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6.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8.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9.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0.xml" ContentType="application/vnd.openxmlformats-officedocument.drawingml.chartshapes+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2.xml" ContentType="application/vnd.openxmlformats-officedocument.drawingml.chartshapes+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3.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14.xml" ContentType="application/vnd.openxmlformats-officedocument.drawingml.chartshapes+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15.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16.xml" ContentType="application/vnd.openxmlformats-officedocument.drawingml.chartshapes+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17.xml" ContentType="application/vnd.openxmlformats-officedocument.drawing+xml"/>
  <Override PartName="/xl/comments2.xml" ContentType="application/vnd.openxmlformats-officedocument.spreadsheetml.comments+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18.xml" ContentType="application/vnd.openxmlformats-officedocument.drawingml.chartshapes+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19.xml" ContentType="application/vnd.openxmlformats-officedocument.drawingml.chartshapes+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20.xml" ContentType="application/vnd.openxmlformats-officedocument.drawingml.chartshapes+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21.xml" ContentType="application/vnd.openxmlformats-officedocument.drawingml.chartshapes+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22.xml" ContentType="application/vnd.openxmlformats-officedocument.drawingml.chartshapes+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23.xml" ContentType="application/vnd.openxmlformats-officedocument.drawingml.chartshapes+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24.xml" ContentType="application/vnd.openxmlformats-officedocument.drawingml.chartshapes+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25.xml" ContentType="application/vnd.openxmlformats-officedocument.drawingml.chartshapes+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26.xml" ContentType="application/vnd.openxmlformats-officedocument.drawingml.chartshapes+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27.xml" ContentType="application/vnd.openxmlformats-officedocument.drawingml.chartshapes+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28.xml" ContentType="application/vnd.openxmlformats-officedocument.drawingml.chartshapes+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29.xml" ContentType="application/vnd.openxmlformats-officedocument.drawingml.chartshapes+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30.xml" ContentType="application/vnd.openxmlformats-officedocument.drawingml.chartshapes+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31.xml" ContentType="application/vnd.openxmlformats-officedocument.drawingml.chartshapes+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drawings/drawing32.xml" ContentType="application/vnd.openxmlformats-officedocument.drawingml.chartshapes+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33.xml" ContentType="application/vnd.openxmlformats-officedocument.drawingml.chartshapes+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drawings/drawing34.xml" ContentType="application/vnd.openxmlformats-officedocument.drawingml.chartshapes+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35.xml" ContentType="application/vnd.openxmlformats-officedocument.drawingml.chartshapes+xml"/>
  <Override PartName="/xl/drawings/drawing36.xml" ContentType="application/vnd.openxmlformats-officedocument.drawing+xml"/>
  <Override PartName="/xl/comments3.xml" ContentType="application/vnd.openxmlformats-officedocument.spreadsheetml.comments+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charts/chart69.xml" ContentType="application/vnd.openxmlformats-officedocument.drawingml.chart+xml"/>
  <Override PartName="/xl/charts/style69.xml" ContentType="application/vnd.ms-office.chartstyle+xml"/>
  <Override PartName="/xl/charts/colors69.xml" ContentType="application/vnd.ms-office.chartcolorstyle+xml"/>
  <Override PartName="/xl/charts/chart70.xml" ContentType="application/vnd.openxmlformats-officedocument.drawingml.chart+xml"/>
  <Override PartName="/xl/charts/style70.xml" ContentType="application/vnd.ms-office.chartstyle+xml"/>
  <Override PartName="/xl/charts/colors70.xml" ContentType="application/vnd.ms-office.chartcolorstyle+xml"/>
  <Override PartName="/xl/charts/chart71.xml" ContentType="application/vnd.openxmlformats-officedocument.drawingml.chart+xml"/>
  <Override PartName="/xl/charts/style71.xml" ContentType="application/vnd.ms-office.chartstyle+xml"/>
  <Override PartName="/xl/charts/colors71.xml" ContentType="application/vnd.ms-office.chartcolorstyle+xml"/>
  <Override PartName="/xl/charts/chart72.xml" ContentType="application/vnd.openxmlformats-officedocument.drawingml.chart+xml"/>
  <Override PartName="/xl/charts/style72.xml" ContentType="application/vnd.ms-office.chartstyle+xml"/>
  <Override PartName="/xl/charts/colors72.xml" ContentType="application/vnd.ms-office.chartcolorstyle+xml"/>
  <Override PartName="/xl/charts/chart73.xml" ContentType="application/vnd.openxmlformats-officedocument.drawingml.chart+xml"/>
  <Override PartName="/xl/charts/style73.xml" ContentType="application/vnd.ms-office.chartstyle+xml"/>
  <Override PartName="/xl/charts/colors73.xml" ContentType="application/vnd.ms-office.chartcolorstyle+xml"/>
  <Override PartName="/xl/charts/chart74.xml" ContentType="application/vnd.openxmlformats-officedocument.drawingml.chart+xml"/>
  <Override PartName="/xl/charts/style74.xml" ContentType="application/vnd.ms-office.chartstyle+xml"/>
  <Override PartName="/xl/charts/colors74.xml" ContentType="application/vnd.ms-office.chartcolorstyle+xml"/>
  <Override PartName="/xl/charts/chart75.xml" ContentType="application/vnd.openxmlformats-officedocument.drawingml.chart+xml"/>
  <Override PartName="/xl/charts/style75.xml" ContentType="application/vnd.ms-office.chartstyle+xml"/>
  <Override PartName="/xl/charts/colors75.xml" ContentType="application/vnd.ms-office.chartcolorstyle+xml"/>
  <Override PartName="/xl/charts/chart76.xml" ContentType="application/vnd.openxmlformats-officedocument.drawingml.chart+xml"/>
  <Override PartName="/xl/charts/style76.xml" ContentType="application/vnd.ms-office.chartstyle+xml"/>
  <Override PartName="/xl/charts/colors76.xml" ContentType="application/vnd.ms-office.chartcolorstyle+xml"/>
  <Override PartName="/xl/charts/chart77.xml" ContentType="application/vnd.openxmlformats-officedocument.drawingml.chart+xml"/>
  <Override PartName="/xl/charts/style77.xml" ContentType="application/vnd.ms-office.chartstyle+xml"/>
  <Override PartName="/xl/charts/colors77.xml" ContentType="application/vnd.ms-office.chartcolorstyle+xml"/>
  <Override PartName="/xl/charts/chart78.xml" ContentType="application/vnd.openxmlformats-officedocument.drawingml.chart+xml"/>
  <Override PartName="/xl/charts/style78.xml" ContentType="application/vnd.ms-office.chartstyle+xml"/>
  <Override PartName="/xl/charts/colors78.xml" ContentType="application/vnd.ms-office.chartcolorstyle+xml"/>
  <Override PartName="/xl/charts/chart79.xml" ContentType="application/vnd.openxmlformats-officedocument.drawingml.chart+xml"/>
  <Override PartName="/xl/charts/style79.xml" ContentType="application/vnd.ms-office.chartstyle+xml"/>
  <Override PartName="/xl/charts/colors79.xml" ContentType="application/vnd.ms-office.chartcolorstyle+xml"/>
  <Override PartName="/xl/charts/chart80.xml" ContentType="application/vnd.openxmlformats-officedocument.drawingml.chart+xml"/>
  <Override PartName="/xl/charts/style80.xml" ContentType="application/vnd.ms-office.chartstyle+xml"/>
  <Override PartName="/xl/charts/colors80.xml" ContentType="application/vnd.ms-office.chartcolorstyle+xml"/>
  <Override PartName="/xl/drawings/drawing37.xml" ContentType="application/vnd.openxmlformats-officedocument.drawing+xml"/>
  <Override PartName="/xl/charts/chart81.xml" ContentType="application/vnd.openxmlformats-officedocument.drawingml.chart+xml"/>
  <Override PartName="/xl/charts/style81.xml" ContentType="application/vnd.ms-office.chartstyle+xml"/>
  <Override PartName="/xl/charts/colors81.xml" ContentType="application/vnd.ms-office.chartcolorstyle+xml"/>
  <Override PartName="/xl/drawings/drawing38.xml" ContentType="application/vnd.openxmlformats-officedocument.drawingml.chartshapes+xml"/>
  <Override PartName="/xl/charts/chart82.xml" ContentType="application/vnd.openxmlformats-officedocument.drawingml.chart+xml"/>
  <Override PartName="/xl/charts/style82.xml" ContentType="application/vnd.ms-office.chartstyle+xml"/>
  <Override PartName="/xl/charts/colors82.xml" ContentType="application/vnd.ms-office.chartcolorstyle+xml"/>
  <Override PartName="/xl/drawings/drawing39.xml" ContentType="application/vnd.openxmlformats-officedocument.drawingml.chartshapes+xml"/>
  <Override PartName="/xl/charts/chart83.xml" ContentType="application/vnd.openxmlformats-officedocument.drawingml.chart+xml"/>
  <Override PartName="/xl/charts/style83.xml" ContentType="application/vnd.ms-office.chartstyle+xml"/>
  <Override PartName="/xl/charts/colors83.xml" ContentType="application/vnd.ms-office.chartcolorstyle+xml"/>
  <Override PartName="/xl/drawings/drawing40.xml" ContentType="application/vnd.openxmlformats-officedocument.drawingml.chartshapes+xml"/>
  <Override PartName="/xl/charts/chart84.xml" ContentType="application/vnd.openxmlformats-officedocument.drawingml.chart+xml"/>
  <Override PartName="/xl/charts/style84.xml" ContentType="application/vnd.ms-office.chartstyle+xml"/>
  <Override PartName="/xl/charts/colors84.xml" ContentType="application/vnd.ms-office.chartcolorstyle+xml"/>
  <Override PartName="/xl/drawings/drawing41.xml" ContentType="application/vnd.openxmlformats-officedocument.drawingml.chartshapes+xml"/>
  <Override PartName="/xl/charts/chart85.xml" ContentType="application/vnd.openxmlformats-officedocument.drawingml.chart+xml"/>
  <Override PartName="/xl/charts/style85.xml" ContentType="application/vnd.ms-office.chartstyle+xml"/>
  <Override PartName="/xl/charts/colors85.xml" ContentType="application/vnd.ms-office.chartcolorstyle+xml"/>
  <Override PartName="/xl/drawings/drawing42.xml" ContentType="application/vnd.openxmlformats-officedocument.drawingml.chartshapes+xml"/>
  <Override PartName="/xl/charts/chart86.xml" ContentType="application/vnd.openxmlformats-officedocument.drawingml.chart+xml"/>
  <Override PartName="/xl/charts/style86.xml" ContentType="application/vnd.ms-office.chartstyle+xml"/>
  <Override PartName="/xl/charts/colors86.xml" ContentType="application/vnd.ms-office.chartcolorstyle+xml"/>
  <Override PartName="/xl/drawings/drawing43.xml" ContentType="application/vnd.openxmlformats-officedocument.drawingml.chartshapes+xml"/>
  <Override PartName="/xl/charts/chart87.xml" ContentType="application/vnd.openxmlformats-officedocument.drawingml.chart+xml"/>
  <Override PartName="/xl/charts/style87.xml" ContentType="application/vnd.ms-office.chartstyle+xml"/>
  <Override PartName="/xl/charts/colors87.xml" ContentType="application/vnd.ms-office.chartcolorstyle+xml"/>
  <Override PartName="/xl/drawings/drawing44.xml" ContentType="application/vnd.openxmlformats-officedocument.drawingml.chartshapes+xml"/>
  <Override PartName="/xl/charts/chart88.xml" ContentType="application/vnd.openxmlformats-officedocument.drawingml.chart+xml"/>
  <Override PartName="/xl/charts/style88.xml" ContentType="application/vnd.ms-office.chartstyle+xml"/>
  <Override PartName="/xl/charts/colors88.xml" ContentType="application/vnd.ms-office.chartcolorstyle+xml"/>
  <Override PartName="/xl/drawings/drawing45.xml" ContentType="application/vnd.openxmlformats-officedocument.drawingml.chartshapes+xml"/>
  <Override PartName="/xl/charts/chart89.xml" ContentType="application/vnd.openxmlformats-officedocument.drawingml.chart+xml"/>
  <Override PartName="/xl/charts/style89.xml" ContentType="application/vnd.ms-office.chartstyle+xml"/>
  <Override PartName="/xl/charts/colors89.xml" ContentType="application/vnd.ms-office.chartcolorstyle+xml"/>
  <Override PartName="/xl/drawings/drawing46.xml" ContentType="application/vnd.openxmlformats-officedocument.drawingml.chartshapes+xml"/>
  <Override PartName="/xl/charts/chart90.xml" ContentType="application/vnd.openxmlformats-officedocument.drawingml.chart+xml"/>
  <Override PartName="/xl/charts/style90.xml" ContentType="application/vnd.ms-office.chartstyle+xml"/>
  <Override PartName="/xl/charts/colors90.xml" ContentType="application/vnd.ms-office.chartcolorstyle+xml"/>
  <Override PartName="/xl/drawings/drawing47.xml" ContentType="application/vnd.openxmlformats-officedocument.drawingml.chartshapes+xml"/>
  <Override PartName="/xl/charts/chart91.xml" ContentType="application/vnd.openxmlformats-officedocument.drawingml.chart+xml"/>
  <Override PartName="/xl/charts/style91.xml" ContentType="application/vnd.ms-office.chartstyle+xml"/>
  <Override PartName="/xl/charts/colors91.xml" ContentType="application/vnd.ms-office.chartcolorstyle+xml"/>
  <Override PartName="/xl/drawings/drawing48.xml" ContentType="application/vnd.openxmlformats-officedocument.drawingml.chartshapes+xml"/>
  <Override PartName="/xl/charts/chart92.xml" ContentType="application/vnd.openxmlformats-officedocument.drawingml.chart+xml"/>
  <Override PartName="/xl/charts/style92.xml" ContentType="application/vnd.ms-office.chartstyle+xml"/>
  <Override PartName="/xl/charts/colors92.xml" ContentType="application/vnd.ms-office.chartcolorstyle+xml"/>
  <Override PartName="/xl/drawings/drawing49.xml" ContentType="application/vnd.openxmlformats-officedocument.drawingml.chartshapes+xml"/>
  <Override PartName="/xl/charts/chart93.xml" ContentType="application/vnd.openxmlformats-officedocument.drawingml.chart+xml"/>
  <Override PartName="/xl/charts/style93.xml" ContentType="application/vnd.ms-office.chartstyle+xml"/>
  <Override PartName="/xl/charts/colors93.xml" ContentType="application/vnd.ms-office.chartcolorstyle+xml"/>
  <Override PartName="/xl/drawings/drawing50.xml" ContentType="application/vnd.openxmlformats-officedocument.drawingml.chartshapes+xml"/>
  <Override PartName="/xl/charts/chart94.xml" ContentType="application/vnd.openxmlformats-officedocument.drawingml.chart+xml"/>
  <Override PartName="/xl/charts/style94.xml" ContentType="application/vnd.ms-office.chartstyle+xml"/>
  <Override PartName="/xl/charts/colors94.xml" ContentType="application/vnd.ms-office.chartcolorstyle+xml"/>
  <Override PartName="/xl/drawings/drawing51.xml" ContentType="application/vnd.openxmlformats-officedocument.drawingml.chartshapes+xml"/>
  <Override PartName="/xl/charts/chart95.xml" ContentType="application/vnd.openxmlformats-officedocument.drawingml.chart+xml"/>
  <Override PartName="/xl/charts/style95.xml" ContentType="application/vnd.ms-office.chartstyle+xml"/>
  <Override PartName="/xl/charts/colors95.xml" ContentType="application/vnd.ms-office.chartcolorstyle+xml"/>
  <Override PartName="/xl/drawings/drawing52.xml" ContentType="application/vnd.openxmlformats-officedocument.drawingml.chartshapes+xml"/>
  <Override PartName="/xl/charts/chart96.xml" ContentType="application/vnd.openxmlformats-officedocument.drawingml.chart+xml"/>
  <Override PartName="/xl/charts/style96.xml" ContentType="application/vnd.ms-office.chartstyle+xml"/>
  <Override PartName="/xl/charts/colors96.xml" ContentType="application/vnd.ms-office.chartcolorstyle+xml"/>
  <Override PartName="/xl/drawings/drawing53.xml" ContentType="application/vnd.openxmlformats-officedocument.drawingml.chartshapes+xml"/>
  <Override PartName="/xl/charts/chart97.xml" ContentType="application/vnd.openxmlformats-officedocument.drawingml.chart+xml"/>
  <Override PartName="/xl/charts/style97.xml" ContentType="application/vnd.ms-office.chartstyle+xml"/>
  <Override PartName="/xl/charts/colors97.xml" ContentType="application/vnd.ms-office.chartcolorstyle+xml"/>
  <Override PartName="/xl/drawings/drawing54.xml" ContentType="application/vnd.openxmlformats-officedocument.drawingml.chartshapes+xml"/>
  <Override PartName="/xl/charts/chart98.xml" ContentType="application/vnd.openxmlformats-officedocument.drawingml.chart+xml"/>
  <Override PartName="/xl/charts/style98.xml" ContentType="application/vnd.ms-office.chartstyle+xml"/>
  <Override PartName="/xl/charts/colors98.xml" ContentType="application/vnd.ms-office.chartcolorstyle+xml"/>
  <Override PartName="/xl/drawings/drawing55.xml" ContentType="application/vnd.openxmlformats-officedocument.drawingml.chartshapes+xml"/>
  <Override PartName="/xl/charts/chart99.xml" ContentType="application/vnd.openxmlformats-officedocument.drawingml.chart+xml"/>
  <Override PartName="/xl/charts/style99.xml" ContentType="application/vnd.ms-office.chartstyle+xml"/>
  <Override PartName="/xl/charts/colors99.xml" ContentType="application/vnd.ms-office.chartcolorstyle+xml"/>
  <Override PartName="/xl/drawings/drawing56.xml" ContentType="application/vnd.openxmlformats-officedocument.drawingml.chartshapes+xml"/>
  <Override PartName="/xl/charts/chart100.xml" ContentType="application/vnd.openxmlformats-officedocument.drawingml.chart+xml"/>
  <Override PartName="/xl/charts/style100.xml" ContentType="application/vnd.ms-office.chartstyle+xml"/>
  <Override PartName="/xl/charts/colors100.xml" ContentType="application/vnd.ms-office.chartcolorstyle+xml"/>
  <Override PartName="/xl/drawings/drawing57.xml" ContentType="application/vnd.openxmlformats-officedocument.drawingml.chartshapes+xml"/>
  <Override PartName="/xl/charts/chart101.xml" ContentType="application/vnd.openxmlformats-officedocument.drawingml.chart+xml"/>
  <Override PartName="/xl/charts/style101.xml" ContentType="application/vnd.ms-office.chartstyle+xml"/>
  <Override PartName="/xl/charts/colors101.xml" ContentType="application/vnd.ms-office.chartcolorstyle+xml"/>
  <Override PartName="/xl/drawings/drawing58.xml" ContentType="application/vnd.openxmlformats-officedocument.drawingml.chartshapes+xml"/>
  <Override PartName="/xl/charts/chart102.xml" ContentType="application/vnd.openxmlformats-officedocument.drawingml.chart+xml"/>
  <Override PartName="/xl/charts/style102.xml" ContentType="application/vnd.ms-office.chartstyle+xml"/>
  <Override PartName="/xl/charts/colors102.xml" ContentType="application/vnd.ms-office.chartcolorstyle+xml"/>
  <Override PartName="/xl/drawings/drawing59.xml" ContentType="application/vnd.openxmlformats-officedocument.drawingml.chartshapes+xml"/>
  <Override PartName="/xl/charts/chart103.xml" ContentType="application/vnd.openxmlformats-officedocument.drawingml.chart+xml"/>
  <Override PartName="/xl/charts/style103.xml" ContentType="application/vnd.ms-office.chartstyle+xml"/>
  <Override PartName="/xl/charts/colors103.xml" ContentType="application/vnd.ms-office.chartcolorstyle+xml"/>
  <Override PartName="/xl/drawings/drawing60.xml" ContentType="application/vnd.openxmlformats-officedocument.drawingml.chartshapes+xml"/>
  <Override PartName="/xl/charts/chart104.xml" ContentType="application/vnd.openxmlformats-officedocument.drawingml.chart+xml"/>
  <Override PartName="/xl/charts/style104.xml" ContentType="application/vnd.ms-office.chartstyle+xml"/>
  <Override PartName="/xl/charts/colors104.xml" ContentType="application/vnd.ms-office.chartcolorstyle+xml"/>
  <Override PartName="/xl/drawings/drawing6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srv-files.colo.at-kb.nl\LopendeProjecten\2023\20230001_tot_20230500\20230439\3_Data\Dataverwerking hoofdraportage\"/>
    </mc:Choice>
  </mc:AlternateContent>
  <xr:revisionPtr revIDLastSave="0" documentId="13_ncr:1_{E9DCA1FB-7764-44FA-853B-BC9A94291B41}" xr6:coauthVersionLast="47" xr6:coauthVersionMax="47" xr10:uidLastSave="{00000000-0000-0000-0000-000000000000}"/>
  <bookViews>
    <workbookView xWindow="-120" yWindow="-120" windowWidth="29040" windowHeight="15720" tabRatio="845" firstSheet="11" activeTab="16" xr2:uid="{00000000-000D-0000-FFFF-FFFF00000000}"/>
  </bookViews>
  <sheets>
    <sheet name="A_KRW meetpunten" sheetId="41" r:id="rId1"/>
    <sheet name="A_weging diepteklasse" sheetId="40" r:id="rId2"/>
    <sheet name="A_soortinfo" sheetId="44" r:id="rId3"/>
    <sheet name="A_soortgroepen" sheetId="42" r:id="rId4"/>
    <sheet name="Verantwoording" sheetId="35" r:id="rId5"/>
    <sheet name="1 - Toetsresultaten KRW" sheetId="1" r:id="rId6"/>
    <sheet name="1- Graf EKR score IJsselmeer" sheetId="53" r:id="rId7"/>
    <sheet name="1-Graf EKR score Ketel-Vos" sheetId="51" r:id="rId8"/>
    <sheet name="1-Graf EKR score Zoommeer" sheetId="54" r:id="rId9"/>
    <sheet name="1-Graf EKR score Zwartemeer" sheetId="52" r:id="rId10"/>
    <sheet name="1-Graf EKR score Markermeer" sheetId="45" r:id="rId11"/>
    <sheet name="1-Graf EKR score Randmeren Zuid" sheetId="46" r:id="rId12"/>
    <sheet name="1-Graf EKR score Volkerak" sheetId="49" r:id="rId13"/>
    <sheet name="1-Graf EKR score Randmeren Oost" sheetId="48" r:id="rId14"/>
    <sheet name="2 - Trends soorten" sheetId="2" r:id="rId15"/>
    <sheet name="3 - Trends groeivormen" sheetId="3" r:id="rId16"/>
    <sheet name="4 - Trends groeivormen KRW" sheetId="39" r:id="rId17"/>
    <sheet name="5 - Nieuwe soorten en exoten" sheetId="4" r:id="rId18"/>
    <sheet name="NL92_IJsselmeer" sheetId="8" r:id="rId19"/>
    <sheet name="NL92_Ketelmeer_Vossemeer" sheetId="43" r:id="rId20"/>
    <sheet name="NL89_Zoommedt" sheetId="15" r:id="rId21"/>
    <sheet name="NL92_Zwarte_Meer" sheetId="10" r:id="rId22"/>
    <sheet name="NL92_Randmeren_Oost" sheetId="12" r:id="rId23"/>
    <sheet name="NL89_Volkerak" sheetId="47" r:id="rId24"/>
    <sheet name="NL92_Markermeer" sheetId="9" r:id="rId25"/>
    <sheet name="NL92_Randmeren_Zuid" sheetId="13" r:id="rId26"/>
  </sheets>
  <definedNames>
    <definedName name="_xlnm._FilterDatabase" localSheetId="0" hidden="1">'A_KRW meetpunten'!$A$3:$N$1282</definedName>
    <definedName name="_xlnm._FilterDatabase" localSheetId="3" hidden="1">A_soortgroepen!$A$1:$D$63</definedName>
    <definedName name="_xlnm._FilterDatabase" localSheetId="24" hidden="1">NL92_Markermeer!$A$4:$T$70</definedName>
    <definedName name="_xlnm._FilterDatabase" localSheetId="25" hidden="1">NL92_Randmeren_Zuid!$A$4:$T$79</definedName>
    <definedName name="_Hlk66374024" localSheetId="5">'1 - Toetsresultaten KRW'!$A$22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194" i="2" l="1"/>
  <c r="AM94" i="2"/>
  <c r="AN67" i="2"/>
  <c r="M23" i="2"/>
  <c r="N83" i="2"/>
  <c r="N84" i="2"/>
  <c r="N85" i="2"/>
  <c r="N86" i="2"/>
  <c r="N87" i="2"/>
  <c r="N88" i="2"/>
  <c r="N89" i="2"/>
  <c r="N92" i="2"/>
  <c r="N95" i="2"/>
  <c r="N97" i="2"/>
  <c r="N100" i="2"/>
  <c r="N82" i="2"/>
  <c r="I13" i="54" l="1"/>
  <c r="O75" i="2"/>
  <c r="O64" i="2"/>
  <c r="N201" i="2"/>
  <c r="N198" i="2"/>
  <c r="I16" i="54"/>
  <c r="O5" i="54"/>
  <c r="O4" i="54"/>
  <c r="O3" i="54"/>
  <c r="I10" i="53"/>
  <c r="I11" i="53"/>
  <c r="I12" i="53"/>
  <c r="I14" i="53"/>
  <c r="I15" i="53"/>
  <c r="I9" i="53"/>
  <c r="I7" i="53"/>
  <c r="I6" i="53"/>
  <c r="I5" i="53"/>
  <c r="I4" i="53"/>
  <c r="O5" i="52"/>
  <c r="O4" i="52"/>
  <c r="O3" i="52"/>
  <c r="I13" i="51"/>
  <c r="I16" i="51"/>
  <c r="O5" i="51"/>
  <c r="O4" i="51"/>
  <c r="O3" i="51"/>
  <c r="V17" i="43"/>
  <c r="C44" i="8"/>
  <c r="C45" i="8"/>
  <c r="C46" i="8"/>
  <c r="C44" i="43"/>
  <c r="C45" i="43"/>
  <c r="C46" i="43"/>
  <c r="C47" i="43"/>
  <c r="C48" i="43"/>
  <c r="C49" i="43"/>
  <c r="C50" i="43"/>
  <c r="C51" i="43"/>
  <c r="C52" i="43"/>
  <c r="C53" i="43"/>
  <c r="C54" i="43"/>
  <c r="C55" i="43"/>
  <c r="C56" i="43"/>
  <c r="C59" i="10"/>
  <c r="C60" i="10"/>
  <c r="I14" i="54" l="1"/>
  <c r="I15" i="54"/>
  <c r="I11" i="54"/>
  <c r="I8" i="54"/>
  <c r="I12" i="54"/>
  <c r="I10" i="54"/>
  <c r="I9" i="54"/>
  <c r="I7" i="54"/>
  <c r="I6" i="54"/>
  <c r="I5" i="54"/>
  <c r="I4" i="54"/>
  <c r="I16" i="52"/>
  <c r="I13" i="52"/>
  <c r="I8" i="52"/>
  <c r="I5" i="52"/>
  <c r="I4" i="52"/>
  <c r="I15" i="52"/>
  <c r="I14" i="52"/>
  <c r="I12" i="52"/>
  <c r="I11" i="52"/>
  <c r="I10" i="52"/>
  <c r="I9" i="52"/>
  <c r="I7" i="52"/>
  <c r="I6" i="52"/>
  <c r="I12" i="51"/>
  <c r="I14" i="51"/>
  <c r="I15" i="51"/>
  <c r="I4" i="51"/>
  <c r="I5" i="51"/>
  <c r="I6" i="51"/>
  <c r="I7" i="51"/>
  <c r="I8" i="51"/>
  <c r="I9" i="51"/>
  <c r="I10" i="51"/>
  <c r="I11" i="51"/>
  <c r="C64" i="43"/>
  <c r="C40" i="15" l="1"/>
  <c r="C41" i="15"/>
  <c r="C42" i="15"/>
  <c r="N38" i="2"/>
  <c r="C53" i="12" l="1"/>
  <c r="I13" i="48"/>
  <c r="I14" i="48"/>
  <c r="I15" i="48"/>
  <c r="I8" i="49"/>
  <c r="I11" i="49"/>
  <c r="I14" i="49"/>
  <c r="O4" i="49"/>
  <c r="O5" i="49"/>
  <c r="O3" i="49"/>
  <c r="I17" i="49" s="1"/>
  <c r="O4" i="48"/>
  <c r="O5" i="48"/>
  <c r="O3" i="48"/>
  <c r="I12" i="48"/>
  <c r="I11" i="48"/>
  <c r="I10" i="48"/>
  <c r="I9" i="48"/>
  <c r="I8" i="48"/>
  <c r="I7" i="48"/>
  <c r="I6" i="48"/>
  <c r="I5" i="48"/>
  <c r="I4" i="48"/>
  <c r="I5" i="49" l="1"/>
  <c r="I6" i="49"/>
  <c r="I7" i="49"/>
  <c r="I9" i="49"/>
  <c r="I10" i="49"/>
  <c r="I12" i="49"/>
  <c r="I13" i="49"/>
  <c r="I15" i="49"/>
  <c r="I16" i="49"/>
  <c r="I4" i="49"/>
  <c r="C76" i="47" l="1"/>
  <c r="C75" i="47"/>
  <c r="C74" i="47"/>
  <c r="C73" i="47"/>
  <c r="C72" i="47"/>
  <c r="C71" i="47"/>
  <c r="C70" i="47"/>
  <c r="C69" i="47"/>
  <c r="C68" i="47"/>
  <c r="C67" i="47"/>
  <c r="C66" i="47"/>
  <c r="C65" i="47"/>
  <c r="C64" i="47"/>
  <c r="C63" i="47"/>
  <c r="C62" i="47"/>
  <c r="C61" i="47"/>
  <c r="C60" i="47"/>
  <c r="C59" i="47"/>
  <c r="C57" i="47"/>
  <c r="C56" i="47"/>
  <c r="C55" i="47"/>
  <c r="C54" i="47"/>
  <c r="C53" i="47"/>
  <c r="C50" i="47"/>
  <c r="C49" i="47"/>
  <c r="C48" i="47"/>
  <c r="C47" i="47"/>
  <c r="C46" i="47"/>
  <c r="C45" i="47"/>
  <c r="C44" i="47"/>
  <c r="C43" i="47"/>
  <c r="C42" i="47"/>
  <c r="C41" i="47"/>
  <c r="C40" i="47"/>
  <c r="C39" i="47"/>
  <c r="C38" i="47"/>
  <c r="C37" i="47"/>
  <c r="C36" i="47"/>
  <c r="C35" i="47"/>
  <c r="C34" i="47"/>
  <c r="C33" i="47"/>
  <c r="C32" i="47"/>
  <c r="C31" i="47"/>
  <c r="C30" i="47"/>
  <c r="C29" i="47"/>
  <c r="C28" i="47"/>
  <c r="C27" i="47"/>
  <c r="C26" i="47"/>
  <c r="C25" i="47"/>
  <c r="C24" i="47"/>
  <c r="C23" i="47"/>
  <c r="C21" i="47"/>
  <c r="C18" i="47"/>
  <c r="C17" i="47"/>
  <c r="C16" i="47"/>
  <c r="AL118" i="2" l="1"/>
  <c r="M121" i="2"/>
  <c r="M124" i="2"/>
  <c r="M120" i="2"/>
  <c r="AP141" i="2" l="1"/>
  <c r="AP140" i="2"/>
  <c r="AP139" i="2"/>
  <c r="AP138" i="2"/>
  <c r="AP137" i="2"/>
  <c r="AP135" i="2"/>
  <c r="AP166" i="2"/>
  <c r="AP164" i="2"/>
  <c r="AP163" i="2"/>
  <c r="AP161" i="2"/>
  <c r="AP159" i="2"/>
  <c r="AP158" i="2"/>
  <c r="AN193" i="2"/>
  <c r="AN192" i="2"/>
  <c r="AN188" i="2"/>
  <c r="AN187" i="2"/>
  <c r="AN184" i="2"/>
  <c r="AN183" i="2"/>
  <c r="AL116" i="2"/>
  <c r="AM93" i="2"/>
  <c r="AM92" i="2"/>
  <c r="AM91" i="2"/>
  <c r="AM90" i="2"/>
  <c r="AM89" i="2"/>
  <c r="AM88" i="2"/>
  <c r="AM87" i="2"/>
  <c r="AM86" i="2"/>
  <c r="AM84" i="2"/>
  <c r="AM83" i="2"/>
  <c r="AN63" i="2"/>
  <c r="AN62" i="2"/>
  <c r="AN61" i="2"/>
  <c r="AN57" i="2"/>
  <c r="AM38" i="2"/>
  <c r="AM37" i="2"/>
  <c r="AM34" i="2"/>
  <c r="AL20" i="2"/>
  <c r="AL16" i="2"/>
  <c r="AL13" i="2"/>
  <c r="AL12" i="2"/>
  <c r="C30" i="15" l="1"/>
  <c r="C32" i="15"/>
  <c r="C33" i="15"/>
  <c r="C34" i="15"/>
  <c r="C35" i="15"/>
  <c r="C36" i="15"/>
  <c r="C37" i="15"/>
  <c r="C38" i="15"/>
  <c r="C39" i="15"/>
  <c r="C43" i="15"/>
  <c r="C44" i="15"/>
  <c r="C45" i="15"/>
  <c r="C46" i="15"/>
  <c r="C47" i="15"/>
  <c r="C48" i="15"/>
  <c r="C49" i="15"/>
  <c r="C50" i="15"/>
  <c r="C51" i="15"/>
  <c r="C52" i="15"/>
  <c r="C53" i="15"/>
  <c r="C54" i="15"/>
  <c r="C55" i="15"/>
  <c r="C56" i="15"/>
  <c r="C60" i="15"/>
  <c r="C61" i="15"/>
  <c r="C62" i="15"/>
  <c r="C63" i="15"/>
  <c r="C64" i="15"/>
  <c r="C65" i="15"/>
  <c r="C66" i="15"/>
  <c r="C67" i="15"/>
  <c r="C68" i="15"/>
  <c r="C69" i="15"/>
  <c r="C70" i="15"/>
  <c r="C71" i="15"/>
  <c r="C72" i="15"/>
  <c r="C73" i="15"/>
  <c r="C74" i="15"/>
  <c r="C75" i="15"/>
  <c r="C76" i="15"/>
  <c r="C77" i="15"/>
  <c r="C78" i="15"/>
  <c r="C79" i="15"/>
  <c r="C80" i="15"/>
  <c r="C81" i="15"/>
  <c r="C82" i="15"/>
  <c r="C83" i="15"/>
  <c r="C84" i="15"/>
  <c r="C85" i="15"/>
  <c r="C29" i="15"/>
  <c r="C28" i="15"/>
  <c r="C27" i="15"/>
  <c r="C26" i="15"/>
  <c r="C26" i="12"/>
  <c r="C27" i="12"/>
  <c r="C28" i="12"/>
  <c r="C29" i="12"/>
  <c r="C30" i="12"/>
  <c r="C31" i="12"/>
  <c r="C32" i="12"/>
  <c r="C33" i="12"/>
  <c r="C34" i="12"/>
  <c r="C35" i="12"/>
  <c r="C36" i="12"/>
  <c r="C37" i="12"/>
  <c r="C38" i="12"/>
  <c r="C39" i="12"/>
  <c r="C40" i="12"/>
  <c r="C41" i="12"/>
  <c r="C42" i="12"/>
  <c r="C43" i="12"/>
  <c r="C44" i="12"/>
  <c r="C45" i="12"/>
  <c r="C46" i="12"/>
  <c r="C47" i="12"/>
  <c r="C48" i="12"/>
  <c r="C49" i="12"/>
  <c r="C50" i="12"/>
  <c r="C51" i="12"/>
  <c r="C52" i="12"/>
  <c r="C54" i="12"/>
  <c r="C55" i="12"/>
  <c r="C56" i="12"/>
  <c r="C57" i="12"/>
  <c r="C58" i="12"/>
  <c r="C59" i="12"/>
  <c r="C60" i="12"/>
  <c r="C61" i="12"/>
  <c r="C64" i="12"/>
  <c r="C65" i="12"/>
  <c r="C66" i="12"/>
  <c r="C67" i="12"/>
  <c r="C68" i="12"/>
  <c r="C69" i="12"/>
  <c r="C70" i="12"/>
  <c r="C72" i="12"/>
  <c r="C73" i="12"/>
  <c r="C74" i="12"/>
  <c r="C75" i="12"/>
  <c r="C76" i="12"/>
  <c r="C77" i="12"/>
  <c r="C78" i="12"/>
  <c r="C79" i="12"/>
  <c r="C80" i="12"/>
  <c r="C81" i="12"/>
  <c r="C82" i="12"/>
  <c r="C83" i="12"/>
  <c r="C84" i="12"/>
  <c r="C85" i="12"/>
  <c r="C86" i="12"/>
  <c r="C87" i="12"/>
  <c r="C88" i="12"/>
  <c r="C89" i="12"/>
  <c r="C90" i="12"/>
  <c r="C23" i="43"/>
  <c r="C24" i="43"/>
  <c r="C25" i="43"/>
  <c r="C57" i="43"/>
  <c r="C58" i="43"/>
  <c r="C59" i="43"/>
  <c r="C60" i="43"/>
  <c r="C61" i="43"/>
  <c r="C62" i="43"/>
  <c r="C63" i="43"/>
  <c r="C65" i="43"/>
  <c r="C66" i="43"/>
  <c r="C67" i="43"/>
  <c r="C71" i="43"/>
  <c r="C72" i="43"/>
  <c r="C73" i="43"/>
  <c r="C74" i="43"/>
  <c r="C76" i="43"/>
  <c r="C77" i="43"/>
  <c r="C80" i="43"/>
  <c r="C81" i="43"/>
  <c r="C82" i="43"/>
  <c r="C83" i="43"/>
  <c r="C84" i="43"/>
  <c r="C85" i="43"/>
  <c r="C86" i="43"/>
  <c r="C87" i="43"/>
  <c r="C88" i="43"/>
  <c r="C89" i="43"/>
  <c r="C90" i="43"/>
  <c r="C91" i="43"/>
  <c r="C92" i="43"/>
  <c r="C93" i="43"/>
  <c r="C94" i="43"/>
  <c r="C95" i="43"/>
  <c r="C96" i="43"/>
  <c r="C97" i="43"/>
  <c r="C98" i="43"/>
  <c r="C99" i="43"/>
  <c r="C100" i="43"/>
  <c r="C27" i="43"/>
  <c r="C29" i="43"/>
  <c r="C30" i="43"/>
  <c r="C31" i="43"/>
  <c r="C32" i="43"/>
  <c r="C33" i="43"/>
  <c r="C34" i="43"/>
  <c r="C35" i="43"/>
  <c r="C36" i="43"/>
  <c r="C37" i="43"/>
  <c r="C38" i="43"/>
  <c r="C40" i="43"/>
  <c r="C41" i="43"/>
  <c r="C42" i="43"/>
  <c r="C43" i="43"/>
  <c r="C26" i="43"/>
  <c r="C76" i="10"/>
  <c r="C66" i="8"/>
  <c r="C67" i="8"/>
  <c r="C101" i="10"/>
  <c r="C100" i="10"/>
  <c r="C99" i="10"/>
  <c r="C98" i="10"/>
  <c r="C97" i="10"/>
  <c r="C96" i="10"/>
  <c r="C95" i="10"/>
  <c r="C94" i="10"/>
  <c r="C93" i="10"/>
  <c r="C92" i="10"/>
  <c r="C91" i="10"/>
  <c r="C90" i="10"/>
  <c r="C89" i="10"/>
  <c r="C88" i="10"/>
  <c r="C87" i="10"/>
  <c r="C86" i="10"/>
  <c r="C85" i="10"/>
  <c r="C84" i="10"/>
  <c r="C83" i="10"/>
  <c r="C82" i="10"/>
  <c r="C81" i="10"/>
  <c r="C80" i="10"/>
  <c r="C79" i="10"/>
  <c r="C78" i="10"/>
  <c r="C77" i="10"/>
  <c r="C74" i="10"/>
  <c r="C73" i="10"/>
  <c r="C72" i="10"/>
  <c r="C71" i="10"/>
  <c r="C70" i="10"/>
  <c r="C37" i="10"/>
  <c r="C38" i="10"/>
  <c r="C39" i="10"/>
  <c r="C40" i="10"/>
  <c r="C41" i="10"/>
  <c r="C42" i="10"/>
  <c r="C43" i="10"/>
  <c r="C44" i="10"/>
  <c r="C45" i="10"/>
  <c r="C46" i="10"/>
  <c r="C47" i="10"/>
  <c r="C48" i="10"/>
  <c r="C49" i="10"/>
  <c r="C50" i="10"/>
  <c r="C51" i="10"/>
  <c r="C52" i="10"/>
  <c r="C53" i="10"/>
  <c r="C54" i="10"/>
  <c r="C55" i="10"/>
  <c r="C56" i="10"/>
  <c r="C57" i="10"/>
  <c r="C58" i="10"/>
  <c r="C61" i="10"/>
  <c r="C62" i="10"/>
  <c r="C63" i="10"/>
  <c r="C64" i="10"/>
  <c r="C65" i="10"/>
  <c r="C66" i="10"/>
  <c r="C28" i="10"/>
  <c r="C29" i="10"/>
  <c r="C30" i="10"/>
  <c r="C31" i="10"/>
  <c r="C32" i="10"/>
  <c r="C33" i="10"/>
  <c r="C34" i="10"/>
  <c r="C35" i="10"/>
  <c r="C26" i="10"/>
  <c r="C27" i="10"/>
  <c r="C25" i="10"/>
  <c r="C23" i="8"/>
  <c r="C31" i="8"/>
  <c r="C32" i="8"/>
  <c r="C33" i="8"/>
  <c r="C35" i="8"/>
  <c r="C36" i="8"/>
  <c r="C37" i="8"/>
  <c r="C38" i="8"/>
  <c r="C24" i="13"/>
  <c r="C65" i="8"/>
  <c r="C64" i="8"/>
  <c r="C63" i="8"/>
  <c r="C62" i="8"/>
  <c r="C61" i="8"/>
  <c r="C60" i="8"/>
  <c r="C59" i="8"/>
  <c r="C58" i="8"/>
  <c r="C56" i="8"/>
  <c r="C55" i="8"/>
  <c r="C54" i="8"/>
  <c r="C53" i="8"/>
  <c r="C52" i="8"/>
  <c r="C48" i="8"/>
  <c r="C47" i="8"/>
  <c r="C43" i="8"/>
  <c r="C42" i="8"/>
  <c r="C41" i="8"/>
  <c r="C40" i="8"/>
  <c r="C39" i="8"/>
  <c r="C30" i="8"/>
  <c r="C29" i="8"/>
  <c r="C28" i="8"/>
  <c r="C27" i="8"/>
  <c r="C26" i="8"/>
  <c r="C25" i="8"/>
  <c r="C18" i="9" l="1"/>
  <c r="C19" i="9" l="1"/>
  <c r="I13" i="45" l="1"/>
  <c r="I14" i="46" l="1"/>
  <c r="I8" i="46"/>
  <c r="I5" i="46"/>
  <c r="I11" i="46"/>
  <c r="I4" i="46"/>
  <c r="I8" i="45"/>
  <c r="I5" i="45"/>
  <c r="I6" i="45"/>
  <c r="I4" i="45"/>
  <c r="I11" i="45"/>
  <c r="I10" i="46" l="1"/>
  <c r="I6" i="46"/>
  <c r="I13" i="46"/>
  <c r="I9" i="46"/>
  <c r="I7" i="46"/>
  <c r="I12" i="46"/>
  <c r="I10" i="45"/>
  <c r="I9" i="45"/>
  <c r="I7" i="45"/>
  <c r="I12" i="45"/>
  <c r="C25" i="13" l="1"/>
  <c r="C26" i="13"/>
  <c r="C27" i="13"/>
  <c r="C28" i="13"/>
  <c r="C29" i="13"/>
  <c r="C30" i="13"/>
  <c r="C31" i="13"/>
  <c r="C32" i="13"/>
  <c r="C33" i="13"/>
  <c r="C35" i="13"/>
  <c r="C36" i="13"/>
  <c r="C37" i="13"/>
  <c r="C38" i="13"/>
  <c r="C39" i="13"/>
  <c r="C40" i="13"/>
  <c r="C41" i="13"/>
  <c r="C42" i="13"/>
  <c r="C43" i="13"/>
  <c r="C44" i="13"/>
  <c r="C45" i="13"/>
  <c r="C46" i="13"/>
  <c r="C47" i="13"/>
  <c r="C48" i="13"/>
  <c r="C49" i="13"/>
  <c r="C50" i="13"/>
  <c r="C51" i="13"/>
  <c r="C52" i="13"/>
  <c r="C53" i="13"/>
  <c r="C56" i="13"/>
  <c r="C57" i="13"/>
  <c r="C58" i="13"/>
  <c r="C59" i="13"/>
  <c r="C60" i="13"/>
  <c r="C62" i="13"/>
  <c r="C63" i="13"/>
  <c r="C64" i="13"/>
  <c r="C65" i="13"/>
  <c r="C66" i="13"/>
  <c r="C67" i="13"/>
  <c r="C68" i="13"/>
  <c r="C69" i="13"/>
  <c r="C70" i="13"/>
  <c r="C71" i="13"/>
  <c r="C72" i="13"/>
  <c r="C73" i="13"/>
  <c r="C74" i="13"/>
  <c r="C75" i="13"/>
  <c r="C76" i="13"/>
  <c r="C77" i="13"/>
  <c r="C78" i="13"/>
  <c r="C79" i="13"/>
  <c r="C22" i="9"/>
  <c r="C52" i="9"/>
  <c r="C53" i="9"/>
  <c r="C54" i="9"/>
  <c r="C55" i="9"/>
  <c r="C56" i="9"/>
  <c r="C57" i="9"/>
  <c r="C58" i="9"/>
  <c r="C59" i="9"/>
  <c r="C60" i="9"/>
  <c r="C61" i="9"/>
  <c r="C62" i="9"/>
  <c r="C63" i="9"/>
  <c r="C64" i="9"/>
  <c r="C65" i="9"/>
  <c r="C66" i="9"/>
  <c r="C67" i="9"/>
  <c r="C68" i="9"/>
  <c r="C69" i="9"/>
  <c r="C70" i="9"/>
  <c r="C37" i="9"/>
  <c r="C38" i="9"/>
  <c r="C39" i="9"/>
  <c r="C40" i="9"/>
  <c r="C41" i="9"/>
  <c r="C42" i="9"/>
  <c r="C43" i="9"/>
  <c r="C44" i="9"/>
  <c r="C45" i="9"/>
  <c r="C46" i="9"/>
  <c r="C47" i="9"/>
  <c r="C48" i="9"/>
  <c r="C49" i="9"/>
  <c r="C32" i="9"/>
  <c r="C34" i="9"/>
  <c r="C35" i="9"/>
  <c r="C36" i="9"/>
  <c r="C23" i="9"/>
  <c r="C24" i="9"/>
  <c r="C25" i="9"/>
  <c r="C26" i="9"/>
  <c r="C27" i="9"/>
  <c r="C28" i="9"/>
  <c r="C29" i="9"/>
  <c r="C30" i="9"/>
  <c r="C31" i="9"/>
  <c r="Q147" i="2" l="1"/>
  <c r="Q1158" i="41" l="1"/>
  <c r="Q1157" i="41"/>
  <c r="Q1156" i="41"/>
  <c r="Q1155" i="41"/>
  <c r="Q1154" i="41"/>
  <c r="Q1153" i="41"/>
  <c r="Q1152" i="41"/>
  <c r="Q1151" i="41"/>
  <c r="Q1150" i="41"/>
  <c r="Q1149" i="41"/>
  <c r="Q1148" i="41"/>
  <c r="Q1147" i="41"/>
  <c r="Q1146" i="41"/>
  <c r="Q1145" i="41"/>
  <c r="Q1144" i="41"/>
  <c r="Q1143" i="41"/>
  <c r="Q1142" i="41"/>
  <c r="Q1141" i="41"/>
  <c r="Q1140" i="41"/>
  <c r="Q1139" i="41"/>
  <c r="Q1138" i="41"/>
  <c r="Q1137" i="41"/>
  <c r="Q1136" i="41"/>
  <c r="Q1135" i="41"/>
  <c r="Q1134" i="41"/>
  <c r="Q1133" i="41"/>
  <c r="Q1132" i="41"/>
  <c r="Q1131" i="41"/>
  <c r="Q1130" i="41"/>
  <c r="Q1129" i="41"/>
  <c r="Q1128" i="41"/>
  <c r="Q1127" i="41"/>
  <c r="Q1126" i="41"/>
  <c r="Q1125" i="41"/>
  <c r="Q1124" i="41"/>
  <c r="Q1123" i="41"/>
  <c r="Q1122" i="41"/>
  <c r="Q1121" i="41"/>
  <c r="Q1120" i="41"/>
  <c r="Q1119" i="41"/>
  <c r="Q1118" i="41"/>
  <c r="Q1117" i="41"/>
  <c r="Q1116" i="41"/>
  <c r="Q1115" i="41"/>
  <c r="Q1114" i="41"/>
  <c r="Q1113" i="41"/>
  <c r="Q1112" i="41"/>
  <c r="Q1111" i="41"/>
  <c r="Q1110" i="41"/>
  <c r="Q1109" i="41"/>
  <c r="Q1108" i="41"/>
  <c r="Q1107" i="41"/>
  <c r="Q1106" i="41"/>
  <c r="Q1105" i="41"/>
  <c r="Q1104" i="41"/>
  <c r="Q1103" i="41"/>
  <c r="Q1102" i="41"/>
  <c r="Q1101" i="41"/>
  <c r="Q1100" i="41"/>
  <c r="Q1099" i="41"/>
  <c r="Q1098" i="41"/>
  <c r="Q1097" i="41"/>
  <c r="Q1096" i="41"/>
  <c r="Q1095" i="41"/>
  <c r="Q1094" i="41"/>
  <c r="Q1093" i="41"/>
  <c r="Q1092" i="41"/>
  <c r="Q1091" i="41"/>
  <c r="Q1090" i="41"/>
  <c r="Q1089" i="41"/>
  <c r="Q1088" i="41"/>
  <c r="Q1087" i="41"/>
  <c r="Q1086" i="41"/>
  <c r="Q1085" i="41"/>
  <c r="Q1084" i="41"/>
  <c r="Q1083" i="41"/>
  <c r="Q1082" i="41"/>
  <c r="Q1081" i="41"/>
  <c r="Q1080" i="41"/>
  <c r="Q1079" i="41"/>
  <c r="Q1078" i="41"/>
  <c r="Q1077" i="41"/>
  <c r="Q1076" i="41"/>
  <c r="Q1075" i="41"/>
  <c r="Q1074" i="41"/>
  <c r="Q1073" i="41"/>
  <c r="Q1072" i="41"/>
  <c r="Q1071" i="41"/>
  <c r="Q1070" i="41"/>
  <c r="Q1069" i="41"/>
  <c r="Q1068" i="41"/>
  <c r="Q1067" i="41"/>
  <c r="Q1066" i="41"/>
  <c r="Q1065" i="41"/>
  <c r="Q1064" i="41"/>
  <c r="Q1063" i="41"/>
  <c r="Q1062" i="41"/>
  <c r="Q1061" i="41"/>
  <c r="Q1060" i="41"/>
  <c r="Q1059" i="41"/>
  <c r="Q1058" i="41"/>
  <c r="Q1057" i="41"/>
  <c r="Q1056" i="41"/>
  <c r="Q1055" i="41"/>
  <c r="Q1054" i="41"/>
  <c r="Q1053" i="41"/>
  <c r="Q1052" i="41"/>
  <c r="Q1051" i="41"/>
  <c r="Q1050" i="41"/>
  <c r="Q1049" i="41"/>
  <c r="Q1048" i="41"/>
  <c r="Q1047" i="41"/>
  <c r="Q1046" i="41"/>
  <c r="Q1045" i="41"/>
  <c r="Q1044" i="41"/>
  <c r="Q1043" i="41"/>
  <c r="Q1042" i="41"/>
  <c r="Q1041" i="41"/>
  <c r="Q1040" i="41"/>
  <c r="Q1039" i="41"/>
  <c r="Q1038" i="41"/>
  <c r="Q1037" i="41"/>
  <c r="Q1036" i="41"/>
  <c r="Q1035" i="41"/>
  <c r="Q1034" i="41"/>
  <c r="Q1033" i="41"/>
  <c r="Q1032" i="41"/>
  <c r="Q1031" i="41"/>
  <c r="Q1030" i="41"/>
  <c r="Q1029" i="41"/>
  <c r="Q1028" i="41"/>
  <c r="Q1027" i="41"/>
  <c r="Q1026" i="41"/>
  <c r="Q1025" i="41"/>
  <c r="Q1024" i="41"/>
  <c r="Q1023" i="41"/>
  <c r="Q1022" i="41"/>
  <c r="Q1021" i="41"/>
  <c r="Q1020" i="41"/>
  <c r="Q1019" i="41"/>
  <c r="Q1018" i="41"/>
  <c r="Q1017" i="41"/>
  <c r="Q1016" i="41"/>
  <c r="Q1015" i="41"/>
  <c r="Q1014" i="41"/>
  <c r="Q1013" i="41"/>
  <c r="Q1012" i="41"/>
  <c r="Q1011" i="41"/>
  <c r="Q1010" i="41"/>
  <c r="Q1009" i="41"/>
  <c r="Q1008" i="41"/>
  <c r="Q1007" i="41"/>
  <c r="Q1006" i="41"/>
  <c r="Q1005" i="41"/>
  <c r="Q1004" i="41"/>
  <c r="Q1003" i="41"/>
  <c r="Q1002" i="41"/>
  <c r="Q1001" i="41"/>
  <c r="Q1000" i="41"/>
  <c r="Q999" i="41"/>
  <c r="Q998" i="41"/>
  <c r="Q997" i="41"/>
  <c r="Q996" i="41"/>
  <c r="Q995" i="41"/>
  <c r="Q994" i="41"/>
  <c r="Q993" i="41"/>
  <c r="Q992" i="41"/>
  <c r="Q991" i="41"/>
  <c r="Q990" i="41"/>
  <c r="Q989" i="41"/>
  <c r="Q988" i="41"/>
  <c r="Q987" i="41"/>
  <c r="Q986" i="41"/>
  <c r="Q985" i="41"/>
  <c r="Q984" i="41"/>
  <c r="Q983" i="41"/>
  <c r="Q982" i="41"/>
  <c r="Q981" i="41"/>
  <c r="Q980" i="41"/>
  <c r="Q863" i="41"/>
  <c r="Q862" i="41"/>
  <c r="Q861" i="41"/>
  <c r="Q860" i="41"/>
  <c r="Q859" i="41"/>
  <c r="Q858" i="41"/>
  <c r="Q857" i="41"/>
  <c r="Q856" i="41"/>
  <c r="Q855" i="41"/>
  <c r="Q854" i="41"/>
  <c r="Q853" i="41"/>
  <c r="Q852" i="41"/>
  <c r="Q851" i="41"/>
  <c r="Q850" i="41"/>
  <c r="Q849" i="41"/>
  <c r="Q848" i="41"/>
  <c r="Q847" i="41"/>
  <c r="Q846" i="41"/>
  <c r="Q845" i="41"/>
  <c r="Q844" i="41"/>
  <c r="Q843" i="41"/>
  <c r="Q842" i="41"/>
  <c r="Q841" i="41"/>
  <c r="Q840" i="41"/>
  <c r="Q839" i="41"/>
  <c r="Q838" i="41"/>
  <c r="Q837" i="41"/>
  <c r="Q836" i="41"/>
  <c r="Q835" i="41"/>
  <c r="Q834" i="41"/>
  <c r="Q833" i="41"/>
  <c r="Q832" i="41"/>
  <c r="Q831" i="41"/>
  <c r="Q830" i="41"/>
  <c r="Q829" i="41"/>
  <c r="Q828" i="41"/>
  <c r="Q827" i="41"/>
  <c r="Q826" i="41"/>
  <c r="Q825" i="41"/>
  <c r="Q824" i="41"/>
  <c r="N183" i="2" l="1"/>
  <c r="N184" i="2"/>
  <c r="N187" i="2"/>
  <c r="N188" i="2"/>
  <c r="N190" i="2"/>
  <c r="N193" i="2"/>
  <c r="N194" i="2"/>
  <c r="N195" i="2"/>
  <c r="N39" i="2" l="1"/>
  <c r="N35" i="2"/>
  <c r="P158" i="2" l="1"/>
  <c r="P159" i="2"/>
  <c r="P161" i="2"/>
  <c r="P163" i="2"/>
  <c r="P164" i="2"/>
  <c r="P166" i="2"/>
  <c r="P172" i="2"/>
  <c r="Q144" i="2" l="1"/>
  <c r="Q141" i="2" l="1"/>
  <c r="Q138" i="2" l="1"/>
  <c r="Q137" i="2"/>
  <c r="Q135" i="2"/>
  <c r="O63" i="2"/>
  <c r="O62" i="2"/>
  <c r="O58" i="2"/>
  <c r="M16" i="2"/>
  <c r="M13" i="2"/>
  <c r="M1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Astrid Boerkamp (ATKB)</author>
  </authors>
  <commentList>
    <comment ref="D11" authorId="0" shapeId="0" xr:uid="{21AE8224-B44A-4E79-B5EE-44077A90A2B9}">
      <text>
        <r>
          <rPr>
            <b/>
            <sz val="9"/>
            <color indexed="81"/>
            <rFont val="Tahoma"/>
            <family val="2"/>
          </rPr>
          <t>Astrid Boerkamp (ATKB):</t>
        </r>
        <r>
          <rPr>
            <sz val="9"/>
            <color indexed="81"/>
            <rFont val="Tahoma"/>
            <family val="2"/>
          </rPr>
          <t xml:space="preserve">
In tekst van 2012 stond dat deze soort tot de Parvopotamide hoort en bij controle door Hugo is dit niet aangepast. Uit de berekenignen is gebleken dat de soort bij de Magnopotamide is gerekend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Astrid Boerkamp (ATKB)</author>
  </authors>
  <commentList>
    <comment ref="O18" authorId="0" shapeId="0" xr:uid="{493713E8-6D25-42DD-B3DC-191343320411}">
      <text>
        <r>
          <rPr>
            <b/>
            <sz val="9"/>
            <color indexed="81"/>
            <rFont val="Tahoma"/>
            <family val="2"/>
          </rPr>
          <t>Astrid Boerkamp (ATKB):</t>
        </r>
        <r>
          <rPr>
            <sz val="9"/>
            <color indexed="81"/>
            <rFont val="Tahoma"/>
            <family val="2"/>
          </rPr>
          <t xml:space="preserve">
In 2021 gecorrigeerd, 31,7 is berekende bedekking. Betekent meerdere vegetatielagen boven elkaar</t>
        </r>
      </text>
    </comment>
    <comment ref="O20" authorId="0" shapeId="0" xr:uid="{464C266B-24E7-4127-9657-5A95D078CB50}">
      <text>
        <r>
          <rPr>
            <b/>
            <sz val="9"/>
            <color indexed="81"/>
            <rFont val="Tahoma"/>
            <family val="2"/>
          </rPr>
          <t>Astrid Boerkamp (ATKB):</t>
        </r>
        <r>
          <rPr>
            <sz val="9"/>
            <color indexed="81"/>
            <rFont val="Tahoma"/>
            <family val="2"/>
          </rPr>
          <t xml:space="preserve">
NB 2016 = 2016+2017</t>
        </r>
      </text>
    </comment>
    <comment ref="AK66" authorId="0" shapeId="0" xr:uid="{A9363680-9F66-4AD5-A28C-B1B115CE75DD}">
      <text>
        <r>
          <rPr>
            <b/>
            <sz val="9"/>
            <color indexed="81"/>
            <rFont val="Tahoma"/>
            <family val="2"/>
          </rPr>
          <t>Astrid Boerkamp (ATKB):</t>
        </r>
        <r>
          <rPr>
            <sz val="9"/>
            <color indexed="81"/>
            <rFont val="Tahoma"/>
            <family val="2"/>
          </rPr>
          <t xml:space="preserve">
omdat het een afwijkende waarde is, is een extra controle uitgevoerd of de uitkomst klopt. Mattenbies niet waargenomen op KRW meetpunten</t>
        </r>
      </text>
    </comment>
    <comment ref="L72" authorId="0" shapeId="0" xr:uid="{500D24D1-54C4-4673-9C9C-8D27B17617FD}">
      <text>
        <r>
          <rPr>
            <b/>
            <sz val="9"/>
            <color indexed="81"/>
            <rFont val="Tahoma"/>
            <family val="2"/>
          </rPr>
          <t>Astrid Boerkamp (ATKB):</t>
        </r>
        <r>
          <rPr>
            <sz val="9"/>
            <color indexed="81"/>
            <rFont val="Tahoma"/>
            <family val="2"/>
          </rPr>
          <t xml:space="preserve">
mattenbies niet waargenomen op KRW meetpunten</t>
        </r>
      </text>
    </comment>
    <comment ref="N198" authorId="0" shapeId="0" xr:uid="{D9DCBAB5-E096-457F-A92A-4451F9207657}">
      <text>
        <r>
          <rPr>
            <b/>
            <sz val="9"/>
            <color indexed="81"/>
            <rFont val="Tahoma"/>
            <family val="2"/>
          </rPr>
          <t>Astrid Boerkamp (ATKB):</t>
        </r>
        <r>
          <rPr>
            <sz val="9"/>
            <color indexed="81"/>
            <rFont val="Tahoma"/>
            <family val="2"/>
          </rPr>
          <t xml:space="preserve">
Grootste deel is gekroesd fonteinkruid: 0,7253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Astrid Boerkamp (ATKB)</author>
  </authors>
  <commentList>
    <comment ref="Q16" authorId="0" shapeId="0" xr:uid="{579449A5-207D-48F4-8B84-B69FA47A20AD}">
      <text>
        <r>
          <rPr>
            <b/>
            <sz val="9"/>
            <color indexed="81"/>
            <rFont val="Tahoma"/>
            <family val="2"/>
          </rPr>
          <t>Astrid Boerkamp (ATKB):</t>
        </r>
        <r>
          <rPr>
            <sz val="9"/>
            <color indexed="81"/>
            <rFont val="Tahoma"/>
            <family val="2"/>
          </rPr>
          <t xml:space="preserve">
NB 2016 = 2016+2017</t>
        </r>
      </text>
    </comment>
    <comment ref="AH17" authorId="0" shapeId="0" xr:uid="{3D1C5270-ADBD-41D5-996F-98B1B1BCFC51}">
      <text>
        <r>
          <rPr>
            <b/>
            <sz val="9"/>
            <color indexed="81"/>
            <rFont val="Tahoma"/>
            <family val="2"/>
          </rPr>
          <t>Astrid Boerkamp (ATKB):</t>
        </r>
        <r>
          <rPr>
            <sz val="9"/>
            <color indexed="81"/>
            <rFont val="Tahoma"/>
            <family val="2"/>
          </rPr>
          <t xml:space="preserve">
sterke afname tov 2019</t>
        </r>
      </text>
    </comment>
    <comment ref="Q19" authorId="0" shapeId="0" xr:uid="{48D296F9-4236-4266-8783-0784BD4020BE}">
      <text>
        <r>
          <rPr>
            <b/>
            <sz val="9"/>
            <color indexed="81"/>
            <rFont val="Tahoma"/>
            <family val="2"/>
          </rPr>
          <t>Astrid Boerkamp (ATKB):</t>
        </r>
        <r>
          <rPr>
            <sz val="9"/>
            <color indexed="81"/>
            <rFont val="Tahoma"/>
            <family val="2"/>
          </rPr>
          <t xml:space="preserve">
Aanpassing 2021: door fout in  grafiek is myriophylliden in 2019 niet weergegeven (fout staat ook in rapport)</t>
        </r>
      </text>
    </comment>
    <comment ref="AF68" authorId="0" shapeId="0" xr:uid="{4FFD3A68-986B-4597-8895-4BC5994817ED}">
      <text>
        <r>
          <rPr>
            <b/>
            <sz val="9"/>
            <color indexed="81"/>
            <rFont val="Tahoma"/>
            <family val="2"/>
          </rPr>
          <t>Astrid Boerkamp (ATKB):</t>
        </r>
        <r>
          <rPr>
            <sz val="9"/>
            <color indexed="81"/>
            <rFont val="Tahoma"/>
            <family val="2"/>
          </rPr>
          <t xml:space="preserve">
Hoge bedekking, is gecontroleerd</t>
        </r>
      </text>
    </comment>
    <comment ref="J71" authorId="0" shapeId="0" xr:uid="{3B633590-F76D-40F9-9CAB-AF7B03CF042C}">
      <text>
        <r>
          <rPr>
            <b/>
            <sz val="9"/>
            <color indexed="81"/>
            <rFont val="Tahoma"/>
            <family val="2"/>
          </rPr>
          <t>Astrid Boerkamp (ATKB):</t>
        </r>
        <r>
          <rPr>
            <sz val="9"/>
            <color indexed="81"/>
            <rFont val="Tahoma"/>
            <family val="2"/>
          </rPr>
          <t xml:space="preserve">
Hoge bedekking, is gecontroleerd</t>
        </r>
      </text>
    </comment>
    <comment ref="AM92" authorId="0" shapeId="0" xr:uid="{585E1CBF-F8AF-4C73-A058-44DACA000B09}">
      <text>
        <r>
          <rPr>
            <b/>
            <sz val="9"/>
            <color indexed="81"/>
            <rFont val="Tahoma"/>
            <family val="2"/>
          </rPr>
          <t>Astrid Boerkamp (ATKB):</t>
        </r>
        <r>
          <rPr>
            <sz val="9"/>
            <color indexed="81"/>
            <rFont val="Tahoma"/>
            <family val="2"/>
          </rPr>
          <t xml:space="preserve">
in 2020 voor het eerst toegevoegd, op 2 locaties is de bedekking van stijve waterranonkel op 20% geschat. Eerdere jaren kwam stijve waterranonkel alleen in lage bedeking voor op twee KRW meetpunten</t>
        </r>
      </text>
    </comment>
    <comment ref="Q96" authorId="0" shapeId="0" xr:uid="{0F443D00-55A6-4D46-A8E1-D786B9BD592F}">
      <text>
        <r>
          <rPr>
            <b/>
            <sz val="9"/>
            <color indexed="81"/>
            <rFont val="Tahoma"/>
            <family val="2"/>
          </rPr>
          <t>Astrid Boerkamp (ATKB):</t>
        </r>
        <r>
          <rPr>
            <sz val="9"/>
            <color indexed="81"/>
            <rFont val="Tahoma"/>
            <family val="2"/>
          </rPr>
          <t xml:space="preserve">
in 2020 voor het eerst toegevoegd, op 2 locaties is de bedekking van stijve waterranonkel op 20% geschat. Eerdere jaren kwam stijve waterranonkel alleen in lage bedeking voor op twee KRW meetpunten</t>
        </r>
      </text>
    </comment>
    <comment ref="P188" authorId="0" shapeId="0" xr:uid="{14DEDCDC-1585-4F2C-9BDD-74B675CFEBBF}">
      <text>
        <r>
          <rPr>
            <b/>
            <sz val="9"/>
            <color indexed="81"/>
            <rFont val="Tahoma"/>
            <family val="2"/>
          </rPr>
          <t>Astrid Boerkamp (ATKB):</t>
        </r>
        <r>
          <rPr>
            <sz val="9"/>
            <color indexed="81"/>
            <rFont val="Tahoma"/>
            <family val="2"/>
          </rPr>
          <t xml:space="preserve">
Elodeide in 2020 toegevoegd</t>
        </r>
      </text>
    </comment>
    <comment ref="Q194" authorId="0" shapeId="0" xr:uid="{44B47F1F-0D80-447B-8568-5019EA42714F}">
      <text>
        <r>
          <rPr>
            <b/>
            <sz val="9"/>
            <color indexed="81"/>
            <rFont val="Tahoma"/>
            <family val="2"/>
          </rPr>
          <t>Astrid Boerkamp (ATKB):</t>
        </r>
        <r>
          <rPr>
            <sz val="9"/>
            <color indexed="81"/>
            <rFont val="Tahoma"/>
            <family val="2"/>
          </rPr>
          <t xml:space="preserve">
2020: overig is aangepast door verrekening Elodeide</t>
        </r>
      </text>
    </comment>
    <comment ref="Q195" authorId="0" shapeId="0" xr:uid="{CE3ECD9C-D7F6-4C3D-8F74-E47D97067120}">
      <text>
        <r>
          <rPr>
            <b/>
            <sz val="9"/>
            <color indexed="81"/>
            <rFont val="Tahoma"/>
            <family val="2"/>
          </rPr>
          <t>Astrid Boerkamp (ATKB):</t>
        </r>
        <r>
          <rPr>
            <sz val="9"/>
            <color indexed="81"/>
            <rFont val="Tahoma"/>
            <family val="2"/>
          </rPr>
          <t xml:space="preserve">
2020: overig is aangepast door verrekening Elodeide</t>
        </r>
      </text>
    </comment>
    <comment ref="Q197" authorId="0" shapeId="0" xr:uid="{86FFEBAF-2F36-4BC9-B23B-8C8CF2D14E5B}">
      <text>
        <r>
          <rPr>
            <b/>
            <sz val="9"/>
            <color indexed="81"/>
            <rFont val="Tahoma"/>
            <family val="2"/>
          </rPr>
          <t>Astrid Boerkamp (ATKB):</t>
        </r>
        <r>
          <rPr>
            <sz val="9"/>
            <color indexed="81"/>
            <rFont val="Tahoma"/>
            <family val="2"/>
          </rPr>
          <t xml:space="preserve">
2020: overig is aangepast door verrekening Elodeide</t>
        </r>
      </text>
    </comment>
    <comment ref="Q198" authorId="0" shapeId="0" xr:uid="{C34D7288-3BC5-47F0-801E-DB784F283707}">
      <text>
        <r>
          <rPr>
            <b/>
            <sz val="9"/>
            <color indexed="81"/>
            <rFont val="Tahoma"/>
            <family val="2"/>
          </rPr>
          <t>Astrid Boerkamp (ATKB):</t>
        </r>
        <r>
          <rPr>
            <sz val="9"/>
            <color indexed="81"/>
            <rFont val="Tahoma"/>
            <family val="2"/>
          </rPr>
          <t xml:space="preserve">
2020: overig is aangepast door verrekening Elodeide</t>
        </r>
      </text>
    </comment>
    <comment ref="Q201" authorId="0" shapeId="0" xr:uid="{4348A0F9-F364-4BB5-B91A-1FCBCF8CDBC2}">
      <text>
        <r>
          <rPr>
            <b/>
            <sz val="9"/>
            <color indexed="81"/>
            <rFont val="Tahoma"/>
            <family val="2"/>
          </rPr>
          <t>Astrid Boerkamp (ATKB):</t>
        </r>
        <r>
          <rPr>
            <sz val="9"/>
            <color indexed="81"/>
            <rFont val="Tahoma"/>
            <family val="2"/>
          </rPr>
          <t xml:space="preserve">
2020: bedekkingen zijn aangepast, bij de berekening zijn mogelijk de diepe punten meegenomen, dit zijn bij berekening in 2020 buiten beschouding gelaten (Areaal diepe zone is niet bekend)</t>
        </r>
      </text>
    </comment>
  </commentList>
</comments>
</file>

<file path=xl/sharedStrings.xml><?xml version="1.0" encoding="utf-8"?>
<sst xmlns="http://schemas.openxmlformats.org/spreadsheetml/2006/main" count="16207" uniqueCount="4212">
  <si>
    <t>waterlichaam</t>
  </si>
  <si>
    <t>jaar</t>
  </si>
  <si>
    <t>type</t>
  </si>
  <si>
    <t>Abundantie</t>
  </si>
  <si>
    <t>soorten</t>
  </si>
  <si>
    <t>fytobenthos</t>
  </si>
  <si>
    <t>totaalscore</t>
  </si>
  <si>
    <t>beoordeling</t>
  </si>
  <si>
    <t>waterplanten</t>
  </si>
  <si>
    <t>Markermeer</t>
  </si>
  <si>
    <t>Kransblad</t>
  </si>
  <si>
    <t>Sterkranswier</t>
  </si>
  <si>
    <t>Doorgroeid fonteinkruid</t>
  </si>
  <si>
    <t>Gekroesd fonteinkruid</t>
  </si>
  <si>
    <t>Schedefonteinkruid</t>
  </si>
  <si>
    <t>Tenger fonteinkruid</t>
  </si>
  <si>
    <t>Zannichellia</t>
  </si>
  <si>
    <t>Snavelruppia</t>
  </si>
  <si>
    <t>Smalle waterpest</t>
  </si>
  <si>
    <t>Watergentiaan</t>
  </si>
  <si>
    <t>Mattenbies</t>
  </si>
  <si>
    <t>Overige</t>
  </si>
  <si>
    <t>Aarvederkruid</t>
  </si>
  <si>
    <t>Totale bedekking</t>
  </si>
  <si>
    <t>IJsselmeer</t>
  </si>
  <si>
    <t>Zwarte Meer</t>
  </si>
  <si>
    <t>Ketelmeer</t>
  </si>
  <si>
    <t>Randmeren Oost</t>
  </si>
  <si>
    <t>Randmeren Zuid</t>
  </si>
  <si>
    <t>Volkerakmeer</t>
  </si>
  <si>
    <t>Zannichellia spec.</t>
  </si>
  <si>
    <t>Zoommeer</t>
  </si>
  <si>
    <t>Ruppia spec.</t>
  </si>
  <si>
    <t>totaal</t>
  </si>
  <si>
    <t>Gele plomp</t>
  </si>
  <si>
    <t>Rivierfonteinkruid</t>
  </si>
  <si>
    <t>Totaal waterplanten</t>
  </si>
  <si>
    <t>Pijlkruid</t>
  </si>
  <si>
    <t>Ondergedoken</t>
  </si>
  <si>
    <t>Drijvend</t>
  </si>
  <si>
    <t>Klein kroos</t>
  </si>
  <si>
    <t>Kleine egelskop</t>
  </si>
  <si>
    <t>Grof hoornblad</t>
  </si>
  <si>
    <t>draadwieren</t>
  </si>
  <si>
    <t>kranswieren</t>
  </si>
  <si>
    <t>parvopotamiden</t>
  </si>
  <si>
    <t>magnopotamiden</t>
  </si>
  <si>
    <t>myriophylliden</t>
  </si>
  <si>
    <t>nymphaeiden</t>
  </si>
  <si>
    <t>helofyten</t>
  </si>
  <si>
    <t>overige groeivormen</t>
  </si>
  <si>
    <t>Volkerak</t>
  </si>
  <si>
    <t>elodeiden</t>
  </si>
  <si>
    <t>Chara connivens</t>
  </si>
  <si>
    <t>Fijne waterranonkel</t>
  </si>
  <si>
    <t>Waternetje</t>
  </si>
  <si>
    <t>Hydrodictyon reticulatum</t>
  </si>
  <si>
    <t>Hydrocotyle ranunculoides</t>
  </si>
  <si>
    <t>Elodea nuttallii</t>
  </si>
  <si>
    <t>Gewoon kribbenmos</t>
  </si>
  <si>
    <t>Oeverpluisdraadmos</t>
  </si>
  <si>
    <t>Amblystegium varium</t>
  </si>
  <si>
    <t>Dwergkroos</t>
  </si>
  <si>
    <t>Beekmos</t>
  </si>
  <si>
    <t>Toelichting:</t>
  </si>
  <si>
    <t>Nieuwe soorten: soorten die in de 10 voorgaande jaren niet in MWTL-meetnet of regionale kartering zijn aangetroffen</t>
  </si>
  <si>
    <t>Brede waterpest</t>
  </si>
  <si>
    <t>Elodea canadensis</t>
  </si>
  <si>
    <t>Rijstgras</t>
  </si>
  <si>
    <t>Leersia oryzoides</t>
  </si>
  <si>
    <t>Chara canescens</t>
  </si>
  <si>
    <t>Chara globularis</t>
  </si>
  <si>
    <t>Chara contraria</t>
  </si>
  <si>
    <t>Nitella flexilis</t>
  </si>
  <si>
    <t>Nitella translucens</t>
  </si>
  <si>
    <t>Klein boomglanswier</t>
  </si>
  <si>
    <t>Tolypella glomerata</t>
  </si>
  <si>
    <t>Nitella hyalina</t>
  </si>
  <si>
    <t>Chara aspera</t>
  </si>
  <si>
    <t>Nitellopsis obtusa</t>
  </si>
  <si>
    <t>Potamogeton perfoliatus</t>
  </si>
  <si>
    <t>Glanzig fonteinkruid</t>
  </si>
  <si>
    <t>Potamogeton lucens</t>
  </si>
  <si>
    <t>Stratiotes aloides</t>
  </si>
  <si>
    <t>Langstengelig fonteinkruid</t>
  </si>
  <si>
    <t>Potamogeton praelongus</t>
  </si>
  <si>
    <t>Potamogeton nodosus</t>
  </si>
  <si>
    <t>aantal opnamen</t>
  </si>
  <si>
    <t>Chara virgata</t>
  </si>
  <si>
    <t>TOTALE BEDEKKINGEN (%)</t>
  </si>
  <si>
    <t>Begroeibaar areaal (0-3 m)</t>
  </si>
  <si>
    <t>Emers</t>
  </si>
  <si>
    <t>Totaal draadwier</t>
  </si>
  <si>
    <t>PRESENTIE SOORTEN (IN PQ'S)</t>
  </si>
  <si>
    <t>Draadwier</t>
  </si>
  <si>
    <t>Darmwier</t>
  </si>
  <si>
    <t>Bronmos</t>
  </si>
  <si>
    <t>Kleine lisdodde</t>
  </si>
  <si>
    <t>Riet</t>
  </si>
  <si>
    <t>BEDEKKINGEN SOORTEN (%)</t>
  </si>
  <si>
    <t>Totaal draadwieren</t>
  </si>
  <si>
    <t>Totaal flab</t>
  </si>
  <si>
    <t>Chara vulgaris var. longibracteata</t>
  </si>
  <si>
    <t>Chara vulgaris var. vulgaris</t>
  </si>
  <si>
    <t>Doorschijnend sterrenkroos</t>
  </si>
  <si>
    <t>Groot nimfkruid</t>
  </si>
  <si>
    <t>Grote lisdodde</t>
  </si>
  <si>
    <t>Puntig fonteinkruid</t>
  </si>
  <si>
    <t>Witte waterlelie</t>
  </si>
  <si>
    <t>Heen</t>
  </si>
  <si>
    <t>Grote egelskop</t>
  </si>
  <si>
    <t>Zwanebloem</t>
  </si>
  <si>
    <t>Haarfonteinkruid</t>
  </si>
  <si>
    <t>Mos</t>
  </si>
  <si>
    <t>Puntkroos</t>
  </si>
  <si>
    <t>Smalle waterweegbree</t>
  </si>
  <si>
    <t>Stijve waterranonkel</t>
  </si>
  <si>
    <t>Veelwortelig kroos</t>
  </si>
  <si>
    <t>draadwier</t>
  </si>
  <si>
    <t>darmwier</t>
  </si>
  <si>
    <t>Gewoon bronmos</t>
  </si>
  <si>
    <t>Kalmoes</t>
  </si>
  <si>
    <t>Zwanenbloem</t>
  </si>
  <si>
    <t>Late guldenroede</t>
  </si>
  <si>
    <t>Sterrekroos</t>
  </si>
  <si>
    <t>kleine egelskop</t>
  </si>
  <si>
    <t>Beklierde basterdwederik</t>
  </si>
  <si>
    <t>Smalle aster</t>
  </si>
  <si>
    <t>Ketelmeer-Vossemeer</t>
  </si>
  <si>
    <t>Callitriche truncata</t>
  </si>
  <si>
    <t>Alisma gramineum</t>
  </si>
  <si>
    <t>Nuphar lutea</t>
  </si>
  <si>
    <t>Sagittaria sagittifolia</t>
  </si>
  <si>
    <t>Butomus umbellatus</t>
  </si>
  <si>
    <t>Kroos</t>
  </si>
  <si>
    <t>Flab</t>
  </si>
  <si>
    <t>Chara sp.</t>
  </si>
  <si>
    <t>Ceratophyllum demersum</t>
  </si>
  <si>
    <t>Nymphaea alba</t>
  </si>
  <si>
    <t>Potamogeton trichoides</t>
  </si>
  <si>
    <t>Lemna minor</t>
  </si>
  <si>
    <t>Sparganium emersum</t>
  </si>
  <si>
    <t>Lemna trisulca</t>
  </si>
  <si>
    <t>Potamogeton pusillus</t>
  </si>
  <si>
    <t>Callitriche sp.</t>
  </si>
  <si>
    <t>Spirodela polyrhiza</t>
  </si>
  <si>
    <t>Bolboschoenus maritimus</t>
  </si>
  <si>
    <t>Typha latifolia</t>
  </si>
  <si>
    <t>Sparganium erectum</t>
  </si>
  <si>
    <t>Phragmites australis</t>
  </si>
  <si>
    <t>Schoenoplectus lacustris</t>
  </si>
  <si>
    <t>Acorus calamus</t>
  </si>
  <si>
    <t>Typha angustifolia</t>
  </si>
  <si>
    <t>Fontinalis antipyretica</t>
  </si>
  <si>
    <t>Cinclidotus fontinaloides</t>
  </si>
  <si>
    <t>Leptodictyum riparium</t>
  </si>
  <si>
    <t>Grote waternavel</t>
  </si>
  <si>
    <t>Oever</t>
  </si>
  <si>
    <t>Enteromorpha sp.</t>
  </si>
  <si>
    <t>Sterrenkroos sp.</t>
  </si>
  <si>
    <t>Myriophyllum spicatum</t>
  </si>
  <si>
    <t>Potamogeton crispus</t>
  </si>
  <si>
    <t>Zannichellia palustris</t>
  </si>
  <si>
    <t>Solidago gigantea</t>
  </si>
  <si>
    <t>Vallisneria</t>
  </si>
  <si>
    <t>Vallisneria spiralis</t>
  </si>
  <si>
    <t>Reuzenbalsemien</t>
  </si>
  <si>
    <t>Epilobium ciliatum</t>
  </si>
  <si>
    <t>Klein springzaad</t>
  </si>
  <si>
    <t>Reuzenberenklauw</t>
  </si>
  <si>
    <t>Aster lanceolatum</t>
  </si>
  <si>
    <t>Heracleum mantegazzianum</t>
  </si>
  <si>
    <t>Impatiens parviflora</t>
  </si>
  <si>
    <t>Impatiens glandulifera</t>
  </si>
  <si>
    <t>Bezemkruiskruid</t>
  </si>
  <si>
    <t>Smal tandzaad</t>
  </si>
  <si>
    <t>Welriekende ganzenvoet</t>
  </si>
  <si>
    <t>Chenopodium ambrosioides</t>
  </si>
  <si>
    <t>Senecio inaequidens</t>
  </si>
  <si>
    <t>Bidens connata</t>
  </si>
  <si>
    <t>Harig knopkruid</t>
  </si>
  <si>
    <t>Oranje springzaad</t>
  </si>
  <si>
    <t>Impatiens capensis</t>
  </si>
  <si>
    <t>Amaranthus hybridus</t>
  </si>
  <si>
    <t>Nymphoides peltata</t>
  </si>
  <si>
    <t>Japanse duizendknoop</t>
  </si>
  <si>
    <t>Zonnebloem</t>
  </si>
  <si>
    <t>Helianthus annuus</t>
  </si>
  <si>
    <t>Artemisia biennis</t>
  </si>
  <si>
    <t>Fallopia japonica</t>
  </si>
  <si>
    <t>Oever- en landplanten</t>
  </si>
  <si>
    <t>Water-en moerasplanten</t>
  </si>
  <si>
    <t>Chara vulgaris</t>
  </si>
  <si>
    <t>Matig</t>
  </si>
  <si>
    <t>Ontoereikend</t>
  </si>
  <si>
    <t>Bij de nieuwe soorten zijn niet de oeverplanten vermeld</t>
  </si>
  <si>
    <t>Zeesla</t>
  </si>
  <si>
    <t>code meetobject</t>
  </si>
  <si>
    <t>Goudknopje</t>
  </si>
  <si>
    <t>Kleisnavelmos</t>
  </si>
  <si>
    <t>Cotula coronopifolia</t>
  </si>
  <si>
    <t>KRW</t>
  </si>
  <si>
    <t>Stomp fonteinkruid</t>
  </si>
  <si>
    <t>Potamogeton obtusifolius</t>
  </si>
  <si>
    <t>Sterrekroos sp.</t>
  </si>
  <si>
    <t>Spiraalruppia</t>
  </si>
  <si>
    <t>Doorschijnend sterrekroos</t>
  </si>
  <si>
    <t>Lemna minuta</t>
  </si>
  <si>
    <t>Ranunculus circinatus</t>
  </si>
  <si>
    <t>Potamogeton mucronatus</t>
  </si>
  <si>
    <t>NL92_IJSSELMEER</t>
  </si>
  <si>
    <t>code meetpunt</t>
  </si>
  <si>
    <t>Submers</t>
  </si>
  <si>
    <t>GEP</t>
  </si>
  <si>
    <t>Slecht</t>
  </si>
  <si>
    <t>Boomglanswier</t>
  </si>
  <si>
    <t>Ruppia maritima</t>
  </si>
  <si>
    <t>Zannichellia palustris palustris</t>
  </si>
  <si>
    <t>Zannichellia palustris pedicellata</t>
  </si>
  <si>
    <t>Tolypella sp.</t>
  </si>
  <si>
    <t>Najas marina</t>
  </si>
  <si>
    <t>Nitella mucronata</t>
  </si>
  <si>
    <t>Chara spp.</t>
  </si>
  <si>
    <t>Ranunculus aquatilis</t>
  </si>
  <si>
    <t>Ulva lactuca</t>
  </si>
  <si>
    <t>Ruppia cirrhosa</t>
  </si>
  <si>
    <t>Ruppia sp.</t>
  </si>
  <si>
    <t>Oxyrrhynchium hians</t>
  </si>
  <si>
    <t>Brachythecium rutabulum</t>
  </si>
  <si>
    <t>NL92_MARKERMEER</t>
  </si>
  <si>
    <t>NL92_RANDMEREN_OOST</t>
  </si>
  <si>
    <t>NL92_RANDMEREN_ZUID</t>
  </si>
  <si>
    <t>NL92_ZWARTE_MEER</t>
  </si>
  <si>
    <t>NL92_KETELMEER_VOSSEMEER</t>
  </si>
  <si>
    <t>NL89_VOLKERAK</t>
  </si>
  <si>
    <t>NL89_ZOOMMEDT</t>
  </si>
  <si>
    <t>2 - Trends van soorten per waterlichaam</t>
  </si>
  <si>
    <t>3 - Trends van groeivormen per waterlichaam</t>
  </si>
  <si>
    <t>in opdracht van: Rijkswaterstaat CIV</t>
  </si>
  <si>
    <t>KRW*</t>
  </si>
  <si>
    <t>Gewoon dikkopmos</t>
  </si>
  <si>
    <t>Basterdamarant</t>
  </si>
  <si>
    <t>Rechte alsem</t>
  </si>
  <si>
    <t>Tomaat</t>
  </si>
  <si>
    <t>Solanum lycopersicum</t>
  </si>
  <si>
    <t>Inhoud:</t>
  </si>
  <si>
    <t>1 - Samenvatting toetsresultaten KRW maatlat overige waterflora</t>
  </si>
  <si>
    <t>Begroeide diepte</t>
  </si>
  <si>
    <t>Goed</t>
  </si>
  <si>
    <t>Samenvatting EKR-maatlatscores per waterlichaam</t>
  </si>
  <si>
    <t>Overig draadwier</t>
  </si>
  <si>
    <t>Randmeren-Oost</t>
  </si>
  <si>
    <t>Aantal soorten</t>
  </si>
  <si>
    <t>Plat fonteinkruid</t>
  </si>
  <si>
    <t>Glanswier</t>
  </si>
  <si>
    <t>Nitella sp.</t>
  </si>
  <si>
    <t>aantal soorten waterplanten</t>
  </si>
  <si>
    <t>Potamogeton compressus</t>
  </si>
  <si>
    <t>Tolypella intricata</t>
  </si>
  <si>
    <t>M14</t>
  </si>
  <si>
    <t>Liggende ganzenvoet</t>
  </si>
  <si>
    <t>Chenopodium pumilio</t>
  </si>
  <si>
    <t>Galinsoga quadriradiata</t>
  </si>
  <si>
    <t>5 - Nieuwe soorten en exoten</t>
  </si>
  <si>
    <t>6 - N2000 Habitattypen</t>
  </si>
  <si>
    <t>7 - Frequentie N2000 Habitattypen</t>
  </si>
  <si>
    <t>* Brakwaterkransblad</t>
  </si>
  <si>
    <t>* Gebogen kransblad</t>
  </si>
  <si>
    <t>* Brokkelig kransblad</t>
  </si>
  <si>
    <t>* Breekbaar kransblad</t>
  </si>
  <si>
    <t>* Teer kransblad</t>
  </si>
  <si>
    <t>* Ruw kransblad</t>
  </si>
  <si>
    <t>* zittende zannichellia</t>
  </si>
  <si>
    <t>* gesteelde zannichellia</t>
  </si>
  <si>
    <t>* Klein boomglanswier</t>
  </si>
  <si>
    <t>* Gewoon kransblad</t>
  </si>
  <si>
    <t>* Buigzaam glanswier</t>
  </si>
  <si>
    <t>* Puntdragend glanswier</t>
  </si>
  <si>
    <t>* Zittende zannichellia</t>
  </si>
  <si>
    <t>* Gesteelde zannichellia</t>
  </si>
  <si>
    <t>* Vertakt boomglanswier</t>
  </si>
  <si>
    <t>*  Zittende zannichellia</t>
  </si>
  <si>
    <t>Figuren en tabellen</t>
  </si>
  <si>
    <t>ondergrens</t>
  </si>
  <si>
    <t>Waterlichaam IJsselmeer (NL92_IJSSELMEER)</t>
  </si>
  <si>
    <t>Waterlichaam Markermeer (NL92_MARKERMEER)</t>
  </si>
  <si>
    <t>Waterlichaam Zwarte Meer (NL92_ZWARTE_MEER)</t>
  </si>
  <si>
    <t>Waterlichaam Ketelmeer  en Vossemeer (NL92_KETELMEER_VOSSEMEER)</t>
  </si>
  <si>
    <t>Waterlichaam Randmeren Oost (NL92_RANDMEREN_OOST)</t>
  </si>
  <si>
    <t>Waterlichaam Randmeren Zuid (NL92_RANDMEREN_ZUID)</t>
  </si>
  <si>
    <t>Waterlichaam Volkerakmeer (NL89_VOLKERAK)</t>
  </si>
  <si>
    <t>Waterlichaam Zoommeer en Eendracht (NL89_ZOOMMEDT)</t>
  </si>
  <si>
    <t>Trends in het aandeel van groeivormen van waterplanten per waterlichaam</t>
  </si>
  <si>
    <t>Trends in abundanties van waterplantensoorten per waterlichaam</t>
  </si>
  <si>
    <t>Het % bedekking per soort t.o.v. de totale bedekking is weergegeven voor de jaren waarin monitoring is uitgevoerd</t>
  </si>
  <si>
    <t>het gesommeerde % van de soorten behorende tot een groeivorm is weergegeven.</t>
  </si>
  <si>
    <t>Samenvattende gegevens water- en oeverplanten, meetjaren 2005-2019</t>
  </si>
  <si>
    <t>geen nieuwe soorten</t>
  </si>
  <si>
    <t>* Groot boomglanswier</t>
  </si>
  <si>
    <t>aantal soorten</t>
  </si>
  <si>
    <t>Knopkroos</t>
  </si>
  <si>
    <t>Verspreidbladige waterpest</t>
  </si>
  <si>
    <t>Lagarosiphon major</t>
  </si>
  <si>
    <t>Lemna turionifera</t>
  </si>
  <si>
    <t>Geelrode naaldaar</t>
  </si>
  <si>
    <t>Schijngenadekruid</t>
  </si>
  <si>
    <t>Vlas</t>
  </si>
  <si>
    <t>Lindernia dubia</t>
  </si>
  <si>
    <t>Setaria pumila</t>
  </si>
  <si>
    <t>Linum usitatissimum</t>
  </si>
  <si>
    <t>Tolypella prolifera</t>
  </si>
  <si>
    <t>nvt</t>
  </si>
  <si>
    <t>Soorten waterplanten die in 2019 voor het eerst* zijn aangetroffen in het MWTL-meetnet</t>
  </si>
  <si>
    <t>Overig</t>
  </si>
  <si>
    <t>IJSSELMEER_Lemmer</t>
  </si>
  <si>
    <t>-</t>
  </si>
  <si>
    <t>IJSSELMEER_Makkum-Gaast</t>
  </si>
  <si>
    <t>IJSSELMEER_Noord-Holland</t>
  </si>
  <si>
    <t>IJSSELMEER_Workum-Mirns</t>
  </si>
  <si>
    <t>Zoommeer-Eendracht</t>
  </si>
  <si>
    <t>ZOOMMEER_Eendracht</t>
  </si>
  <si>
    <t>ZOOMMEER_Oost</t>
  </si>
  <si>
    <t>ZOOMMEER_Rijn-Scheldekanaal</t>
  </si>
  <si>
    <t>ZOOMMEER_West</t>
  </si>
  <si>
    <t>totale bedekking wieren</t>
  </si>
  <si>
    <t>Charide</t>
  </si>
  <si>
    <t>batrachiide</t>
  </si>
  <si>
    <t>Elodeide</t>
  </si>
  <si>
    <t>bedekking watervegetatie</t>
  </si>
  <si>
    <t>drijvend</t>
  </si>
  <si>
    <t>emers</t>
  </si>
  <si>
    <t>geen gegevens</t>
  </si>
  <si>
    <t>Randmeren-Zuid</t>
  </si>
  <si>
    <t>Ijsselmeer</t>
  </si>
  <si>
    <t>Geen gegevens</t>
  </si>
  <si>
    <t>ondergedoken</t>
  </si>
  <si>
    <t>bijgewerkt 2020</t>
  </si>
  <si>
    <t>toegevoegd 2020</t>
  </si>
  <si>
    <t>areaal [0-1,5 m]</t>
  </si>
  <si>
    <t>% [0-1,5 m]</t>
  </si>
  <si>
    <t>areaal [1,5-3 m]</t>
  </si>
  <si>
    <t>% [1,5 - 3 m]</t>
  </si>
  <si>
    <t>3304 ha</t>
  </si>
  <si>
    <t>6652 ha</t>
  </si>
  <si>
    <t>664 ha</t>
  </si>
  <si>
    <t>10908 ha</t>
  </si>
  <si>
    <t>1229 ha</t>
  </si>
  <si>
    <t>1649 ha</t>
  </si>
  <si>
    <t>3246 ha</t>
  </si>
  <si>
    <t>2026 ha</t>
  </si>
  <si>
    <t>730 ha</t>
  </si>
  <si>
    <t>837 ha</t>
  </si>
  <si>
    <t>1191 ha</t>
  </si>
  <si>
    <t>294 ha</t>
  </si>
  <si>
    <t>Hier ontbreekt areaal diep</t>
  </si>
  <si>
    <t>A_weging diepteklasse</t>
  </si>
  <si>
    <t>Achtergrond informatie</t>
  </si>
  <si>
    <t>LOCATIES PER DEELGEBIED PER WATERLICHAAM WEERGEGEVEN.</t>
  </si>
  <si>
    <t>Leidend voor Aquokit bestand</t>
  </si>
  <si>
    <t>Versie: 27 januari 2021</t>
  </si>
  <si>
    <t>bron: OVWFLORA_zoet_meren_wpl_totaal_2009_2019_meetwaarden_20200107</t>
  </si>
  <si>
    <t>1=ondiep
2=diep
3=extra diep</t>
  </si>
  <si>
    <t>Locatiecode</t>
  </si>
  <si>
    <t>Periode</t>
  </si>
  <si>
    <t>MonsterMethode</t>
  </si>
  <si>
    <t>Project</t>
  </si>
  <si>
    <t>KRW Waterlichamen</t>
  </si>
  <si>
    <t>Gebiedsomschrijving</t>
  </si>
  <si>
    <t>Deelgebied</t>
  </si>
  <si>
    <t>Diepteklasse</t>
  </si>
  <si>
    <t>Loc_omschrijving</t>
  </si>
  <si>
    <t>Xcoord</t>
  </si>
  <si>
    <t>Y_coord</t>
  </si>
  <si>
    <t>Meetobject_lokaalID</t>
  </si>
  <si>
    <t>IJSMDP_10_1</t>
  </si>
  <si>
    <t>IJsselmeer Diep_10_1</t>
  </si>
  <si>
    <t>15 juni-31juli</t>
  </si>
  <si>
    <t>RWSV B006</t>
  </si>
  <si>
    <t>MWTL</t>
  </si>
  <si>
    <t>Noordholland</t>
  </si>
  <si>
    <t>Drontermeer</t>
  </si>
  <si>
    <t>RANDMERENOOST_Drontermeer</t>
  </si>
  <si>
    <t>IJSMDP_10_2</t>
  </si>
  <si>
    <t>IJsselmeer Diep_10_2</t>
  </si>
  <si>
    <t>Eemmeer</t>
  </si>
  <si>
    <t>RANDMERENZUID_Eemmeer</t>
  </si>
  <si>
    <t>IJSMDP_10_3</t>
  </si>
  <si>
    <t>IJsselmeer Diep_10_3</t>
  </si>
  <si>
    <t>Eendracht</t>
  </si>
  <si>
    <t>IJSMDP_10_4</t>
  </si>
  <si>
    <t>IJsselmeer Diep_10_4</t>
  </si>
  <si>
    <t>Enkhuizen</t>
  </si>
  <si>
    <t>MARKERMEER_Enkhuizen</t>
  </si>
  <si>
    <t>IJSMDP_12_1</t>
  </si>
  <si>
    <t>IJsselmeer Diep_12_1</t>
  </si>
  <si>
    <t>Flevoland</t>
  </si>
  <si>
    <t>IJSMDP_12_2</t>
  </si>
  <si>
    <t>IJsselmeer Diep_12_2</t>
  </si>
  <si>
    <t>Friesland-west</t>
  </si>
  <si>
    <t>IJSMDP_12_3</t>
  </si>
  <si>
    <t>IJsselmeer Diep_12_3</t>
  </si>
  <si>
    <t>Friesland-zuid</t>
  </si>
  <si>
    <t>IJSMDP_12_4</t>
  </si>
  <si>
    <t>IJsselmeer Diep_12_4</t>
  </si>
  <si>
    <t>Gooimeer</t>
  </si>
  <si>
    <t>RANDMERENZUID_Gooimeer</t>
  </si>
  <si>
    <t>IJSMDP_14_1</t>
  </si>
  <si>
    <t>IJsselmeer Diep_14_1</t>
  </si>
  <si>
    <t>Gouwzee</t>
  </si>
  <si>
    <t>MARKERMEER_Gouwzee</t>
  </si>
  <si>
    <t>IJSMDP_14_2</t>
  </si>
  <si>
    <t>IJsselmeer Diep_14_2</t>
  </si>
  <si>
    <t>Hoorn</t>
  </si>
  <si>
    <t>MARKERMEER_Hoorn</t>
  </si>
  <si>
    <t>IJSMDP_14_3</t>
  </si>
  <si>
    <t>IJsselmeer Diep_14_3</t>
  </si>
  <si>
    <t>IJmeer</t>
  </si>
  <si>
    <t>MARKERMEER_IJmeer</t>
  </si>
  <si>
    <t>IJSMDP_14_4</t>
  </si>
  <si>
    <t>IJsselmeer Diep_14_4</t>
  </si>
  <si>
    <t>Ketelmeer-noord</t>
  </si>
  <si>
    <t>Ketelmeer-Noord</t>
  </si>
  <si>
    <t>IJSMDP_16_1</t>
  </si>
  <si>
    <t>IJsselmeer Diep_16_1</t>
  </si>
  <si>
    <t>Ketelmeer-zuid</t>
  </si>
  <si>
    <t>Ketelmeer-Zuid</t>
  </si>
  <si>
    <t>IJSMDP_16_2</t>
  </si>
  <si>
    <t>IJsselmeer Diep_16_2</t>
  </si>
  <si>
    <t>Nijkerkernauw</t>
  </si>
  <si>
    <t>RANDMERENZUID_Nijkerkernauw</t>
  </si>
  <si>
    <t>IJSMDP_16_3</t>
  </si>
  <si>
    <t>IJsselmeer Diep_16_3</t>
  </si>
  <si>
    <t>IJSMDP_16_4</t>
  </si>
  <si>
    <t>IJsselmeer Diep_16_4</t>
  </si>
  <si>
    <t>Nuldernauw</t>
  </si>
  <si>
    <t>RANDMERENOOST_Nuldernauw</t>
  </si>
  <si>
    <t>IJSMDP_18_1</t>
  </si>
  <si>
    <t>IJsselmeer Diep_18_1</t>
  </si>
  <si>
    <t>Rijn-Scheldekanaal</t>
  </si>
  <si>
    <t>IJSMDP_18_2</t>
  </si>
  <si>
    <t>IJsselmeer Diep_18_2</t>
  </si>
  <si>
    <t>Veluwemeer</t>
  </si>
  <si>
    <t>RANDMERENOOST_Veluwemeer</t>
  </si>
  <si>
    <t>IJSMDP_18_3</t>
  </si>
  <si>
    <t>IJsselmeer Diep_18_3</t>
  </si>
  <si>
    <t>Volkerak-oost</t>
  </si>
  <si>
    <t>VOLKERAK_OOST</t>
  </si>
  <si>
    <t>IJSMDP_18_4</t>
  </si>
  <si>
    <t>IJsselmeer Diep_18_4</t>
  </si>
  <si>
    <t>Volkerak-west</t>
  </si>
  <si>
    <t>VOLKERAK_WEST</t>
  </si>
  <si>
    <t>IJSMDP_2_1</t>
  </si>
  <si>
    <t>IJsselmeer Diep_2_1</t>
  </si>
  <si>
    <t>Vossemeer</t>
  </si>
  <si>
    <t>IJSMDP_2_2</t>
  </si>
  <si>
    <t>IJsselmeer Diep_2_2</t>
  </si>
  <si>
    <t>Wolderwijd</t>
  </si>
  <si>
    <t>RANDMERENOOST_Wolderwijd</t>
  </si>
  <si>
    <t>IJSMDP_2_3</t>
  </si>
  <si>
    <t>IJsselmeer Diep_2_3</t>
  </si>
  <si>
    <t>Zoommeer-oost</t>
  </si>
  <si>
    <t>IJSMDP_2_4</t>
  </si>
  <si>
    <t>IJsselmeer Diep_2_4</t>
  </si>
  <si>
    <t>Zoommeer-west</t>
  </si>
  <si>
    <t>IJSMDP_20_1</t>
  </si>
  <si>
    <t>IJsselmeer Diep_20_1</t>
  </si>
  <si>
    <t>Zwarte Meer-oost</t>
  </si>
  <si>
    <t>ZWARTEMEER_OOST</t>
  </si>
  <si>
    <t>IJSMDP_20_2</t>
  </si>
  <si>
    <t>IJsselmeer Diep_20_2</t>
  </si>
  <si>
    <t>Zwarte Meer-west</t>
  </si>
  <si>
    <t>ZWARTEMEER_WEST</t>
  </si>
  <si>
    <t>IJSMDP_20_3</t>
  </si>
  <si>
    <t>IJsselmeer Diep_20_3</t>
  </si>
  <si>
    <t>IJSMDP_20_4</t>
  </si>
  <si>
    <t>IJsselmeer Diep_20_4</t>
  </si>
  <si>
    <t>IJSMDP_22_1</t>
  </si>
  <si>
    <t>IJsselmeer Diep_22_1</t>
  </si>
  <si>
    <t>IJSMDP_22_2</t>
  </si>
  <si>
    <t>IJsselmeer Diep_22_2</t>
  </si>
  <si>
    <t>IJSMDP_22_3</t>
  </si>
  <si>
    <t>IJsselmeer Diep_22_3</t>
  </si>
  <si>
    <t>IJSMDP_22_4</t>
  </si>
  <si>
    <t>IJsselmeer Diep_22_4</t>
  </si>
  <si>
    <t>IJSMDP_24_1</t>
  </si>
  <si>
    <t>IJsselmeer Diep_24_1</t>
  </si>
  <si>
    <t>IJSMDP_24_2</t>
  </si>
  <si>
    <t>IJsselmeer Diep_24_2</t>
  </si>
  <si>
    <t>IJSMDP_24_3</t>
  </si>
  <si>
    <t>IJsselmeer Diep_24_3</t>
  </si>
  <si>
    <t>IJSMDP_24_4</t>
  </si>
  <si>
    <t>IJsselmeer Diep_24_4</t>
  </si>
  <si>
    <t>IJSMDP_26_1</t>
  </si>
  <si>
    <t>IJsselmeer Diep_26_1</t>
  </si>
  <si>
    <t>IJSMDP_26_2</t>
  </si>
  <si>
    <t>IJsselmeer Diep_26_2</t>
  </si>
  <si>
    <t>IJSMDP_26_3</t>
  </si>
  <si>
    <t>IJsselmeer Diep_26_3</t>
  </si>
  <si>
    <t>IJSMDP_26_4</t>
  </si>
  <si>
    <t>IJsselmeer Diep_26_4</t>
  </si>
  <si>
    <t>IJSMDP_28_1</t>
  </si>
  <si>
    <t>IJsselmeer Diep_28_1</t>
  </si>
  <si>
    <t>IJSMDP_28_2</t>
  </si>
  <si>
    <t>IJsselmeer Diep_28_2</t>
  </si>
  <si>
    <t>IJSMDP_28_3</t>
  </si>
  <si>
    <t>IJsselmeer Diep_28_3</t>
  </si>
  <si>
    <t>IJSMDP_28_4</t>
  </si>
  <si>
    <t>IJsselmeer Diep_28_4</t>
  </si>
  <si>
    <t>IJSMDP_30_1</t>
  </si>
  <si>
    <t>IJsselmeer Diep_30_1</t>
  </si>
  <si>
    <t>IJSMDP_30_2</t>
  </si>
  <si>
    <t>IJsselmeer Diep_30_2</t>
  </si>
  <si>
    <t>IJSMDP_30_3</t>
  </si>
  <si>
    <t>IJsselmeer Diep_30_3</t>
  </si>
  <si>
    <t>IJSMDP_30_4</t>
  </si>
  <si>
    <t>IJsselmeer Diep_30_4</t>
  </si>
  <si>
    <t>IJSMDP_32_1</t>
  </si>
  <si>
    <t>IJsselmeer Diep_32_1</t>
  </si>
  <si>
    <t>IJSMDP_32_2</t>
  </si>
  <si>
    <t>IJsselmeer Diep_32_2</t>
  </si>
  <si>
    <t>IJSMDP_32_3</t>
  </si>
  <si>
    <t>IJsselmeer Diep_32_3</t>
  </si>
  <si>
    <t>IJSMDP_32_4</t>
  </si>
  <si>
    <t>IJsselmeer Diep_32_4</t>
  </si>
  <si>
    <t>IJSMDP_34_1</t>
  </si>
  <si>
    <t>IJsselmeer Diep_34_1</t>
  </si>
  <si>
    <t>IJSMDP_34_2</t>
  </si>
  <si>
    <t>IJsselmeer Diep_34_2</t>
  </si>
  <si>
    <t>IJSMDP_34_3</t>
  </si>
  <si>
    <t>IJsselmeer Diep_34_3</t>
  </si>
  <si>
    <t>IJSMDP_34_4</t>
  </si>
  <si>
    <t>IJsselmeer Diep_34_4</t>
  </si>
  <si>
    <t>IJSMDP_36_1</t>
  </si>
  <si>
    <t>IJsselmeer Diep_36_1</t>
  </si>
  <si>
    <t>IJSMDP_36_2</t>
  </si>
  <si>
    <t>IJsselmeer Diep_36_2</t>
  </si>
  <si>
    <t>IJSMDP_36_3</t>
  </si>
  <si>
    <t>IJsselmeer Diep_36_3</t>
  </si>
  <si>
    <t>IJSMDP_36_4</t>
  </si>
  <si>
    <t>IJsselmeer Diep_36_4</t>
  </si>
  <si>
    <t>IJSMDP_38_1</t>
  </si>
  <si>
    <t>IJsselmeer Diep_38_1</t>
  </si>
  <si>
    <t>IJSMDP_38_2</t>
  </si>
  <si>
    <t>IJsselmeer Diep_38_2</t>
  </si>
  <si>
    <t>IJSMDP_38_3</t>
  </si>
  <si>
    <t>IJsselmeer Diep_38_3</t>
  </si>
  <si>
    <t>IJSMDP_38_4</t>
  </si>
  <si>
    <t>IJsselmeer Diep_38_4</t>
  </si>
  <si>
    <t>IJSMDP_4_1</t>
  </si>
  <si>
    <t>IJsselmeer Diep_4_1</t>
  </si>
  <si>
    <t>IJSMDP_4_2</t>
  </si>
  <si>
    <t>IJsselmeer Diep_4_2</t>
  </si>
  <si>
    <t>IJSMDP_4_3</t>
  </si>
  <si>
    <t>IJsselmeer Diep_4_3</t>
  </si>
  <si>
    <t>IJSMDP_4_4</t>
  </si>
  <si>
    <t>IJsselmeer Diep_4_4</t>
  </si>
  <si>
    <t>IJSMDP_40_1</t>
  </si>
  <si>
    <t>IJsselmeer Diep_40_1</t>
  </si>
  <si>
    <t>IJSMDP_40_2</t>
  </si>
  <si>
    <t>IJsselmeer Diep_40_2</t>
  </si>
  <si>
    <t>IJSMDP_40_3</t>
  </si>
  <si>
    <t>IJsselmeer Diep_40_3</t>
  </si>
  <si>
    <t>IJSMDP_40_4</t>
  </si>
  <si>
    <t>IJsselmeer Diep_40_4</t>
  </si>
  <si>
    <t>IJSMDP_6_1</t>
  </si>
  <si>
    <t>IJsselmeer Diep_6_1</t>
  </si>
  <si>
    <t>IJSMDP_6_2</t>
  </si>
  <si>
    <t>IJsselmeer Diep_6_2</t>
  </si>
  <si>
    <t>IJSMDP_6_3</t>
  </si>
  <si>
    <t>IJsselmeer Diep_6_3</t>
  </si>
  <si>
    <t>IJSMDP_6_4</t>
  </si>
  <si>
    <t>IJsselmeer Diep_6_4</t>
  </si>
  <si>
    <t>IJSMDP_8_1</t>
  </si>
  <si>
    <t>IJsselmeer Diep_8_1</t>
  </si>
  <si>
    <t>IJSMDP_8_2</t>
  </si>
  <si>
    <t>IJsselmeer Diep_8_2</t>
  </si>
  <si>
    <t>IJSMDP_8_3</t>
  </si>
  <si>
    <t>IJsselmeer Diep_8_3</t>
  </si>
  <si>
    <t>IJSMDP_8_4</t>
  </si>
  <si>
    <t>IJsselmeer Diep_8_4</t>
  </si>
  <si>
    <t>IJSMODP_1_1</t>
  </si>
  <si>
    <t>IJsselmeer Ondiep_1_1</t>
  </si>
  <si>
    <t>IJSMODP_1_2</t>
  </si>
  <si>
    <t>IJsselmeer Ondiep_1_2</t>
  </si>
  <si>
    <t>IJSMODP_1_3</t>
  </si>
  <si>
    <t>IJsselmeer Ondiep_1_3</t>
  </si>
  <si>
    <t>IJSMODP_1_4</t>
  </si>
  <si>
    <t>IJsselmeer Ondiep_1_4</t>
  </si>
  <si>
    <t>IJSMODP_11_1</t>
  </si>
  <si>
    <t>IJsselmeer Ondiep_11_1</t>
  </si>
  <si>
    <t>IJSMODP_11_2</t>
  </si>
  <si>
    <t>IJsselmeer Ondiep_11_2</t>
  </si>
  <si>
    <t>IJSMODP_11_3</t>
  </si>
  <si>
    <t>IJsselmeer Ondiep_11_3</t>
  </si>
  <si>
    <t>IJSMODP_11_4</t>
  </si>
  <si>
    <t>IJsselmeer Ondiep_11_4</t>
  </si>
  <si>
    <t>IJSMODP_13_1</t>
  </si>
  <si>
    <t>IJsselmeer Ondiep_13_1</t>
  </si>
  <si>
    <t>IJSMODP_13_2</t>
  </si>
  <si>
    <t>IJsselmeer Ondiep_13_2</t>
  </si>
  <si>
    <t>IJSMODP_13_3</t>
  </si>
  <si>
    <t>IJsselmeer Ondiep_13_3</t>
  </si>
  <si>
    <t>IJSMODP_13_4</t>
  </si>
  <si>
    <t>IJsselmeer Ondiep_13_4</t>
  </si>
  <si>
    <t>IJSMODP_15_1</t>
  </si>
  <si>
    <t>IJsselmeer Ondiep_15_1</t>
  </si>
  <si>
    <t>IJSMODP_15_2</t>
  </si>
  <si>
    <t>IJsselmeer Ondiep_15_2</t>
  </si>
  <si>
    <t>IJSMODP_15_3</t>
  </si>
  <si>
    <t>IJsselmeer Ondiep_15_3</t>
  </si>
  <si>
    <t>IJSMODP_15_4</t>
  </si>
  <si>
    <t>IJsselmeer Ondiep_15_4</t>
  </si>
  <si>
    <t>IJSMODP_17_1</t>
  </si>
  <si>
    <t>IJsselmeer Ondiep_17_1</t>
  </si>
  <si>
    <t>IJSMODP_17_2</t>
  </si>
  <si>
    <t>IJsselmeer Ondiep_17_2</t>
  </si>
  <si>
    <t>IJSMODP_17_3</t>
  </si>
  <si>
    <t>IJsselmeer Ondiep_17_3</t>
  </si>
  <si>
    <t>IJSMODP_17_4</t>
  </si>
  <si>
    <t>IJsselmeer Ondiep_17_4</t>
  </si>
  <si>
    <t>IJSMODP_19_1</t>
  </si>
  <si>
    <t>IJsselmeer Ondiep_19_1</t>
  </si>
  <si>
    <t>IJSMODP_19_2</t>
  </si>
  <si>
    <t>IJsselmeer Ondiep_19_2</t>
  </si>
  <si>
    <t>IJSMODP_19_3</t>
  </si>
  <si>
    <t>IJsselmeer Ondiep_19_3</t>
  </si>
  <si>
    <t>IJSMODP_19_4</t>
  </si>
  <si>
    <t>IJsselmeer Ondiep_19_4</t>
  </si>
  <si>
    <t>IJSMODP_21_1</t>
  </si>
  <si>
    <t>IJsselmeer Ondiep_21_1</t>
  </si>
  <si>
    <t>IJSMODP_21_2</t>
  </si>
  <si>
    <t>IJsselmeer Ondiep_21_2</t>
  </si>
  <si>
    <t>IJSMODP_21_3</t>
  </si>
  <si>
    <t>IJsselmeer Ondiep_21_3</t>
  </si>
  <si>
    <t>IJSMODP_21_4</t>
  </si>
  <si>
    <t>IJsselmeer Ondiep_21_4</t>
  </si>
  <si>
    <t>IJSMODP_23_1</t>
  </si>
  <si>
    <t>IJsselmeer Ondiep_23_1</t>
  </si>
  <si>
    <t>IJSMODP_23_2</t>
  </si>
  <si>
    <t>IJsselmeer Ondiep_23_2</t>
  </si>
  <si>
    <t>IJSMODP_23_3</t>
  </si>
  <si>
    <t>IJsselmeer Ondiep_23_3</t>
  </si>
  <si>
    <t>IJSMODP_23_4</t>
  </si>
  <si>
    <t>IJsselmeer Ondiep_23_4</t>
  </si>
  <si>
    <t>IJSMODP_25_1</t>
  </si>
  <si>
    <t>IJsselmeer Ondiep_25_1</t>
  </si>
  <si>
    <t>IJSMODP_25_2</t>
  </si>
  <si>
    <t>IJsselmeer Ondiep_25_2</t>
  </si>
  <si>
    <t>IJSMODP_25_3</t>
  </si>
  <si>
    <t>IJsselmeer Ondiep_25_3</t>
  </si>
  <si>
    <t>IJSMODP_25_4</t>
  </si>
  <si>
    <t>IJsselmeer Ondiep_25_4</t>
  </si>
  <si>
    <t>IJSMODP_27_1</t>
  </si>
  <si>
    <t>IJsselmeer Ondiep_27_1</t>
  </si>
  <si>
    <t>IJSMODP_27_2</t>
  </si>
  <si>
    <t>IJsselmeer Ondiep_27_2</t>
  </si>
  <si>
    <t>IJSMODP_27_3</t>
  </si>
  <si>
    <t>IJsselmeer Ondiep_27_3</t>
  </si>
  <si>
    <t>IJSMODP_27_4</t>
  </si>
  <si>
    <t>IJsselmeer Ondiep_27_4</t>
  </si>
  <si>
    <t>IJSMODP_29_1</t>
  </si>
  <si>
    <t>IJsselmeer Ondiep_29_1</t>
  </si>
  <si>
    <t>IJSMODP_29_2</t>
  </si>
  <si>
    <t>IJsselmeer Ondiep_29_2</t>
  </si>
  <si>
    <t>IJSMODP_29_3</t>
  </si>
  <si>
    <t>IJsselmeer Ondiep_29_3</t>
  </si>
  <si>
    <t>IJSMODP_29_4</t>
  </si>
  <si>
    <t>IJsselmeer Ondiep_29_4</t>
  </si>
  <si>
    <t>IJSMODP_3_1</t>
  </si>
  <si>
    <t>IJsselmeer Ondiep_3_1</t>
  </si>
  <si>
    <t>IJSMODP_3_2</t>
  </si>
  <si>
    <t>IJsselmeer Ondiep_3_2</t>
  </si>
  <si>
    <t>IJSMODP_3_3</t>
  </si>
  <si>
    <t>IJsselmeer Ondiep_3_3</t>
  </si>
  <si>
    <t>IJSMODP_3_4</t>
  </si>
  <si>
    <t>IJsselmeer Ondiep_3_4</t>
  </si>
  <si>
    <t>IJSMODP_31_1</t>
  </si>
  <si>
    <t>IJsselmeer Ondiep_31_1</t>
  </si>
  <si>
    <t>IJSMODP_31_2</t>
  </si>
  <si>
    <t>IJsselmeer Ondiep_31_2</t>
  </si>
  <si>
    <t>IJSMODP_31_3</t>
  </si>
  <si>
    <t>IJsselmeer Ondiep_31_3</t>
  </si>
  <si>
    <t>IJSMODP_31_4</t>
  </si>
  <si>
    <t>IJsselmeer Ondiep_31_4</t>
  </si>
  <si>
    <t>IJSMODP_33_1</t>
  </si>
  <si>
    <t>IJsselmeer Ondiep_33_1</t>
  </si>
  <si>
    <t>IJSMODP_33_2</t>
  </si>
  <si>
    <t>IJsselmeer Ondiep_33_2</t>
  </si>
  <si>
    <t>IJSMODP_33_3</t>
  </si>
  <si>
    <t>IJsselmeer Ondiep_33_3</t>
  </si>
  <si>
    <t>IJSMODP_33_4</t>
  </si>
  <si>
    <t>IJsselmeer Ondiep_33_4</t>
  </si>
  <si>
    <t>IJSMODP_35_1</t>
  </si>
  <si>
    <t>IJsselmeer Ondiep_35_1</t>
  </si>
  <si>
    <t>IJSMODP_35_2</t>
  </si>
  <si>
    <t>IJsselmeer Ondiep_35_2</t>
  </si>
  <si>
    <t>IJSMODP_35_3</t>
  </si>
  <si>
    <t>IJsselmeer Ondiep_35_3</t>
  </si>
  <si>
    <t>IJSMODP_35_4</t>
  </si>
  <si>
    <t>IJsselmeer Ondiep_35_4</t>
  </si>
  <si>
    <t>IJSMODP_37_1</t>
  </si>
  <si>
    <t>IJsselmeer Ondiep_37_1</t>
  </si>
  <si>
    <t>IJSMODP_37_2</t>
  </si>
  <si>
    <t>IJsselmeer Ondiep_37_2</t>
  </si>
  <si>
    <t>IJSMODP_37_3</t>
  </si>
  <si>
    <t>IJsselmeer Ondiep_37_3</t>
  </si>
  <si>
    <t>IJSMODP_37_4</t>
  </si>
  <si>
    <t>IJsselmeer Ondiep_37_4</t>
  </si>
  <si>
    <t>IJSMODP_39_1</t>
  </si>
  <si>
    <t>IJsselmeer Ondiep_39_1</t>
  </si>
  <si>
    <t>IJSMODP_39_2</t>
  </si>
  <si>
    <t>IJsselmeer Ondiep_39_2</t>
  </si>
  <si>
    <t>IJSMODP_39_3</t>
  </si>
  <si>
    <t>IJsselmeer Ondiep_39_3</t>
  </si>
  <si>
    <t>IJSMODP_39_4</t>
  </si>
  <si>
    <t>IJsselmeer Ondiep_39_4</t>
  </si>
  <si>
    <t>IJSMODP_5_1</t>
  </si>
  <si>
    <t>IJsselmeer Ondiep_5_1</t>
  </si>
  <si>
    <t>IJSMODP_5_2</t>
  </si>
  <si>
    <t>IJsselmeer Ondiep_5_2</t>
  </si>
  <si>
    <t>IJSMODP_5_3</t>
  </si>
  <si>
    <t>IJsselmeer Ondiep_5_3</t>
  </si>
  <si>
    <t>IJSMODP_5_4</t>
  </si>
  <si>
    <t>IJsselmeer Ondiep_5_4</t>
  </si>
  <si>
    <t>IJSMODP_7_1</t>
  </si>
  <si>
    <t>IJsselmeer Ondiep_7_1</t>
  </si>
  <si>
    <t>IJSMODP_7_2</t>
  </si>
  <si>
    <t>IJsselmeer Ondiep_7_2</t>
  </si>
  <si>
    <t>IJSMODP_7_3</t>
  </si>
  <si>
    <t>IJsselmeer Ondiep_7_3</t>
  </si>
  <si>
    <t>IJSMODP_7_4</t>
  </si>
  <si>
    <t>IJsselmeer Ondiep_7_4</t>
  </si>
  <si>
    <t>IJSMODP_9_1</t>
  </si>
  <si>
    <t>IJsselmeer Ondiep_9_1</t>
  </si>
  <si>
    <t>IJSMODP_9_2</t>
  </si>
  <si>
    <t>IJsselmeer Ondiep_9_2</t>
  </si>
  <si>
    <t>IJSMODP_9_3</t>
  </si>
  <si>
    <t>IJsselmeer Ondiep_9_3</t>
  </si>
  <si>
    <t>IJSMODP_9_4</t>
  </si>
  <si>
    <t>IJsselmeer Ondiep_9_4</t>
  </si>
  <si>
    <t>KETMR_10_1</t>
  </si>
  <si>
    <t>Ketelmeer_10_1</t>
  </si>
  <si>
    <t>Ketelmeer, Vossemeer</t>
  </si>
  <si>
    <t>KETMR_10_2</t>
  </si>
  <si>
    <t>Ketelmeer_10_2</t>
  </si>
  <si>
    <t>KETMR_10_3</t>
  </si>
  <si>
    <t>Ketelmeer_10_3</t>
  </si>
  <si>
    <t>KETMR_10_4</t>
  </si>
  <si>
    <t>Ketelmeer_10_4</t>
  </si>
  <si>
    <t>KETMR_11_1</t>
  </si>
  <si>
    <t>Ketelmeer_11_1</t>
  </si>
  <si>
    <t>KETMR_11_2</t>
  </si>
  <si>
    <t>Ketelmeer_11_2</t>
  </si>
  <si>
    <t>KETMR_11_3</t>
  </si>
  <si>
    <t>Ketelmeer_11_3</t>
  </si>
  <si>
    <t>KETMR_11_4</t>
  </si>
  <si>
    <t>Ketelmeer_11_4</t>
  </si>
  <si>
    <t>KETMR_12_1</t>
  </si>
  <si>
    <t>Ketelmeer_12_1</t>
  </si>
  <si>
    <t>KETMR_12_2</t>
  </si>
  <si>
    <t>Ketelmeer_12_2</t>
  </si>
  <si>
    <t>KETMR_12_3</t>
  </si>
  <si>
    <t>Ketelmeer_12_3</t>
  </si>
  <si>
    <t>KETMR_12_4</t>
  </si>
  <si>
    <t>Ketelmeer_12_4</t>
  </si>
  <si>
    <t>KETMR_13_1</t>
  </si>
  <si>
    <t>Ketelmeer_13_1</t>
  </si>
  <si>
    <t>KETMR_13_2</t>
  </si>
  <si>
    <t>Ketelmeer_13_2</t>
  </si>
  <si>
    <t>KETMR_13_3</t>
  </si>
  <si>
    <t>Ketelmeer_13_3</t>
  </si>
  <si>
    <t>KETMR_13_4</t>
  </si>
  <si>
    <t>Ketelmeer_13_4</t>
  </si>
  <si>
    <t>KETMR_14_1</t>
  </si>
  <si>
    <t>Ketelmeer_14_1</t>
  </si>
  <si>
    <t>KETMR_14_2</t>
  </si>
  <si>
    <t>Ketelmeer_14_2</t>
  </si>
  <si>
    <t>KETMR_14_3</t>
  </si>
  <si>
    <t>Ketelmeer_14_3</t>
  </si>
  <si>
    <t>KETMR_14_4</t>
  </si>
  <si>
    <t>Ketelmeer_14_4</t>
  </si>
  <si>
    <t>KETMR_15_1</t>
  </si>
  <si>
    <t>Ketelmeer_15_1</t>
  </si>
  <si>
    <t>KETMR_15_2</t>
  </si>
  <si>
    <t>Ketelmeer_15_2</t>
  </si>
  <si>
    <t>KETMR_15_3</t>
  </si>
  <si>
    <t>Ketelmeer_15_3</t>
  </si>
  <si>
    <t>KETMR_15_4</t>
  </si>
  <si>
    <t>Ketelmeer_15_4</t>
  </si>
  <si>
    <t>KETMR_16_1</t>
  </si>
  <si>
    <t>Ketelmeer_16_1</t>
  </si>
  <si>
    <t>KETMR_16_2</t>
  </si>
  <si>
    <t>Ketelmeer_16_2</t>
  </si>
  <si>
    <t>KETMR_16_3</t>
  </si>
  <si>
    <t>Ketelmeer_16_3</t>
  </si>
  <si>
    <t>KETMR_16_4</t>
  </si>
  <si>
    <t>Ketelmeer_16_4</t>
  </si>
  <si>
    <t>KETMR_17_1</t>
  </si>
  <si>
    <t>Ketelmeer_17_1</t>
  </si>
  <si>
    <t>KETMR_17_2</t>
  </si>
  <si>
    <t>Ketelmeer_17_2</t>
  </si>
  <si>
    <t>KETMR_17_3</t>
  </si>
  <si>
    <t>Ketelmeer_17_3</t>
  </si>
  <si>
    <t>KETMR_17_4</t>
  </si>
  <si>
    <t>Ketelmeer_17_4</t>
  </si>
  <si>
    <t>KETMR_18_1</t>
  </si>
  <si>
    <t>Ketelmeer_18_1</t>
  </si>
  <si>
    <t>KETMR_18_2</t>
  </si>
  <si>
    <t>Ketelmeer_18_2</t>
  </si>
  <si>
    <t>KETMR_18_3</t>
  </si>
  <si>
    <t>Ketelmeer_18_3</t>
  </si>
  <si>
    <t>KETMR_18_4</t>
  </si>
  <si>
    <t>Ketelmeer_18_4</t>
  </si>
  <si>
    <t>KETMR_20_1</t>
  </si>
  <si>
    <t>Ketelmeer_20_1</t>
  </si>
  <si>
    <t>KETMR_20_2</t>
  </si>
  <si>
    <t>Ketelmeer_20_2</t>
  </si>
  <si>
    <t>KETMR_20_3</t>
  </si>
  <si>
    <t>Ketelmeer_20_3</t>
  </si>
  <si>
    <t>KETMR_20_4</t>
  </si>
  <si>
    <t>Ketelmeer_20_4</t>
  </si>
  <si>
    <t>KETMR_22_1</t>
  </si>
  <si>
    <t>Ketelmeer_22_1</t>
  </si>
  <si>
    <t>KETMR_22_2</t>
  </si>
  <si>
    <t>Ketelmeer_22_2</t>
  </si>
  <si>
    <t>KETMR_22_3</t>
  </si>
  <si>
    <t>Ketelmeer_22_3</t>
  </si>
  <si>
    <t>KETMR_22_4</t>
  </si>
  <si>
    <t>Ketelmeer_22_4</t>
  </si>
  <si>
    <t>KETMR_24_1</t>
  </si>
  <si>
    <t>Ketelmeer_24_1</t>
  </si>
  <si>
    <t>KETMR_24_2</t>
  </si>
  <si>
    <t>Ketelmeer_24_2</t>
  </si>
  <si>
    <t>KETMR_24_3</t>
  </si>
  <si>
    <t>Ketelmeer_24_3</t>
  </si>
  <si>
    <t>KETMR_24_4</t>
  </si>
  <si>
    <t>Ketelmeer_24_4</t>
  </si>
  <si>
    <t>KETMR_26_1</t>
  </si>
  <si>
    <t>Ketelmeer_26_1</t>
  </si>
  <si>
    <t>KETMR_26_2</t>
  </si>
  <si>
    <t>Ketelmeer_26_2</t>
  </si>
  <si>
    <t>KETMR_26_3</t>
  </si>
  <si>
    <t>Ketelmeer_26_3</t>
  </si>
  <si>
    <t>KETMR_26_4</t>
  </si>
  <si>
    <t>Ketelmeer_26_4</t>
  </si>
  <si>
    <t>KETMR_7_1</t>
  </si>
  <si>
    <t>Ketelmeer_7_1</t>
  </si>
  <si>
    <t>KETMR_7_2</t>
  </si>
  <si>
    <t>Ketelmeer_7_2</t>
  </si>
  <si>
    <t>KETMR_7_3</t>
  </si>
  <si>
    <t>Ketelmeer_7_3</t>
  </si>
  <si>
    <t>KETMR_7_4</t>
  </si>
  <si>
    <t>Ketelmeer_7_4</t>
  </si>
  <si>
    <t>KETMR_8_1</t>
  </si>
  <si>
    <t>Ketelmeer_8_1</t>
  </si>
  <si>
    <t>KETMR_8_2</t>
  </si>
  <si>
    <t>Ketelmeer_8_2</t>
  </si>
  <si>
    <t>KETMR_8_3</t>
  </si>
  <si>
    <t>Ketelmeer_8_3</t>
  </si>
  <si>
    <t>KETMR_8_4</t>
  </si>
  <si>
    <t>Ketelmeer_8_4</t>
  </si>
  <si>
    <t>KETMR_9_1</t>
  </si>
  <si>
    <t>Ketelmeer_9_1</t>
  </si>
  <si>
    <t>KETMR_9_2</t>
  </si>
  <si>
    <t>Ketelmeer_9_2</t>
  </si>
  <si>
    <t>KETMR_9_3</t>
  </si>
  <si>
    <t>Ketelmeer_9_3</t>
  </si>
  <si>
    <t>KETMR_9_4</t>
  </si>
  <si>
    <t>Ketelmeer_9_4</t>
  </si>
  <si>
    <t>MARKMDP_10_1</t>
  </si>
  <si>
    <t>Markermeer Diep_10_1</t>
  </si>
  <si>
    <t>MARKMDP_10_2</t>
  </si>
  <si>
    <t>Markermeer Diep_10_2</t>
  </si>
  <si>
    <t>MARKMDP_10_3</t>
  </si>
  <si>
    <t>Markermeer Diep_10_3</t>
  </si>
  <si>
    <t>MARKMDP_10_4</t>
  </si>
  <si>
    <t>Markermeer Diep_10_4</t>
  </si>
  <si>
    <t>MARKMDP_12_1</t>
  </si>
  <si>
    <t>Markermeer Diep_12_1</t>
  </si>
  <si>
    <t>MARKMDP_12_2</t>
  </si>
  <si>
    <t>Markermeer Diep_12_2</t>
  </si>
  <si>
    <t>MARKMDP_12_3</t>
  </si>
  <si>
    <t>Markermeer Diep_12_3</t>
  </si>
  <si>
    <t>MARKMDP_12_4</t>
  </si>
  <si>
    <t>Markermeer Diep_12_4</t>
  </si>
  <si>
    <t>MARKMDP_14_1</t>
  </si>
  <si>
    <t>Markermeer Diep_14_1</t>
  </si>
  <si>
    <t>MARKMDP_14_2</t>
  </si>
  <si>
    <t>Markermeer Diep_14_2</t>
  </si>
  <si>
    <t>MARKMDP_14_3</t>
  </si>
  <si>
    <t>Markermeer Diep_14_3</t>
  </si>
  <si>
    <t>MARKMDP_14_4</t>
  </si>
  <si>
    <t>Markermeer Diep_14_4</t>
  </si>
  <si>
    <t>MARKMDP_16_1</t>
  </si>
  <si>
    <t>Markermeer Diep_16_1</t>
  </si>
  <si>
    <t>MARKMDP_16_2</t>
  </si>
  <si>
    <t>Markermeer Diep_16_2</t>
  </si>
  <si>
    <t>MARKMDP_16_3</t>
  </si>
  <si>
    <t>Markermeer Diep_16_3</t>
  </si>
  <si>
    <t>MARKMDP_16_4</t>
  </si>
  <si>
    <t>Markermeer Diep_16_4</t>
  </si>
  <si>
    <t>MARKMDP_18_1</t>
  </si>
  <si>
    <t>Markermeer Diep_18_1</t>
  </si>
  <si>
    <t>MARKMDP_18_2</t>
  </si>
  <si>
    <t>Markermeer Diep_18_2</t>
  </si>
  <si>
    <t>MARKMDP_18_3</t>
  </si>
  <si>
    <t>Markermeer Diep_18_3</t>
  </si>
  <si>
    <t>MARKMDP_18_4</t>
  </si>
  <si>
    <t>Markermeer Diep_18_4</t>
  </si>
  <si>
    <t>MARKMDP_2_1</t>
  </si>
  <si>
    <t>Markermeer Diep_2_1</t>
  </si>
  <si>
    <t>MARKMDP_2_2</t>
  </si>
  <si>
    <t>Markermeer Diep_2_2</t>
  </si>
  <si>
    <t>MARKMDP_2_3</t>
  </si>
  <si>
    <t>Markermeer Diep_2_3</t>
  </si>
  <si>
    <t>MARKMDP_2_4</t>
  </si>
  <si>
    <t>Markermeer Diep_2_4</t>
  </si>
  <si>
    <t>MARKMDP_20_1</t>
  </si>
  <si>
    <t>Markermeer Diep_20_1</t>
  </si>
  <si>
    <t>MARKMDP_20_2</t>
  </si>
  <si>
    <t>Markermeer Diep_20_2</t>
  </si>
  <si>
    <t>MARKMDP_20_3</t>
  </si>
  <si>
    <t>Markermeer Diep_20_3</t>
  </si>
  <si>
    <t>MARKMDP_20_4</t>
  </si>
  <si>
    <t>Markermeer Diep_20_4</t>
  </si>
  <si>
    <t>MARKMDP_22_1</t>
  </si>
  <si>
    <t>Markermeer Diep_22_1</t>
  </si>
  <si>
    <t>MARKMDP_22_2</t>
  </si>
  <si>
    <t>Markermeer Diep_22_2</t>
  </si>
  <si>
    <t>MARKMDP_22_3</t>
  </si>
  <si>
    <t>Markermeer Diep_22_3</t>
  </si>
  <si>
    <t>MARKMDP_22_4</t>
  </si>
  <si>
    <t>Markermeer Diep_22_4</t>
  </si>
  <si>
    <t>MARKMDP_24_1</t>
  </si>
  <si>
    <t>Markermeer Diep_24_1</t>
  </si>
  <si>
    <t>MARKMDP_24_2</t>
  </si>
  <si>
    <t>Markermeer Diep_24_2</t>
  </si>
  <si>
    <t>MARKMDP_24_3</t>
  </si>
  <si>
    <t>Markermeer Diep_24_3</t>
  </si>
  <si>
    <t>MARKMDP_24_4</t>
  </si>
  <si>
    <t>Markermeer Diep_24_4</t>
  </si>
  <si>
    <t>MARKMDP_26_1</t>
  </si>
  <si>
    <t>Markermeer Diep_26_1</t>
  </si>
  <si>
    <t>MARKMDP_26_2</t>
  </si>
  <si>
    <t>Markermeer Diep_26_2</t>
  </si>
  <si>
    <t>MARKMDP_26_3</t>
  </si>
  <si>
    <t>Markermeer Diep_26_3</t>
  </si>
  <si>
    <t>MARKMDP_26_4</t>
  </si>
  <si>
    <t>Markermeer Diep_26_4</t>
  </si>
  <si>
    <t>MARKMDP_28_1</t>
  </si>
  <si>
    <t>Markermeer Diep_28_1</t>
  </si>
  <si>
    <t>MARKMDP_28_2</t>
  </si>
  <si>
    <t>Markermeer Diep_28_2</t>
  </si>
  <si>
    <t>MARKMDP_28_3</t>
  </si>
  <si>
    <t>Markermeer Diep_28_3</t>
  </si>
  <si>
    <t>MARKMDP_28_4</t>
  </si>
  <si>
    <t>Markermeer Diep_28_4</t>
  </si>
  <si>
    <t>MARKMDP_30_1</t>
  </si>
  <si>
    <t>Markermeer Diep_30_1</t>
  </si>
  <si>
    <t>MARKMDP_30_2</t>
  </si>
  <si>
    <t>Markermeer Diep_30_2</t>
  </si>
  <si>
    <t>MARKMDP_30_3</t>
  </si>
  <si>
    <t>Markermeer Diep_30_3</t>
  </si>
  <si>
    <t>MARKMDP_30_4</t>
  </si>
  <si>
    <t>Markermeer Diep_30_4</t>
  </si>
  <si>
    <t>MARKMDP_32_1</t>
  </si>
  <si>
    <t>Markermeer Diep_32_1</t>
  </si>
  <si>
    <t>MARKMDP_32_2</t>
  </si>
  <si>
    <t>Markermeer Diep_32_2</t>
  </si>
  <si>
    <t>MARKMDP_32_3</t>
  </si>
  <si>
    <t>Markermeer Diep_32_3</t>
  </si>
  <si>
    <t>MARKMDP_32_4</t>
  </si>
  <si>
    <t>Markermeer Diep_32_4</t>
  </si>
  <si>
    <t>MARKMDP_34_1</t>
  </si>
  <si>
    <t>Markermeer Diep_34_1</t>
  </si>
  <si>
    <t>MARKMDP_34_2</t>
  </si>
  <si>
    <t>Markermeer Diep_34_2</t>
  </si>
  <si>
    <t>MARKMDP_34_3</t>
  </si>
  <si>
    <t>Markermeer Diep_34_3</t>
  </si>
  <si>
    <t>MARKMDP_34_4</t>
  </si>
  <si>
    <t>Markermeer Diep_34_4</t>
  </si>
  <si>
    <t>MARKMDP_36_1</t>
  </si>
  <si>
    <t>Markermeer Diep_36_1</t>
  </si>
  <si>
    <t>MARKMDP_36_2</t>
  </si>
  <si>
    <t>Markermeer Diep_36_2</t>
  </si>
  <si>
    <t>MARKMDP_36_3</t>
  </si>
  <si>
    <t>Markermeer Diep_36_3</t>
  </si>
  <si>
    <t>MARKMDP_36_4</t>
  </si>
  <si>
    <t>Markermeer Diep_36_4</t>
  </si>
  <si>
    <t>MARKMDP_38_1</t>
  </si>
  <si>
    <t>Markermeer Diep_38_1</t>
  </si>
  <si>
    <t>MARKMDP_38_2</t>
  </si>
  <si>
    <t>Markermeer Diep_38_2</t>
  </si>
  <si>
    <t>MARKMDP_38_3</t>
  </si>
  <si>
    <t>Markermeer Diep_38_3</t>
  </si>
  <si>
    <t>MARKMDP_38_4</t>
  </si>
  <si>
    <t>Markermeer Diep_38_4</t>
  </si>
  <si>
    <t>MARKMDP_4_1</t>
  </si>
  <si>
    <t>Markermeer Diep_4_1</t>
  </si>
  <si>
    <t>MARKMDP_4_2</t>
  </si>
  <si>
    <t>Markermeer Diep_4_2</t>
  </si>
  <si>
    <t>MARKMDP_4_3</t>
  </si>
  <si>
    <t>Markermeer Diep_4_3</t>
  </si>
  <si>
    <t>MARKMDP_4_4</t>
  </si>
  <si>
    <t>Markermeer Diep_4_4</t>
  </si>
  <si>
    <t>MARKMDP_40_1</t>
  </si>
  <si>
    <t>Markermeer Diep_40_1</t>
  </si>
  <si>
    <t>MARKMDP_40_2</t>
  </si>
  <si>
    <t>Markermeer Diep_40_2</t>
  </si>
  <si>
    <t>MARKMDP_40_3</t>
  </si>
  <si>
    <t>Markermeer Diep_40_3</t>
  </si>
  <si>
    <t>MARKMDP_40_4</t>
  </si>
  <si>
    <t>Markermeer Diep_40_4</t>
  </si>
  <si>
    <t>MARKMDP_6_1</t>
  </si>
  <si>
    <t>Markermeer Diep_6_1</t>
  </si>
  <si>
    <t>MARKMDP_6_2</t>
  </si>
  <si>
    <t>Markermeer Diep_6_2</t>
  </si>
  <si>
    <t>MARKMDP_6_3</t>
  </si>
  <si>
    <t>Markermeer Diep_6_3</t>
  </si>
  <si>
    <t>MARKMDP_6_4</t>
  </si>
  <si>
    <t>Markermeer Diep_6_4</t>
  </si>
  <si>
    <t>MARKMDP_8_1</t>
  </si>
  <si>
    <t>Markermeer Diep_8_1</t>
  </si>
  <si>
    <t>MARKMDP_8_2</t>
  </si>
  <si>
    <t>Markermeer Diep_8_2</t>
  </si>
  <si>
    <t>MARKMDP_8_3</t>
  </si>
  <si>
    <t>Markermeer Diep_8_3</t>
  </si>
  <si>
    <t>MARKMDP_8_4</t>
  </si>
  <si>
    <t>Markermeer Diep_8_4</t>
  </si>
  <si>
    <t>MARKODP_1_1</t>
  </si>
  <si>
    <t>Markermeer Ondiep_1_1</t>
  </si>
  <si>
    <t>MARKODP_1_2</t>
  </si>
  <si>
    <t>Markermeer Ondiep_1_2</t>
  </si>
  <si>
    <t>MARKODP_1_3</t>
  </si>
  <si>
    <t>Markermeer Ondiep_1_3</t>
  </si>
  <si>
    <t>MARKODP_1_4</t>
  </si>
  <si>
    <t>Markermeer Ondiep_1_4</t>
  </si>
  <si>
    <t>MARKODP_11_1</t>
  </si>
  <si>
    <t>Markermeer Ondiep_11_1</t>
  </si>
  <si>
    <t>MARKODP_11_2</t>
  </si>
  <si>
    <t>Markermeer Ondiep_11_2</t>
  </si>
  <si>
    <t>MARKODP_11_3</t>
  </si>
  <si>
    <t>Markermeer Ondiep_11_3</t>
  </si>
  <si>
    <t>MARKODP_11_4</t>
  </si>
  <si>
    <t>Markermeer Ondiep_11_4</t>
  </si>
  <si>
    <t>MARKODP_13_1</t>
  </si>
  <si>
    <t>Markermeer Ondiep_13_1</t>
  </si>
  <si>
    <t>MARKODP_13_2</t>
  </si>
  <si>
    <t>Markermeer Ondiep_13_2</t>
  </si>
  <si>
    <t>MARKODP_13_3</t>
  </si>
  <si>
    <t>Markermeer Ondiep_13_3</t>
  </si>
  <si>
    <t>MARKODP_13_4</t>
  </si>
  <si>
    <t>Markermeer Ondiep_13_4</t>
  </si>
  <si>
    <t>MARKODP_15_1</t>
  </si>
  <si>
    <t>Markermeer Ondiep_15_1</t>
  </si>
  <si>
    <t>MARKODP_15_2</t>
  </si>
  <si>
    <t>Markermeer Ondiep_15_2</t>
  </si>
  <si>
    <t>MARKODP_15_3</t>
  </si>
  <si>
    <t>Markermeer Ondiep_15_3</t>
  </si>
  <si>
    <t>MARKODP_15_4</t>
  </si>
  <si>
    <t>Markermeer Ondiep_15_4</t>
  </si>
  <si>
    <t>MARKODP_17_1</t>
  </si>
  <si>
    <t>Markermeer Ondiep_17_1</t>
  </si>
  <si>
    <t>MARKODP_17_2</t>
  </si>
  <si>
    <t>Markermeer Ondiep_17_2</t>
  </si>
  <si>
    <t>MARKODP_17_3</t>
  </si>
  <si>
    <t>Markermeer Ondiep_17_3</t>
  </si>
  <si>
    <t>MARKODP_17_4</t>
  </si>
  <si>
    <t>Markermeer Ondiep_19_1</t>
  </si>
  <si>
    <t>MARKODP_19_1</t>
  </si>
  <si>
    <t>Markermeer Ondiep_17_4</t>
  </si>
  <si>
    <t>MARKODP_19_2</t>
  </si>
  <si>
    <t>Markermeer Ondiep_19_2</t>
  </si>
  <si>
    <t>MARKODP_19_3</t>
  </si>
  <si>
    <t>Markermeer Ondiep_19_3</t>
  </si>
  <si>
    <t>MARKODP_19_4</t>
  </si>
  <si>
    <t>Markermeer Ondiep_19_4</t>
  </si>
  <si>
    <t>MARKODP_21_1</t>
  </si>
  <si>
    <t>Markermeer Ondiep_21_1</t>
  </si>
  <si>
    <t>MARKODP_21_2</t>
  </si>
  <si>
    <t>Markermeer Ondiep_21_2</t>
  </si>
  <si>
    <t>MARKODP_21_3</t>
  </si>
  <si>
    <t>Markermeer Ondiep_21_3</t>
  </si>
  <si>
    <t>MARKODP_21_4</t>
  </si>
  <si>
    <t>Markermeer Ondiep_21_4</t>
  </si>
  <si>
    <t>MARKODP_23_1</t>
  </si>
  <si>
    <t>Markermeer Ondiep_23_1</t>
  </si>
  <si>
    <t>MARKODP_23_2</t>
  </si>
  <si>
    <t>Markermeer Ondiep_23_2</t>
  </si>
  <si>
    <t>MARKODP_23_3</t>
  </si>
  <si>
    <t>Markermeer Ondiep_23_3</t>
  </si>
  <si>
    <t>MARKODP_23_4</t>
  </si>
  <si>
    <t>Markermeer Ondiep_23_4</t>
  </si>
  <si>
    <t>MARKODP_25_1</t>
  </si>
  <si>
    <t>Markermeer Ondiep_25_1</t>
  </si>
  <si>
    <t>MARKODP_25_2</t>
  </si>
  <si>
    <t>Markermeer Ondiep_25_2</t>
  </si>
  <si>
    <t>MARKODP_25_3</t>
  </si>
  <si>
    <t>Markermeer Ondiep_25_3</t>
  </si>
  <si>
    <t>MARKODP_25_4</t>
  </si>
  <si>
    <t>Markermeer Ondiep_25_4</t>
  </si>
  <si>
    <t>MARKODP_27_1</t>
  </si>
  <si>
    <t>Markermeer Ondiep_27_1</t>
  </si>
  <si>
    <t>MARKODP_27_2</t>
  </si>
  <si>
    <t>Markermeer Ondiep_27_2</t>
  </si>
  <si>
    <t>MARKODP_27_3</t>
  </si>
  <si>
    <t>Markermeer Ondiep_27_3</t>
  </si>
  <si>
    <t>MARKODP_27_4</t>
  </si>
  <si>
    <t>Markermeer Ondiep_27_4</t>
  </si>
  <si>
    <t>MARKODP_29_1</t>
  </si>
  <si>
    <t>Markermeer Ondiep_29_1</t>
  </si>
  <si>
    <t>MARKODP_29_2</t>
  </si>
  <si>
    <t>Markermeer Ondiep_29_2</t>
  </si>
  <si>
    <t>MARKODP_29_3</t>
  </si>
  <si>
    <t>Markermeer Ondiep_29_3</t>
  </si>
  <si>
    <t>MARKODP_29_4</t>
  </si>
  <si>
    <t>Markermeer Ondiep_29_4</t>
  </si>
  <si>
    <t>MARKODP_3_1</t>
  </si>
  <si>
    <t>Markermeer Ondiep_3_1</t>
  </si>
  <si>
    <t>MARKODP_3_2</t>
  </si>
  <si>
    <t>Markermeer Ondiep_3_2</t>
  </si>
  <si>
    <t>MARKODP_3_3</t>
  </si>
  <si>
    <t>Markermeer Ondiep_3_3</t>
  </si>
  <si>
    <t>MARKODP_3_4</t>
  </si>
  <si>
    <t>Markermeer Ondiep_3_4</t>
  </si>
  <si>
    <t>MARKODP_31_1</t>
  </si>
  <si>
    <t>Markermeer Ondiep_31_1</t>
  </si>
  <si>
    <t>MARKODP_31_2</t>
  </si>
  <si>
    <t>Markermeer Ondiep_31_2</t>
  </si>
  <si>
    <t>MARKODP_31_3</t>
  </si>
  <si>
    <t>Markermeer Ondiep_31_3</t>
  </si>
  <si>
    <t>MARKODP_31_4</t>
  </si>
  <si>
    <t>Markermeer Ondiep_31_4</t>
  </si>
  <si>
    <t>MARKODP_33_1</t>
  </si>
  <si>
    <t>Markermeer Ondiep_33_1</t>
  </si>
  <si>
    <t>MARKODP_33_2</t>
  </si>
  <si>
    <t>Markermeer Ondiep_33_2</t>
  </si>
  <si>
    <t>MARKODP_33_3</t>
  </si>
  <si>
    <t>Markermeer Ondiep_33_3</t>
  </si>
  <si>
    <t>MARKODP_33_4</t>
  </si>
  <si>
    <t>Markermeer Ondiep_33_4</t>
  </si>
  <si>
    <t>MARKODP_35_1</t>
  </si>
  <si>
    <t>Markermeer Ondiep_35_1</t>
  </si>
  <si>
    <t>MARKODP_35_2</t>
  </si>
  <si>
    <t>Markermeer Ondiep_35_2</t>
  </si>
  <si>
    <t>MARKODP_35_3</t>
  </si>
  <si>
    <t>Markermeer Ondiep_35_3</t>
  </si>
  <si>
    <t>MARKODP_35_4</t>
  </si>
  <si>
    <t>Markermeer Ondiep_35_4</t>
  </si>
  <si>
    <t>MARKODP_37_1</t>
  </si>
  <si>
    <t>Markermeer Ondiep_37_1</t>
  </si>
  <si>
    <t>MARKODP_37_2</t>
  </si>
  <si>
    <t>Markermeer Ondiep_37_2</t>
  </si>
  <si>
    <t>MARKODP_37_3</t>
  </si>
  <si>
    <t>Markermeer Ondiep_37_3</t>
  </si>
  <si>
    <t>MARKODP_37_4</t>
  </si>
  <si>
    <t>Markermeer Ondiep_37_4</t>
  </si>
  <si>
    <t>MARKODP_39_1</t>
  </si>
  <si>
    <t>Markermeer Ondiep_39_1</t>
  </si>
  <si>
    <t>MARKODP_39_2</t>
  </si>
  <si>
    <t>Markermeer Ondiep_39_2</t>
  </si>
  <si>
    <t>MARKODP_39_3</t>
  </si>
  <si>
    <t>Markermeer Ondiep_39_3</t>
  </si>
  <si>
    <t>MARKODP_39_4</t>
  </si>
  <si>
    <t>Markermeer Ondiep_39_4</t>
  </si>
  <si>
    <t>MARKODP_5_1</t>
  </si>
  <si>
    <t>Markermeer Ondiep_5_1</t>
  </si>
  <si>
    <t>MARKODP_5_2</t>
  </si>
  <si>
    <t>Markermeer Ondiep_5_2</t>
  </si>
  <si>
    <t>MARKODP_5_3</t>
  </si>
  <si>
    <t>Markermeer Ondiep_5_3</t>
  </si>
  <si>
    <t>MARKODP_5_4</t>
  </si>
  <si>
    <t>Markermeer Ondiep_5_4</t>
  </si>
  <si>
    <t>MARKODP_7_1</t>
  </si>
  <si>
    <t>Markermeer Ondiep_7_1</t>
  </si>
  <si>
    <t>MARKODP_7_2</t>
  </si>
  <si>
    <t>Markermeer Ondiep_7_2</t>
  </si>
  <si>
    <t>MARKODP_7_3</t>
  </si>
  <si>
    <t>Markermeer Ondiep_7_3</t>
  </si>
  <si>
    <t>MARKODP_7_4</t>
  </si>
  <si>
    <t>Markermeer Ondiep_7_4</t>
  </si>
  <si>
    <t>MARKODP_9_1</t>
  </si>
  <si>
    <t>Markermeer Ondiep_9_1</t>
  </si>
  <si>
    <t>MARKODP_9_2</t>
  </si>
  <si>
    <t>Markermeer Ondiep_9_2</t>
  </si>
  <si>
    <t>MARKODP_9_3</t>
  </si>
  <si>
    <t>Markermeer Ondiep_9_3</t>
  </si>
  <si>
    <t>MARKODP_9_4</t>
  </si>
  <si>
    <t>Markermeer Ondiep_9_4</t>
  </si>
  <si>
    <t>RAMODP_10_1</t>
  </si>
  <si>
    <t>Randmeer Oost Diep_10_1</t>
  </si>
  <si>
    <t>Wolderwijd  (randmeer)</t>
  </si>
  <si>
    <t>RAMODP_10_2</t>
  </si>
  <si>
    <t>Randmeer Oost Diep_10_2</t>
  </si>
  <si>
    <t>RAMODP_10_3</t>
  </si>
  <si>
    <t>Randmeer Oost Diep_10_3</t>
  </si>
  <si>
    <t>RAMODP_10_4</t>
  </si>
  <si>
    <t>Randmeer Oost Diep_10_4</t>
  </si>
  <si>
    <t>RAMODP_12_1</t>
  </si>
  <si>
    <t>Randmeer Oost Diep_12_1</t>
  </si>
  <si>
    <t>RAMODP_12_2</t>
  </si>
  <si>
    <t>Randmeer Oost Diep_12_2</t>
  </si>
  <si>
    <t>RAMODP_12_3</t>
  </si>
  <si>
    <t>Randmeer Oost Diep_12_3</t>
  </si>
  <si>
    <t>RAMODP_12_4</t>
  </si>
  <si>
    <t>Randmeer Oost Diep_12_4</t>
  </si>
  <si>
    <t>RAMODP_14_1</t>
  </si>
  <si>
    <t>Randmeer Oost Diep_14_1</t>
  </si>
  <si>
    <t>RAMODP_14_2</t>
  </si>
  <si>
    <t>Randmeer Oost Diep_14_2</t>
  </si>
  <si>
    <t>RAMODP_14_3</t>
  </si>
  <si>
    <t>Randmeer Oost Diep_14_3</t>
  </si>
  <si>
    <t>RAMODP_14_4</t>
  </si>
  <si>
    <t>Randmeer Oost Diep_14_4</t>
  </si>
  <si>
    <t>RAMODP_16_1</t>
  </si>
  <si>
    <t>Randmeer Oost Diep_16_1</t>
  </si>
  <si>
    <t>RAMODP_16_2</t>
  </si>
  <si>
    <t>Randmeer Oost Diep_16_2</t>
  </si>
  <si>
    <t>RAMODP_16_3</t>
  </si>
  <si>
    <t>Randmeer Oost Diep_16_3</t>
  </si>
  <si>
    <t>RAMODP_16_4</t>
  </si>
  <si>
    <t>Randmeer Oost Diep_16_4</t>
  </si>
  <si>
    <t>RAMODP_18_1</t>
  </si>
  <si>
    <t>Randmeer Oost Diep_18_1</t>
  </si>
  <si>
    <t>RAMODP_18_2</t>
  </si>
  <si>
    <t>Randmeer Oost Diep_18_2</t>
  </si>
  <si>
    <t>RAMODP_18_3</t>
  </si>
  <si>
    <t>Randmeer Oost Diep_18_3</t>
  </si>
  <si>
    <t>RAMODP_18_4</t>
  </si>
  <si>
    <t>Randmeer Oost Diep_18_4</t>
  </si>
  <si>
    <t>RAMODP_2_1</t>
  </si>
  <si>
    <t>Randmeer Oost Diep_2_1</t>
  </si>
  <si>
    <t>Nuldernauw  (randmeer)</t>
  </si>
  <si>
    <t>RAMODP_2_2</t>
  </si>
  <si>
    <t>Randmeer Oost Diep_2_2</t>
  </si>
  <si>
    <t>RAMODP_2_3</t>
  </si>
  <si>
    <t>Randmeer Oost Diep_2_3</t>
  </si>
  <si>
    <t>RAMODP_2_4</t>
  </si>
  <si>
    <t>Randmeer Oost Diep_2_4</t>
  </si>
  <si>
    <t>RAMODP_20_1</t>
  </si>
  <si>
    <t>Randmeer Oost Diep_20_1</t>
  </si>
  <si>
    <t>RAMODP_20_2</t>
  </si>
  <si>
    <t>Randmeer Oost Diep_20_2</t>
  </si>
  <si>
    <t>RAMODP_20_3</t>
  </si>
  <si>
    <t>Randmeer Oost Diep_20_3</t>
  </si>
  <si>
    <t>RAMODP_20_4</t>
  </si>
  <si>
    <t>Randmeer Oost Diep_20_4</t>
  </si>
  <si>
    <t>RAMODP_22_1</t>
  </si>
  <si>
    <t>Randmeer Oost Diep_22_1</t>
  </si>
  <si>
    <t>Veluwemeer  (randmeer)</t>
  </si>
  <si>
    <t>RAMODP_22_2</t>
  </si>
  <si>
    <t>Randmeer Oost Diep_22_2</t>
  </si>
  <si>
    <t>RAMODP_22_3</t>
  </si>
  <si>
    <t>Randmeer Oost Diep_22_3</t>
  </si>
  <si>
    <t>RAMODP_22_4</t>
  </si>
  <si>
    <t>Randmeer Oost Diep_22_4</t>
  </si>
  <si>
    <t>RAMODP_24_1</t>
  </si>
  <si>
    <t>Randmeer Oost Diep_24_1</t>
  </si>
  <si>
    <t>RAMODP_24_2</t>
  </si>
  <si>
    <t>Randmeer Oost Diep_24_2</t>
  </si>
  <si>
    <t>RAMODP_24_3</t>
  </si>
  <si>
    <t>Randmeer Oost Diep_24_3</t>
  </si>
  <si>
    <t>RAMODP_24_4</t>
  </si>
  <si>
    <t>Randmeer Oost Diep_24_4</t>
  </si>
  <si>
    <t>RAMODP_26_1</t>
  </si>
  <si>
    <t>Randmeer Oost Diep_26_1</t>
  </si>
  <si>
    <t>RAMODP_26_2</t>
  </si>
  <si>
    <t>Randmeer Oost Diep_26_2</t>
  </si>
  <si>
    <t>RAMODP_26_3</t>
  </si>
  <si>
    <t>Randmeer Oost Diep_26_3</t>
  </si>
  <si>
    <t>RAMODP_26_4</t>
  </si>
  <si>
    <t>Randmeer Oost Diep_26_4</t>
  </si>
  <si>
    <t>RAMODP_28_1</t>
  </si>
  <si>
    <t>Randmeer Oost Diep_28_1</t>
  </si>
  <si>
    <t>RAMODP_28_2</t>
  </si>
  <si>
    <t>Randmeer Oost Diep_28_2</t>
  </si>
  <si>
    <t>RAMODP_28_3</t>
  </si>
  <si>
    <t>Randmeer Oost Diep_28_3</t>
  </si>
  <si>
    <t>RAMODP_28_4</t>
  </si>
  <si>
    <t>Randmeer Oost Diep_28_4</t>
  </si>
  <si>
    <t>RAMODP_30_1</t>
  </si>
  <si>
    <t>Randmeer Oost Diep_30_1</t>
  </si>
  <si>
    <t>RAMODP_30_2</t>
  </si>
  <si>
    <t>Randmeer Oost Diep_30_2</t>
  </si>
  <si>
    <t>RAMODP_30_3</t>
  </si>
  <si>
    <t>Randmeer Oost Diep_30_3</t>
  </si>
  <si>
    <t>RAMODP_30_4</t>
  </si>
  <si>
    <t>Randmeer Oost Diep_30_4</t>
  </si>
  <si>
    <t>RAMODP_32_1</t>
  </si>
  <si>
    <t>Randmeer Oost Diep_32_1</t>
  </si>
  <si>
    <t>RAMODP_32_2</t>
  </si>
  <si>
    <t>Randmeer Oost Diep_32_2</t>
  </si>
  <si>
    <t>RAMODP_32_3</t>
  </si>
  <si>
    <t>Randmeer Oost Diep_32_3</t>
  </si>
  <si>
    <t>RAMODP_32_4</t>
  </si>
  <si>
    <t>Randmeer Oost Diep_32_4</t>
  </si>
  <si>
    <t>RAMODP_34_1</t>
  </si>
  <si>
    <t>Randmeer Oost Diep_34_1</t>
  </si>
  <si>
    <t>RAMODP_34_2</t>
  </si>
  <si>
    <t>Randmeer Oost Diep_34_2</t>
  </si>
  <si>
    <t>RAMODP_34_3</t>
  </si>
  <si>
    <t>Randmeer Oost Diep_34_3</t>
  </si>
  <si>
    <t>RAMODP_34_4</t>
  </si>
  <si>
    <t>Randmeer Oost Diep_34_4</t>
  </si>
  <si>
    <t>RAMODP_36_1</t>
  </si>
  <si>
    <t>Randmeer Oost Diep_36_1</t>
  </si>
  <si>
    <t>RAMODP_36_2</t>
  </si>
  <si>
    <t>Randmeer Oost Diep_36_2</t>
  </si>
  <si>
    <t>RAMODP_36_3</t>
  </si>
  <si>
    <t>Randmeer Oost Diep_36_3</t>
  </si>
  <si>
    <t>RAMODP_36_4</t>
  </si>
  <si>
    <t>Randmeer Oost Diep_36_4</t>
  </si>
  <si>
    <t>RAMODP_38_1</t>
  </si>
  <si>
    <t>Randmeer Oost Diep_38_1</t>
  </si>
  <si>
    <t>Drontermeer  (randmeer)</t>
  </si>
  <si>
    <t>RAMODP_38_2</t>
  </si>
  <si>
    <t>Randmeer Oost Diep_38_2</t>
  </si>
  <si>
    <t>RAMODP_38_3</t>
  </si>
  <si>
    <t>Randmeer Oost Diep_38_3</t>
  </si>
  <si>
    <t>RAMODP_38_4</t>
  </si>
  <si>
    <t>Randmeer Oost Diep_38_4</t>
  </si>
  <si>
    <t>RAMODP_4_1</t>
  </si>
  <si>
    <t>Randmeer Oost Diep_4_1</t>
  </si>
  <si>
    <t>RAMODP_4_2</t>
  </si>
  <si>
    <t>Randmeer Oost Diep_4_2</t>
  </si>
  <si>
    <t>RAMODP_4_3</t>
  </si>
  <si>
    <t>Randmeer Oost Diep_4_3</t>
  </si>
  <si>
    <t>RAMODP_4_4</t>
  </si>
  <si>
    <t>Randmeer Oost Diep_4_4</t>
  </si>
  <si>
    <t>RAMODP_40_1</t>
  </si>
  <si>
    <t>Randmeer Oost Diep_40_1</t>
  </si>
  <si>
    <t>RAMODP_40_2</t>
  </si>
  <si>
    <t>Randmeer Oost Diep_40_2</t>
  </si>
  <si>
    <t>RAMODP_40_3</t>
  </si>
  <si>
    <t>Randmeer Oost Diep_40_3</t>
  </si>
  <si>
    <t>RAMODP_40_4</t>
  </si>
  <si>
    <t>Randmeer Oost Diep_40_4</t>
  </si>
  <si>
    <t>RAMODP_6_1</t>
  </si>
  <si>
    <t>Randmeer Oost Diep_6_1</t>
  </si>
  <si>
    <t>RAMODP_6_2</t>
  </si>
  <si>
    <t>Randmeer Oost Diep_6_2</t>
  </si>
  <si>
    <t>RAMODP_6_3</t>
  </si>
  <si>
    <t>Randmeer Oost Diep_6_3</t>
  </si>
  <si>
    <t>RAMODP_6_4</t>
  </si>
  <si>
    <t>Randmeer Oost Diep_6_4</t>
  </si>
  <si>
    <t>RAMODP_8_1</t>
  </si>
  <si>
    <t>Randmeer Oost Diep_8_1</t>
  </si>
  <si>
    <t>RAMODP_8_2</t>
  </si>
  <si>
    <t>Randmeer Oost Diep_8_2</t>
  </si>
  <si>
    <t>RAMODP_8_3</t>
  </si>
  <si>
    <t>Randmeer Oost Diep_8_3</t>
  </si>
  <si>
    <t>RAMODP_8_4</t>
  </si>
  <si>
    <t>Randmeer Oost Diep_8_4</t>
  </si>
  <si>
    <t>RAMOODP_1_1</t>
  </si>
  <si>
    <t>Randmeer Oost Ondiep_1_1</t>
  </si>
  <si>
    <t>RAMOODP_1_2</t>
  </si>
  <si>
    <t>Randmeer Oost Ondiep_1_2</t>
  </si>
  <si>
    <t>RAMOODP_1_3</t>
  </si>
  <si>
    <t>Randmeer Oost Ondiep_1_3</t>
  </si>
  <si>
    <t>RAMOODP_1_4</t>
  </si>
  <si>
    <t>Randmeer Oost Ondiep_1_4</t>
  </si>
  <si>
    <t>RAMOODP_11_1</t>
  </si>
  <si>
    <t>Randmeer Oost Ondiep_11_1</t>
  </si>
  <si>
    <t>RAMOODP_11_2</t>
  </si>
  <si>
    <t>Randmeer Oost Ondiep_11_2</t>
  </si>
  <si>
    <t>RAMOODP_11_3</t>
  </si>
  <si>
    <t>Randmeer Oost Ondiep_11_3</t>
  </si>
  <si>
    <t>RAMOODP_11_4</t>
  </si>
  <si>
    <t>Randmeer Oost Ondiep_11_4</t>
  </si>
  <si>
    <t>RAMOODP_13_1</t>
  </si>
  <si>
    <t>Randmeer Oost Ondiep_13_1</t>
  </si>
  <si>
    <t>RAMOODP_13_2</t>
  </si>
  <si>
    <t>Randmeer Oost Ondiep_13_2</t>
  </si>
  <si>
    <t>RAMOODP_13_3</t>
  </si>
  <si>
    <t>Randmeer Oost Ondiep_13_3</t>
  </si>
  <si>
    <t>RAMOODP_13_4</t>
  </si>
  <si>
    <t>Randmeer Oost Ondiep_13_4</t>
  </si>
  <si>
    <t>RAMOODP_15_1</t>
  </si>
  <si>
    <t>Randmeer Oost Ondiep_15_1</t>
  </si>
  <si>
    <t>RAMOODP_15_2</t>
  </si>
  <si>
    <t>Randmeer Oost Ondiep_15_2</t>
  </si>
  <si>
    <t>RAMOODP_15_3</t>
  </si>
  <si>
    <t>Randmeer Oost Ondiep_15_3</t>
  </si>
  <si>
    <t>RAMOODP_15_4</t>
  </si>
  <si>
    <t>Randmeer Oost Ondiep_15_4</t>
  </si>
  <si>
    <t>RAMOODP_17_1</t>
  </si>
  <si>
    <t>Randmeer Oost Ondiep_17_1</t>
  </si>
  <si>
    <t>RAMOODP_17_2</t>
  </si>
  <si>
    <t>Randmeer Oost Ondiep_17_2</t>
  </si>
  <si>
    <t>RAMOODP_17_3</t>
  </si>
  <si>
    <t>Randmeer Oost Ondiep_17_3</t>
  </si>
  <si>
    <t>RAMOODP_17_4</t>
  </si>
  <si>
    <t>Randmeer Oost Ondiep_17_4</t>
  </si>
  <si>
    <t>RAMOODP_19_1</t>
  </si>
  <si>
    <t>Randmeer Oost Ondiep_19_1</t>
  </si>
  <si>
    <t>RAMOODP_19_2</t>
  </si>
  <si>
    <t>Randmeer Oost Ondiep_19_2</t>
  </si>
  <si>
    <t>RAMOODP_19_3</t>
  </si>
  <si>
    <t>Randmeer Oost Ondiep_19_3</t>
  </si>
  <si>
    <t>RAMOODP_19_4</t>
  </si>
  <si>
    <t>Randmeer Oost Ondiep_19_4</t>
  </si>
  <si>
    <t>RAMOODP_21_1</t>
  </si>
  <si>
    <t>Randmeer Oost Ondiep_21_1</t>
  </si>
  <si>
    <t>RAMOODP_21_2</t>
  </si>
  <si>
    <t>Randmeer Oost Ondiep_21_2</t>
  </si>
  <si>
    <t>RAMOODP_21_3</t>
  </si>
  <si>
    <t>Randmeer Oost Ondiep_21_3</t>
  </si>
  <si>
    <t>RAMOODP_21_4</t>
  </si>
  <si>
    <t>Randmeer Oost Ondiep_21_4</t>
  </si>
  <si>
    <t>RAMOODP_23_1</t>
  </si>
  <si>
    <t>Randmeer Oost Ondiep_23_1</t>
  </si>
  <si>
    <t>RAMOODP_23_2</t>
  </si>
  <si>
    <t>Randmeer Oost Ondiep_23_2</t>
  </si>
  <si>
    <t>RAMOODP_23_3</t>
  </si>
  <si>
    <t>Randmeer Oost Ondiep_23_3</t>
  </si>
  <si>
    <t>RAMOODP_23_4</t>
  </si>
  <si>
    <t>Randmeer Oost Ondiep_23_4</t>
  </si>
  <si>
    <t>RAMOODP_25_1</t>
  </si>
  <si>
    <t>Randmeer Oost Ondiep_25_1</t>
  </si>
  <si>
    <t>RAMOODP_25_2</t>
  </si>
  <si>
    <t>Randmeer Oost Ondiep_25_2</t>
  </si>
  <si>
    <t>RAMOODP_25_3</t>
  </si>
  <si>
    <t>Randmeer Oost Ondiep_25_3</t>
  </si>
  <si>
    <t>RAMOODP_25_4</t>
  </si>
  <si>
    <t>Randmeer Oost Ondiep_25_4</t>
  </si>
  <si>
    <t>RAMOODP_27_1</t>
  </si>
  <si>
    <t>Randmeer Oost Ondiep_27_1</t>
  </si>
  <si>
    <t>RAMOODP_27_2</t>
  </si>
  <si>
    <t>Randmeer Oost Ondiep_27_2</t>
  </si>
  <si>
    <t>RAMOODP_27_3</t>
  </si>
  <si>
    <t>Randmeer Oost Ondiep_27_3</t>
  </si>
  <si>
    <t>RAMOODP_27_4</t>
  </si>
  <si>
    <t>Randmeer Oost Ondiep_27_4</t>
  </si>
  <si>
    <t>RAMOODP_29_1</t>
  </si>
  <si>
    <t>Randmeer Oost Ondiep_29_1</t>
  </si>
  <si>
    <t>RAMOODP_29_2</t>
  </si>
  <si>
    <t>Randmeer Oost Ondiep_29_2</t>
  </si>
  <si>
    <t>RAMOODP_29_3</t>
  </si>
  <si>
    <t>Randmeer Oost Ondiep_29_3</t>
  </si>
  <si>
    <t>RAMOODP_29_4</t>
  </si>
  <si>
    <t>Randmeer Oost Ondiep_29_4</t>
  </si>
  <si>
    <t>RAMOODP_3_1</t>
  </si>
  <si>
    <t>Randmeer Oost Ondiep_3_1</t>
  </si>
  <si>
    <t>RAMOODP_3_2</t>
  </si>
  <si>
    <t>Randmeer Oost Ondiep_3_2</t>
  </si>
  <si>
    <t>RAMOODP_3_3</t>
  </si>
  <si>
    <t>Randmeer Oost Ondiep_3_3</t>
  </si>
  <si>
    <t>RAMOODP_3_4</t>
  </si>
  <si>
    <t>Randmeer Oost Ondiep_3_4</t>
  </si>
  <si>
    <t>RAMOODP_31_1</t>
  </si>
  <si>
    <t>Randmeer Oost Ondiep_31_1</t>
  </si>
  <si>
    <t>RAMOODP_31_2</t>
  </si>
  <si>
    <t>Randmeer Oost Ondiep_31_2</t>
  </si>
  <si>
    <t>RAMOODP_31_3</t>
  </si>
  <si>
    <t>Randmeer Oost Ondiep_31_3</t>
  </si>
  <si>
    <t>RAMOODP_31_4</t>
  </si>
  <si>
    <t>Randmeer Oost Ondiep_31_4</t>
  </si>
  <si>
    <t>RAMOODP_33_1</t>
  </si>
  <si>
    <t>Randmeer Oost Ondiep_33_1</t>
  </si>
  <si>
    <t>RAMOODP_33_2</t>
  </si>
  <si>
    <t>Randmeer Oost Ondiep_33_2</t>
  </si>
  <si>
    <t>RAMOODP_33_3</t>
  </si>
  <si>
    <t>Randmeer Oost Ondiep_33_3</t>
  </si>
  <si>
    <t>RAMOODP_33_4</t>
  </si>
  <si>
    <t>Randmeer Oost Ondiep_33_4</t>
  </si>
  <si>
    <t>RAMOODP_35_1</t>
  </si>
  <si>
    <t>Randmeer Oost Ondiep_35_1</t>
  </si>
  <si>
    <t>RAMOODP_35_2</t>
  </si>
  <si>
    <t>Randmeer Oost Ondiep_35_2</t>
  </si>
  <si>
    <t>RAMOODP_35_3</t>
  </si>
  <si>
    <t>Randmeer Oost Ondiep_35_3</t>
  </si>
  <si>
    <t>RAMOODP_35_4</t>
  </si>
  <si>
    <t>Randmeer Oost Ondiep_35_4</t>
  </si>
  <si>
    <t>RAMOODP_37_1</t>
  </si>
  <si>
    <t>Randmeer Oost Ondiep_37_1</t>
  </si>
  <si>
    <t>RAMOODP_37_2</t>
  </si>
  <si>
    <t>Randmeer Oost Ondiep_37_2</t>
  </si>
  <si>
    <t>RAMOODP_37_3</t>
  </si>
  <si>
    <t>Randmeer Oost Ondiep_37_3</t>
  </si>
  <si>
    <t>RAMOODP_37_4</t>
  </si>
  <si>
    <t>Randmeer Oost Ondiep_37_4</t>
  </si>
  <si>
    <t>RAMOODP_39_1</t>
  </si>
  <si>
    <t>Randmeer Oost Ondiep_39_1</t>
  </si>
  <si>
    <t>RAMOODP_39_2</t>
  </si>
  <si>
    <t>Randmeer Oost Ondiep_39_2</t>
  </si>
  <si>
    <t>RAMOODP_39_3</t>
  </si>
  <si>
    <t>Randmeer Oost Ondiep_39_3</t>
  </si>
  <si>
    <t>RAMOODP_39_4</t>
  </si>
  <si>
    <t>Randmeer Oost Ondiep_39_4</t>
  </si>
  <si>
    <t>RAMOODP_5_1</t>
  </si>
  <si>
    <t>Randmeer Oost Ondiep_5_1</t>
  </si>
  <si>
    <t>RAMOODP_5_2</t>
  </si>
  <si>
    <t>Randmeer Oost Ondiep_5_2</t>
  </si>
  <si>
    <t>RAMOODP_5_3</t>
  </si>
  <si>
    <t>Randmeer Oost Ondiep_5_3</t>
  </si>
  <si>
    <t>RAMOODP_5_4</t>
  </si>
  <si>
    <t>Randmeer Oost Ondiep_5_4</t>
  </si>
  <si>
    <t>RAMOODP_7_1</t>
  </si>
  <si>
    <t>Randmeer Oost Ondiep_7_1</t>
  </si>
  <si>
    <t>RAMOODP_7_2</t>
  </si>
  <si>
    <t>Randmeer Oost Ondiep_7_2</t>
  </si>
  <si>
    <t>RAMOODP_7_3</t>
  </si>
  <si>
    <t>Randmeer Oost Ondiep_7_3</t>
  </si>
  <si>
    <t>RAMOODP_7_4</t>
  </si>
  <si>
    <t>Randmeer Oost Ondiep_7_4</t>
  </si>
  <si>
    <t>RAMOODP_9_1</t>
  </si>
  <si>
    <t>Randmeer Oost Ondiep_9_1</t>
  </si>
  <si>
    <t>RAMOODP_9_2</t>
  </si>
  <si>
    <t>Randmeer Oost Ondiep_9_2</t>
  </si>
  <si>
    <t>RAMOODP_9_3</t>
  </si>
  <si>
    <t>Randmeer Oost Ondiep_9_3</t>
  </si>
  <si>
    <t>RAMOODP_9_4</t>
  </si>
  <si>
    <t>Randmeer Oost Ondiep_9_4</t>
  </si>
  <si>
    <t>RAMZDP_10_1</t>
  </si>
  <si>
    <t>Randmeer Zuid Diep_10_1</t>
  </si>
  <si>
    <t>Gooimeer  (randmeer)</t>
  </si>
  <si>
    <t>RAMZDP_10_2</t>
  </si>
  <si>
    <t>Randmeer Zuid Diep_10_2</t>
  </si>
  <si>
    <t>RAMZDP_10_3</t>
  </si>
  <si>
    <t>Randmeer Zuid Diep_10_3</t>
  </si>
  <si>
    <t>RAMZDP_10_4</t>
  </si>
  <si>
    <t>Randmeer Zuid Diep_10_4</t>
  </si>
  <si>
    <t>RAMZDP_12_1</t>
  </si>
  <si>
    <t>Randmeer Zuid Diep_12_1</t>
  </si>
  <si>
    <t>RAMZDP_12_2</t>
  </si>
  <si>
    <t>Randmeer Zuid Diep_12_2</t>
  </si>
  <si>
    <t>RAMZDP_12_3</t>
  </si>
  <si>
    <t>Randmeer Zuid Diep_12_3</t>
  </si>
  <si>
    <t>RAMZDP_12_4</t>
  </si>
  <si>
    <t>Randmeer Zuid Diep_12_4</t>
  </si>
  <si>
    <t>RAMZDP_14_1</t>
  </si>
  <si>
    <t>Randmeer Zuid Diep_14_1</t>
  </si>
  <si>
    <t>RAMZDP_14_2</t>
  </si>
  <si>
    <t>Randmeer Zuid Diep_14_2</t>
  </si>
  <si>
    <t>RAMZDP_14_3</t>
  </si>
  <si>
    <t>Randmeer Zuid Diep_14_3</t>
  </si>
  <si>
    <t>RAMZDP_14_4</t>
  </si>
  <si>
    <t>Randmeer Zuid Diep_14_4</t>
  </si>
  <si>
    <t>RAMZDP_16_1</t>
  </si>
  <si>
    <t>Randmeer Zuid Diep_16_1</t>
  </si>
  <si>
    <t>RAMZDP_16_2</t>
  </si>
  <si>
    <t>Randmeer Zuid Diep_16_2</t>
  </si>
  <si>
    <t>RAMZDP_16_3</t>
  </si>
  <si>
    <t>Randmeer Zuid Diep_16_3</t>
  </si>
  <si>
    <t>RAMZDP_16_4</t>
  </si>
  <si>
    <t>Randmeer Zuid Diep_16_4</t>
  </si>
  <si>
    <t>RAMZDP_18_1</t>
  </si>
  <si>
    <t>Randmeer Zuid Diep_18_1</t>
  </si>
  <si>
    <t>RAMZDP_18_2</t>
  </si>
  <si>
    <t>Randmeer Zuid Diep_18_2</t>
  </si>
  <si>
    <t>RAMZDP_18_3</t>
  </si>
  <si>
    <t>Randmeer Zuid Diep_18_3</t>
  </si>
  <si>
    <t>RAMZDP_18_4</t>
  </si>
  <si>
    <t>Randmeer Zuid Diep_18_4</t>
  </si>
  <si>
    <t>RAMZDP_2_1</t>
  </si>
  <si>
    <t>Randmeer Zuid Diep_2_1</t>
  </si>
  <si>
    <t>RAMZDP_2_2</t>
  </si>
  <si>
    <t>Randmeer Zuid Diep_2_2</t>
  </si>
  <si>
    <t>RAMZDP_2_3</t>
  </si>
  <si>
    <t>Randmeer Zuid Diep_2_3</t>
  </si>
  <si>
    <t>RAMZDP_2_4</t>
  </si>
  <si>
    <t>Randmeer Zuid Diep_2_4</t>
  </si>
  <si>
    <t>RAMZDP_20_1</t>
  </si>
  <si>
    <t>Randmeer Zuid Diep_20_1</t>
  </si>
  <si>
    <t>RAMZDP_20_2</t>
  </si>
  <si>
    <t>Randmeer Zuid Diep_20_2</t>
  </si>
  <si>
    <t>RAMZDP_20_3</t>
  </si>
  <si>
    <t>Randmeer Zuid Diep_20_3</t>
  </si>
  <si>
    <t>RAMZDP_20_4</t>
  </si>
  <si>
    <t>Randmeer Zuid Diep_20_4</t>
  </si>
  <si>
    <t>RAMZDP_22_1</t>
  </si>
  <si>
    <t>Randmeer Zuid Diep_22_1</t>
  </si>
  <si>
    <t>RAMZDP_22_2</t>
  </si>
  <si>
    <t>Randmeer Zuid Diep_22_2</t>
  </si>
  <si>
    <t>RAMZDP_22_3</t>
  </si>
  <si>
    <t>Randmeer Zuid Diep_22_3</t>
  </si>
  <si>
    <t>RAMZDP_22_4</t>
  </si>
  <si>
    <t>Randmeer Zuid Diep_22_4</t>
  </si>
  <si>
    <t>RAMZDP_24_1</t>
  </si>
  <si>
    <t>Randmeer Zuid Diep_24_1</t>
  </si>
  <si>
    <t>Eemmeer  (randmeer)</t>
  </si>
  <si>
    <t>RAMZDP_24_2</t>
  </si>
  <si>
    <t>Randmeer Zuid Diep_24_2</t>
  </si>
  <si>
    <t>RAMZDP_24_3</t>
  </si>
  <si>
    <t>Randmeer Zuid Diep_24_3</t>
  </si>
  <si>
    <t>RAMZDP_24_4</t>
  </si>
  <si>
    <t>Randmeer Zuid Diep_24_4</t>
  </si>
  <si>
    <t>RAMZDP_26_1</t>
  </si>
  <si>
    <t>Randmeer Zuid Diep_26_1</t>
  </si>
  <si>
    <t>RAMZDP_26_2</t>
  </si>
  <si>
    <t>Randmeer Zuid Diep_26_2</t>
  </si>
  <si>
    <t>RAMZDP_26_3</t>
  </si>
  <si>
    <t>Randmeer Zuid Diep_26_3</t>
  </si>
  <si>
    <t>RAMZDP_26_4</t>
  </si>
  <si>
    <t>Randmeer Zuid Diep_26_4</t>
  </si>
  <si>
    <t>RAMZDP_28_1</t>
  </si>
  <si>
    <t>Randmeer Zuid Diep_28_1</t>
  </si>
  <si>
    <t>RAMZDP_28_2</t>
  </si>
  <si>
    <t>Randmeer Zuid Diep_28_2</t>
  </si>
  <si>
    <t>RAMZDP_28_3</t>
  </si>
  <si>
    <t>Randmeer Zuid Diep_28_3</t>
  </si>
  <si>
    <t>RAMZDP_28_4</t>
  </si>
  <si>
    <t>Randmeer Zuid Diep_28_4</t>
  </si>
  <si>
    <t>RAMZDP_30_1</t>
  </si>
  <si>
    <t>Randmeer Zuid Diep_30_1</t>
  </si>
  <si>
    <t>RAMZDP_30_2</t>
  </si>
  <si>
    <t>Randmeer Zuid Diep_30_2</t>
  </si>
  <si>
    <t>RAMZDP_30_3</t>
  </si>
  <si>
    <t>Randmeer Zuid Diep_30_3</t>
  </si>
  <si>
    <t>RAMZDP_30_4</t>
  </si>
  <si>
    <t>Randmeer Zuid Diep_30_4</t>
  </si>
  <si>
    <t>RAMZDP_32_1</t>
  </si>
  <si>
    <t>Randmeer Zuid Diep_32_1</t>
  </si>
  <si>
    <t>Nijkerkernauw  (randmeer)</t>
  </si>
  <si>
    <t>RAMZDP_32_2</t>
  </si>
  <si>
    <t>Randmeer Zuid Diep_32_2</t>
  </si>
  <si>
    <t>RAMZDP_32_3</t>
  </si>
  <si>
    <t>Randmeer Zuid Diep_32_3</t>
  </si>
  <si>
    <t>RAMZDP_32_4</t>
  </si>
  <si>
    <t>Randmeer Zuid Diep_32_4</t>
  </si>
  <si>
    <t>RAMZDP_34_1</t>
  </si>
  <si>
    <t>Randmeer Zuid Diep_34_1</t>
  </si>
  <si>
    <t>RAMZDP_34_2</t>
  </si>
  <si>
    <t>Randmeer Zuid Diep_34_2</t>
  </si>
  <si>
    <t>RAMZDP_34_3</t>
  </si>
  <si>
    <t>Randmeer Zuid Diep_34_3</t>
  </si>
  <si>
    <t>RAMZDP_34_4</t>
  </si>
  <si>
    <t>Randmeer Zuid Diep_34_4</t>
  </si>
  <si>
    <t>RAMZDP_36_1</t>
  </si>
  <si>
    <t>Randmeer Zuid Diep_36_1</t>
  </si>
  <si>
    <t>RAMZDP_36_2</t>
  </si>
  <si>
    <t>Randmeer Zuid Diep_36_2</t>
  </si>
  <si>
    <t>RAMZDP_36_3</t>
  </si>
  <si>
    <t>Randmeer Zuid Diep_36_3</t>
  </si>
  <si>
    <t>RAMZDP_36_4</t>
  </si>
  <si>
    <t>Randmeer Zuid Diep_36_4</t>
  </si>
  <si>
    <t>RAMZDP_38_1</t>
  </si>
  <si>
    <t>Randmeer Zuid Diep_38_1</t>
  </si>
  <si>
    <t>RAMZDP_38_2</t>
  </si>
  <si>
    <t>Randmeer Zuid Diep_38_2</t>
  </si>
  <si>
    <t>RAMZDP_38_3</t>
  </si>
  <si>
    <t>Randmeer Zuid Diep_38_3</t>
  </si>
  <si>
    <t>RAMZDP_38_4</t>
  </si>
  <si>
    <t>Randmeer Zuid Diep_38_4</t>
  </si>
  <si>
    <t>RAMZDP_4_1</t>
  </si>
  <si>
    <t>Randmeer Zuid Diep_4_1</t>
  </si>
  <si>
    <t>RAMZDP_4_2</t>
  </si>
  <si>
    <t>Randmeer Zuid Diep_4_2</t>
  </si>
  <si>
    <t>RAMZDP_4_3</t>
  </si>
  <si>
    <t>Randmeer Zuid Diep_4_3</t>
  </si>
  <si>
    <t>RAMZDP_4_4</t>
  </si>
  <si>
    <t>Randmeer Zuid Diep_4_4</t>
  </si>
  <si>
    <t>RAMZDP_40_1</t>
  </si>
  <si>
    <t>Randmeer Zuid Diep_40_1</t>
  </si>
  <si>
    <t>RAMZDP_40_2</t>
  </si>
  <si>
    <t>Randmeer Zuid Diep_40_2</t>
  </si>
  <si>
    <t>RAMZDP_40_3</t>
  </si>
  <si>
    <t>Randmeer Zuid Diep_40_3</t>
  </si>
  <si>
    <t>RAMZDP_40_4</t>
  </si>
  <si>
    <t>Randmeer Zuid Diep_40_4</t>
  </si>
  <si>
    <t>RAMZDP_6_1</t>
  </si>
  <si>
    <t>Randmeer Zuid Diep_6_1</t>
  </si>
  <si>
    <t>RAMZDP_6_2</t>
  </si>
  <si>
    <t>Randmeer Zuid Diep_6_2</t>
  </si>
  <si>
    <t>RAMZDP_6_3</t>
  </si>
  <si>
    <t>Randmeer Zuid Diep_6_3</t>
  </si>
  <si>
    <t>RAMZDP_6_4</t>
  </si>
  <si>
    <t>Randmeer Zuid Diep_6_4</t>
  </si>
  <si>
    <t>RAMZDP_8_1</t>
  </si>
  <si>
    <t>Randmeer Zuid Diep_8_1</t>
  </si>
  <si>
    <t>RAMZDP_8_2</t>
  </si>
  <si>
    <t>Randmeer Zuid Diep_8_2</t>
  </si>
  <si>
    <t>RAMZDP_8_3</t>
  </si>
  <si>
    <t>Randmeer Zuid Diep_8_3</t>
  </si>
  <si>
    <t>RAMZDP_8_4</t>
  </si>
  <si>
    <t>Randmeer Zuid Diep_8_4</t>
  </si>
  <si>
    <t>RAMZODP_1_1</t>
  </si>
  <si>
    <t>Randmeer Zuid Ondiep_1_1</t>
  </si>
  <si>
    <t>RAMZODP_1_2</t>
  </si>
  <si>
    <t>Randmeer Zuid Ondiep_1_2</t>
  </si>
  <si>
    <t>RAMZODP_1_3</t>
  </si>
  <si>
    <t>Randmeer Zuid Ondiep_1_3</t>
  </si>
  <si>
    <t>RAMZODP_1_4</t>
  </si>
  <si>
    <t>Randmeer Zuid Ondiep_1_4</t>
  </si>
  <si>
    <t>RAMZODP_11_1</t>
  </si>
  <si>
    <t>Randmeer Zuid Ondiep_11_1</t>
  </si>
  <si>
    <t>RAMZODP_11_2</t>
  </si>
  <si>
    <t>Randmeer Zuid Ondiep_11_2</t>
  </si>
  <si>
    <t>RAMZODP_11_3</t>
  </si>
  <si>
    <t>Randmeer Zuid Ondiep_11_3</t>
  </si>
  <si>
    <t>RAMZODP_11_4</t>
  </si>
  <si>
    <t>Randmeer Zuid Ondiep_11_4</t>
  </si>
  <si>
    <t>RAMZODP_13_1</t>
  </si>
  <si>
    <t>Randmeer Zuid Ondiep_13_1</t>
  </si>
  <si>
    <t>RAMZODP_13_2</t>
  </si>
  <si>
    <t>Randmeer Zuid Ondiep_13_2</t>
  </si>
  <si>
    <t>RAMZODP_13_3</t>
  </si>
  <si>
    <t>Randmeer Zuid Ondiep_13_3</t>
  </si>
  <si>
    <t>RAMZODP_13_4</t>
  </si>
  <si>
    <t>Randmeer Zuid Ondiep_13_4</t>
  </si>
  <si>
    <t>RAMZODP_15_1</t>
  </si>
  <si>
    <t>Randmeer Zuid Ondiep_15_1</t>
  </si>
  <si>
    <t>RAMZODP_15_2</t>
  </si>
  <si>
    <t>Randmeer Zuid Ondiep_15_2</t>
  </si>
  <si>
    <t>RAMZODP_15_3</t>
  </si>
  <si>
    <t>Randmeer Zuid Ondiep_15_3</t>
  </si>
  <si>
    <t>RAMZODP_15_4</t>
  </si>
  <si>
    <t>Randmeer Zuid Ondiep_15_4</t>
  </si>
  <si>
    <t>RAMZODP_17_1</t>
  </si>
  <si>
    <t>Randmeer Zuid Ondiep_17_1</t>
  </si>
  <si>
    <t>RAMZODP_17_2</t>
  </si>
  <si>
    <t>Randmeer Zuid Ondiep_17_2</t>
  </si>
  <si>
    <t>RAMZODP_17_3</t>
  </si>
  <si>
    <t>Randmeer Zuid Ondiep_17_3</t>
  </si>
  <si>
    <t>RAMZODP_17_4</t>
  </si>
  <si>
    <t>Randmeer Zuid Ondiep_17_4</t>
  </si>
  <si>
    <t>RAMZODP_19_1</t>
  </si>
  <si>
    <t>Randmeer Zuid Ondiep_19_1</t>
  </si>
  <si>
    <t>RAMZODP_19_2</t>
  </si>
  <si>
    <t>Randmeer Zuid Ondiep_19_2</t>
  </si>
  <si>
    <t>RAMZODP_19_3</t>
  </si>
  <si>
    <t>Randmeer Zuid Ondiep_19_3</t>
  </si>
  <si>
    <t>RAMZODP_19_4</t>
  </si>
  <si>
    <t>Randmeer Zuid Ondiep_19_4</t>
  </si>
  <si>
    <t>RAMZODP_21_1</t>
  </si>
  <si>
    <t>Randmeer Zuid Ondiep_21_1</t>
  </si>
  <si>
    <t>RAMZODP_21_2</t>
  </si>
  <si>
    <t>Randmeer Zuid Ondiep_21_2</t>
  </si>
  <si>
    <t>RAMZODP_21_3</t>
  </si>
  <si>
    <t>Randmeer Zuid Ondiep_21_3</t>
  </si>
  <si>
    <t>RAMZODP_21_4</t>
  </si>
  <si>
    <t>Randmeer Zuid Ondiep_21_4</t>
  </si>
  <si>
    <t>RAMZODP_23_1</t>
  </si>
  <si>
    <t>Randmeer Zuid Ondiep_23_1</t>
  </si>
  <si>
    <t>RAMZODP_23_2</t>
  </si>
  <si>
    <t>Randmeer Zuid Ondiep_23_2</t>
  </si>
  <si>
    <t>RAMZODP_23_3</t>
  </si>
  <si>
    <t>Randmeer Zuid Ondiep_23_3</t>
  </si>
  <si>
    <t>RAMZODP_23_4</t>
  </si>
  <si>
    <t>Randmeer Zuid Ondiep_23_4</t>
  </si>
  <si>
    <t>RAMZODP_25_1</t>
  </si>
  <si>
    <t>Randmeer Zuid Ondiep_25_1</t>
  </si>
  <si>
    <t>RAMZODP_25_2</t>
  </si>
  <si>
    <t>Randmeer Zuid Ondiep_25_2</t>
  </si>
  <si>
    <t>RAMZODP_25_3</t>
  </si>
  <si>
    <t>Randmeer Zuid Ondiep_25_3</t>
  </si>
  <si>
    <t>RAMZODP_25_4</t>
  </si>
  <si>
    <t>Randmeer Zuid Ondiep_25_4</t>
  </si>
  <si>
    <t>RAMZODP_27_1</t>
  </si>
  <si>
    <t>Randmeer Zuid Ondiep_27_1</t>
  </si>
  <si>
    <t>RAMZODP_27_2</t>
  </si>
  <si>
    <t>Randmeer Zuid Ondiep_27_2</t>
  </si>
  <si>
    <t>RAMZODP_27_3</t>
  </si>
  <si>
    <t>Randmeer Zuid Ondiep_27_3</t>
  </si>
  <si>
    <t>RAMZODP_27_4</t>
  </si>
  <si>
    <t>Randmeer Zuid Ondiep_27_4</t>
  </si>
  <si>
    <t>RAMZODP_29_1</t>
  </si>
  <si>
    <t>Randmeer Zuid Ondiep_29_1</t>
  </si>
  <si>
    <t>RAMZODP_29_2</t>
  </si>
  <si>
    <t>Randmeer Zuid Ondiep_29_2</t>
  </si>
  <si>
    <t>RAMZODP_29_3</t>
  </si>
  <si>
    <t>Randmeer Zuid Ondiep_29_3</t>
  </si>
  <si>
    <t>RAMZODP_29_4</t>
  </si>
  <si>
    <t>Randmeer Zuid Ondiep_29_4</t>
  </si>
  <si>
    <t>RAMZODP_3_1</t>
  </si>
  <si>
    <t>Randmeer Zuid Ondiep_3_1</t>
  </si>
  <si>
    <t>RAMZODP_3_2</t>
  </si>
  <si>
    <t>Randmeer Zuid Ondiep_3_2</t>
  </si>
  <si>
    <t>RAMZODP_3_3</t>
  </si>
  <si>
    <t>Randmeer Zuid Ondiep_3_3</t>
  </si>
  <si>
    <t>RAMZODP_3_4</t>
  </si>
  <si>
    <t>Randmeer Zuid Ondiep_3_4</t>
  </si>
  <si>
    <t>RAMZODP_31_1</t>
  </si>
  <si>
    <t>Randmeer Zuid Ondiep_31_1</t>
  </si>
  <si>
    <t>RAMZODP_31_2</t>
  </si>
  <si>
    <t>Randmeer Zuid Ondiep_31_2</t>
  </si>
  <si>
    <t>RAMZODP_31_3</t>
  </si>
  <si>
    <t>Randmeer Zuid Ondiep_31_3</t>
  </si>
  <si>
    <t>RAMZODP_31_4</t>
  </si>
  <si>
    <t>Randmeer Zuid Ondiep_31_4</t>
  </si>
  <si>
    <t>RAMZODP_33_1</t>
  </si>
  <si>
    <t>Randmeer Zuid Ondiep_33_1</t>
  </si>
  <si>
    <t>RAMZODP_33_2</t>
  </si>
  <si>
    <t>Randmeer Zuid Ondiep_33_2</t>
  </si>
  <si>
    <t>RAMZODP_33_3</t>
  </si>
  <si>
    <t>Randmeer Zuid Ondiep_33_3</t>
  </si>
  <si>
    <t>RAMZODP_33_4</t>
  </si>
  <si>
    <t>Randmeer Zuid Ondiep_33_4</t>
  </si>
  <si>
    <t>RAMZODP_35_1</t>
  </si>
  <si>
    <t>Randmeer Zuid Ondiep_35_1</t>
  </si>
  <si>
    <t>RAMZODP_35_2</t>
  </si>
  <si>
    <t>Randmeer Zuid Ondiep_35_2</t>
  </si>
  <si>
    <t>RAMZODP_35_3</t>
  </si>
  <si>
    <t>Randmeer Zuid Ondiep_35_3</t>
  </si>
  <si>
    <t>RAMZODP_35_4</t>
  </si>
  <si>
    <t>Randmeer Zuid Ondiep_35_4</t>
  </si>
  <si>
    <t>RAMZODP_37_1</t>
  </si>
  <si>
    <t>Randmeer Zuid Ondiep_37_1</t>
  </si>
  <si>
    <t>RAMZODP_37_2</t>
  </si>
  <si>
    <t>Randmeer Zuid Ondiep_37_2</t>
  </si>
  <si>
    <t>RAMZODP_37_3</t>
  </si>
  <si>
    <t>Randmeer Zuid Ondiep_37_3</t>
  </si>
  <si>
    <t>RAMZODP_37_4</t>
  </si>
  <si>
    <t>Randmeer Zuid Ondiep_37_4</t>
  </si>
  <si>
    <t>RAMZODP_39_1</t>
  </si>
  <si>
    <t>Randmeer Zuid Ondiep_39_1</t>
  </si>
  <si>
    <t>RAMZODP_39_2</t>
  </si>
  <si>
    <t>Randmeer Zuid Ondiep_39_2</t>
  </si>
  <si>
    <t>RAMZODP_39_3</t>
  </si>
  <si>
    <t>Randmeer Zuid Ondiep_39_3</t>
  </si>
  <si>
    <t>RAMZODP_39_4</t>
  </si>
  <si>
    <t>Randmeer Zuid Ondiep_39_4</t>
  </si>
  <si>
    <t>RAMZODP_5_1</t>
  </si>
  <si>
    <t>Randmeer Zuid Ondiep_5_1</t>
  </si>
  <si>
    <t>RAMZODP_5_2</t>
  </si>
  <si>
    <t>Randmeer Zuid Ondiep_5_2</t>
  </si>
  <si>
    <t>RAMZODP_5_3</t>
  </si>
  <si>
    <t>Randmeer Zuid Ondiep_5_3</t>
  </si>
  <si>
    <t>RAMZODP_5_4</t>
  </si>
  <si>
    <t>Randmeer Zuid Ondiep_5_4</t>
  </si>
  <si>
    <t>RAMZODP_7_1</t>
  </si>
  <si>
    <t>Randmeer Zuid Ondiep_7_1</t>
  </si>
  <si>
    <t>RAMZODP_7_2</t>
  </si>
  <si>
    <t>Randmeer Zuid Ondiep_7_2</t>
  </si>
  <si>
    <t>RAMZODP_7_3</t>
  </si>
  <si>
    <t>Randmeer Zuid Ondiep_7_3</t>
  </si>
  <si>
    <t>RAMZODP_7_4</t>
  </si>
  <si>
    <t>Randmeer Zuid Ondiep_7_4</t>
  </si>
  <si>
    <t>RAMZODP_9_1</t>
  </si>
  <si>
    <t>Randmeer Zuid Ondiep_9_1</t>
  </si>
  <si>
    <t>RAMZODP_9_2</t>
  </si>
  <si>
    <t>Randmeer Zuid Ondiep_9_2</t>
  </si>
  <si>
    <t>RAMZODP_9_3</t>
  </si>
  <si>
    <t>Randmeer Zuid Ondiep_9_3</t>
  </si>
  <si>
    <t>RAMZODP_9_4</t>
  </si>
  <si>
    <t>Randmeer Zuid Ondiep_9_4</t>
  </si>
  <si>
    <t>VOKRDP_10_1</t>
  </si>
  <si>
    <t>Volkerak Diep_10_1</t>
  </si>
  <si>
    <t>Volkerak / Zoommeer</t>
  </si>
  <si>
    <t>VOKRDP_10_2</t>
  </si>
  <si>
    <t>Volkerak Diep_10_2</t>
  </si>
  <si>
    <t>VOKRDP_10_3</t>
  </si>
  <si>
    <t>Volkerak Diep_10_3</t>
  </si>
  <si>
    <t>VOKRDP_10_4</t>
  </si>
  <si>
    <t>Volkerak Diep_10_4</t>
  </si>
  <si>
    <t>VOKRDP_12_1</t>
  </si>
  <si>
    <t>Volkerak Diep_12_1</t>
  </si>
  <si>
    <t>VOKRDP_12_2</t>
  </si>
  <si>
    <t>Volkerak Diep_12_2</t>
  </si>
  <si>
    <t>VOKRDP_12_3</t>
  </si>
  <si>
    <t>Volkerak Diep_12_3</t>
  </si>
  <si>
    <t>VOKRDP_12_4</t>
  </si>
  <si>
    <t>Volkerak Diep_12_4</t>
  </si>
  <si>
    <t>VOKRDP_14_1</t>
  </si>
  <si>
    <t>Volkerak Diep_14_1</t>
  </si>
  <si>
    <t>VOKRDP_14_2</t>
  </si>
  <si>
    <t>Volkerak Diep_14_2</t>
  </si>
  <si>
    <t>VOKRDP_14_3</t>
  </si>
  <si>
    <t>Volkerak Diep_14_3</t>
  </si>
  <si>
    <t>VOKRDP_14_4</t>
  </si>
  <si>
    <t>Volkerak Diep_14_4</t>
  </si>
  <si>
    <t>VOKRDP_16_1</t>
  </si>
  <si>
    <t>Volkerak Diep_16_1</t>
  </si>
  <si>
    <t>VOKRDP_16_2</t>
  </si>
  <si>
    <t>Volkerak Diep_16_2</t>
  </si>
  <si>
    <t>VOKRDP_16_3</t>
  </si>
  <si>
    <t>Volkerak Diep_16_3</t>
  </si>
  <si>
    <t>VOKRDP_16_4</t>
  </si>
  <si>
    <t>Volkerak Diep_16_4</t>
  </si>
  <si>
    <t>VOKRDP_18_1</t>
  </si>
  <si>
    <t>Volkerak Diep_18_1</t>
  </si>
  <si>
    <t>VOKRDP_18_2</t>
  </si>
  <si>
    <t>Volkerak Diep_18_2</t>
  </si>
  <si>
    <t>VOKRDP_18_3</t>
  </si>
  <si>
    <t>Volkerak Diep_18_3</t>
  </si>
  <si>
    <t>VOKRDP_18_4</t>
  </si>
  <si>
    <t>Volkerak Diep_18_4</t>
  </si>
  <si>
    <t>VOKRDP_2_1</t>
  </si>
  <si>
    <t>Volkerak Diep_2_1</t>
  </si>
  <si>
    <t>VOKRDP_2_2</t>
  </si>
  <si>
    <t>Volkerak Diep_2_2</t>
  </si>
  <si>
    <t>VOKRDP_2_3</t>
  </si>
  <si>
    <t>Volkerak Diep_2_3</t>
  </si>
  <si>
    <t>VOKRDP_2_4</t>
  </si>
  <si>
    <t>Volkerak Diep_2_4</t>
  </si>
  <si>
    <t>VOKRDP_20_1</t>
  </si>
  <si>
    <t>Volkerak Diep_20_1</t>
  </si>
  <si>
    <t>VOKRDP_20_2</t>
  </si>
  <si>
    <t>Volkerak Diep_20_2</t>
  </si>
  <si>
    <t>VOKRDP_20_3</t>
  </si>
  <si>
    <t>Volkerak Diep_20_3</t>
  </si>
  <si>
    <t>VOKRDP_20_4</t>
  </si>
  <si>
    <t>Volkerak Diep_20_4</t>
  </si>
  <si>
    <t>VOKRDP_22_1</t>
  </si>
  <si>
    <t>Volkerak Diep_22_1</t>
  </si>
  <si>
    <t>VOKRDP_22_2</t>
  </si>
  <si>
    <t>Volkerak Diep_22_2</t>
  </si>
  <si>
    <t>VOKRDP_22_3</t>
  </si>
  <si>
    <t>Volkerak Diep_22_3</t>
  </si>
  <si>
    <t>VOKRDP_22_4</t>
  </si>
  <si>
    <t>Volkerak Diep_22_4</t>
  </si>
  <si>
    <t>VOKRDP_24_1</t>
  </si>
  <si>
    <t>Volkerak Diep_24_1</t>
  </si>
  <si>
    <t>VOKRDP_24_2</t>
  </si>
  <si>
    <t>Volkerak Diep_24_2</t>
  </si>
  <si>
    <t>VOKRDP_24_3</t>
  </si>
  <si>
    <t>Volkerak Diep_24_3</t>
  </si>
  <si>
    <t>VOKRDP_24_4</t>
  </si>
  <si>
    <t>Volkerak Diep_24_4</t>
  </si>
  <si>
    <t>VOKRDP_26_1</t>
  </si>
  <si>
    <t>Volkerak Diep_26_1</t>
  </si>
  <si>
    <t>VOKRDP_26_2</t>
  </si>
  <si>
    <t>Volkerak Diep_26_2</t>
  </si>
  <si>
    <t>VOKRDP_26_3</t>
  </si>
  <si>
    <t>Volkerak Diep_26_3</t>
  </si>
  <si>
    <t>VOKRDP_26_4</t>
  </si>
  <si>
    <t>Volkerak Diep_26_4</t>
  </si>
  <si>
    <t>VOKRDP_28_1</t>
  </si>
  <si>
    <t>Volkerak Diep_28_1</t>
  </si>
  <si>
    <t>VOKRDP_28_2</t>
  </si>
  <si>
    <t>Volkerak Diep_28_2</t>
  </si>
  <si>
    <t>VOKRDP_28_3</t>
  </si>
  <si>
    <t>Volkerak Diep_28_3</t>
  </si>
  <si>
    <t>VOKRDP_28_4</t>
  </si>
  <si>
    <t>Volkerak Diep_28_4</t>
  </si>
  <si>
    <t>VOKRDP_30_1</t>
  </si>
  <si>
    <t>Volkerak Diep_30_1</t>
  </si>
  <si>
    <t>VOKRDP_30_2</t>
  </si>
  <si>
    <t>Volkerak Diep_30_2</t>
  </si>
  <si>
    <t>VOKRDP_30_3</t>
  </si>
  <si>
    <t>Volkerak Diep_30_3</t>
  </si>
  <si>
    <t>VOKRDP_30_4</t>
  </si>
  <si>
    <t>Volkerak Diep_30_4</t>
  </si>
  <si>
    <t>VOKRDP_32_1</t>
  </si>
  <si>
    <t>Volkerak Diep_32_1</t>
  </si>
  <si>
    <t>VOKRDP_32_2</t>
  </si>
  <si>
    <t>Volkerak Diep_32_2</t>
  </si>
  <si>
    <t>VOKRDP_32_3</t>
  </si>
  <si>
    <t>Volkerak Diep_32_3</t>
  </si>
  <si>
    <t>VOKRDP_32_4</t>
  </si>
  <si>
    <t>Volkerak Diep_32_4</t>
  </si>
  <si>
    <t>VOKRDP_34_1</t>
  </si>
  <si>
    <t>Volkerak Diep_34_1</t>
  </si>
  <si>
    <t>VOKRDP_34_2</t>
  </si>
  <si>
    <t>Volkerak Diep_34_2</t>
  </si>
  <si>
    <t>VOKRDP_34_3</t>
  </si>
  <si>
    <t>Volkerak Diep_34_3</t>
  </si>
  <si>
    <t>VOKRDP_34_4</t>
  </si>
  <si>
    <t>Volkerak Diep_34_4</t>
  </si>
  <si>
    <t>VOKRDP_36_1</t>
  </si>
  <si>
    <t>Volkerak Diep_36_1</t>
  </si>
  <si>
    <t>VOKRDP_36_2</t>
  </si>
  <si>
    <t>Volkerak Diep_36_2</t>
  </si>
  <si>
    <t>VOKRDP_36_3</t>
  </si>
  <si>
    <t>Volkerak Diep_36_3</t>
  </si>
  <si>
    <t>VOKRDP_36_4</t>
  </si>
  <si>
    <t>Volkerak Diep_36_4</t>
  </si>
  <si>
    <t>VOKRDP_38_1</t>
  </si>
  <si>
    <t>Volkerak Diep_38_1</t>
  </si>
  <si>
    <t>VOKRDP_38_2</t>
  </si>
  <si>
    <t>Volkerak Diep_38_2</t>
  </si>
  <si>
    <t>VOKRDP_38_3</t>
  </si>
  <si>
    <t>Volkerak Diep_38_3</t>
  </si>
  <si>
    <t>VOKRDP_38_4</t>
  </si>
  <si>
    <t>Volkerak Diep_38_4</t>
  </si>
  <si>
    <t>VOKRDP_4_1</t>
  </si>
  <si>
    <t>Volkerak Diep_4_1</t>
  </si>
  <si>
    <t>VOKRDP_4_2</t>
  </si>
  <si>
    <t>Volkerak Diep_4_2</t>
  </si>
  <si>
    <t>VOKRDP_4_3</t>
  </si>
  <si>
    <t>Volkerak Diep_4_3</t>
  </si>
  <si>
    <t>VOKRDP_4_4</t>
  </si>
  <si>
    <t>Volkerak Diep_4_4</t>
  </si>
  <si>
    <t>VOKRDP_40_1</t>
  </si>
  <si>
    <t>Volkerak Diep_40_1</t>
  </si>
  <si>
    <t>VOKRDP_40_2</t>
  </si>
  <si>
    <t>Volkerak Diep_40_2</t>
  </si>
  <si>
    <t>VOKRDP_40_3</t>
  </si>
  <si>
    <t>Volkerak Diep_40_3</t>
  </si>
  <si>
    <t>VOKRDP_40_4</t>
  </si>
  <si>
    <t>Volkerak Diep_40_4</t>
  </si>
  <si>
    <t>VOKRDP_6_1</t>
  </si>
  <si>
    <t>Volkerak Diep_6_1</t>
  </si>
  <si>
    <t>VOKRDP_6_2</t>
  </si>
  <si>
    <t>Volkerak Diep_6_2</t>
  </si>
  <si>
    <t>VOKRDP_6_3</t>
  </si>
  <si>
    <t>Volkerak Diep_6_3</t>
  </si>
  <si>
    <t>VOKRDP_6_4</t>
  </si>
  <si>
    <t>Volkerak Diep_6_4</t>
  </si>
  <si>
    <t>VOKRDP_8_1</t>
  </si>
  <si>
    <t>Volkerak Diep_8_1</t>
  </si>
  <si>
    <t>VOKRDP_8_2</t>
  </si>
  <si>
    <t>Volkerak Diep_8_2</t>
  </si>
  <si>
    <t>VOKRDP_8_3</t>
  </si>
  <si>
    <t>Volkerak Diep_8_3</t>
  </si>
  <si>
    <t>VOKRDP_8_4</t>
  </si>
  <si>
    <t>Volkerak Diep_8_4</t>
  </si>
  <si>
    <t>VOKRDPE_1</t>
  </si>
  <si>
    <t>Volkerak extra diep_1</t>
  </si>
  <si>
    <t>VOKRDPE_10</t>
  </si>
  <si>
    <t>Volkerak extra diep_10</t>
  </si>
  <si>
    <t>VOKRDPE_11</t>
  </si>
  <si>
    <t>Volkerak extra diep_11</t>
  </si>
  <si>
    <t>VOKRDPE_12</t>
  </si>
  <si>
    <t>Volkerak extra diep_12</t>
  </si>
  <si>
    <t>VOKRDPE_13</t>
  </si>
  <si>
    <t>Volkerak extra diep_13</t>
  </si>
  <si>
    <t>VOKRDPE_14</t>
  </si>
  <si>
    <t>Volkerak extra diep_14</t>
  </si>
  <si>
    <t>VOKRDPE_15</t>
  </si>
  <si>
    <t>Volkerak extra diep_15</t>
  </si>
  <si>
    <t>VOKRDPE_16</t>
  </si>
  <si>
    <t>Volkerak extra diep_16</t>
  </si>
  <si>
    <t>VOKRDPE_17</t>
  </si>
  <si>
    <t>Volkerak extra diep_17</t>
  </si>
  <si>
    <t>VOKRDPE_18</t>
  </si>
  <si>
    <t>Volkerak extra diep_18</t>
  </si>
  <si>
    <t>VOKRDPE_19</t>
  </si>
  <si>
    <t>Volkerak extra diep_19</t>
  </si>
  <si>
    <t>VOKRDPE_2</t>
  </si>
  <si>
    <t>Volkerak extra diep_2</t>
  </si>
  <si>
    <t>VOKRDPE_20</t>
  </si>
  <si>
    <t>Volkerak extra diep_20</t>
  </si>
  <si>
    <t>VOKRDPE_3</t>
  </si>
  <si>
    <t>Volkerak extra diep_3</t>
  </si>
  <si>
    <t>VOKRDPE_4</t>
  </si>
  <si>
    <t>Volkerak extra diep_4</t>
  </si>
  <si>
    <t>VOKRDPE_5</t>
  </si>
  <si>
    <t>Volkerak extra diep_5</t>
  </si>
  <si>
    <t>VOKRDPE_6</t>
  </si>
  <si>
    <t>Volkerak extra diep_6</t>
  </si>
  <si>
    <t>VOKRDPE_7</t>
  </si>
  <si>
    <t>Volkerak extra diep_7</t>
  </si>
  <si>
    <t>VOKRDPE_8</t>
  </si>
  <si>
    <t>Volkerak extra diep_8</t>
  </si>
  <si>
    <t>VOKRDPE_9</t>
  </si>
  <si>
    <t>Volkerak extra diep_9</t>
  </si>
  <si>
    <t>VOKRODP_1_1</t>
  </si>
  <si>
    <t>Volkerak Ondiep_1_1</t>
  </si>
  <si>
    <t>VOKRODP_1_2</t>
  </si>
  <si>
    <t>Volkerak Ondiep_1_2</t>
  </si>
  <si>
    <t>VOKRODP_1_3</t>
  </si>
  <si>
    <t>Volkerak Ondiep_1_3</t>
  </si>
  <si>
    <t>VOKRODP_1_4</t>
  </si>
  <si>
    <t>Volkerak Ondiep_1_4</t>
  </si>
  <si>
    <t>VOKRODP_11_1</t>
  </si>
  <si>
    <t>Volkerak Ondiep_11_1</t>
  </si>
  <si>
    <t>VOKRODP_11_2</t>
  </si>
  <si>
    <t>Volkerak Ondiep_11_2</t>
  </si>
  <si>
    <t>VOKRODP_11_3</t>
  </si>
  <si>
    <t>Volkerak Ondiep_11_3</t>
  </si>
  <si>
    <t>VOKRODP_11_4</t>
  </si>
  <si>
    <t>Volkerak Ondiep_11_4</t>
  </si>
  <si>
    <t>VOKRODP_13_1</t>
  </si>
  <si>
    <t>Volkerak Ondiep_13_1</t>
  </si>
  <si>
    <t>VOKRODP_13_2</t>
  </si>
  <si>
    <t>Volkerak Ondiep_13_2</t>
  </si>
  <si>
    <t>VOKRODP_13_3</t>
  </si>
  <si>
    <t>Volkerak Ondiep_13_3</t>
  </si>
  <si>
    <t>VOKRODP_13_4</t>
  </si>
  <si>
    <t>Volkerak Ondiep_13_4</t>
  </si>
  <si>
    <t>VOKRODP_15_1</t>
  </si>
  <si>
    <t>Volkerak Ondiep_15_1</t>
  </si>
  <si>
    <t>VOKRODP_15_2</t>
  </si>
  <si>
    <t>Volkerak Ondiep_15_2</t>
  </si>
  <si>
    <t>VOKRODP_15_3</t>
  </si>
  <si>
    <t>Volkerak Ondiep_15_3</t>
  </si>
  <si>
    <t>VOKRODP_15_4</t>
  </si>
  <si>
    <t>Volkerak Ondiep_15_4</t>
  </si>
  <si>
    <t>VOKRODP_17_1</t>
  </si>
  <si>
    <t>Volkerak Ondiep_17_1</t>
  </si>
  <si>
    <t>VOKRDPE</t>
  </si>
  <si>
    <t>VOKRODP_17_2</t>
  </si>
  <si>
    <t>Volkerak Ondiep_17_2</t>
  </si>
  <si>
    <t>VOKRODP_17_3</t>
  </si>
  <si>
    <t>Volkerak Ondiep_17_3</t>
  </si>
  <si>
    <t>VOKRODP_17_4</t>
  </si>
  <si>
    <t>Volkerak Ondiep_17_4</t>
  </si>
  <si>
    <t>VOKRODP_19_1</t>
  </si>
  <si>
    <t>Volkerak Ondiep_19_1</t>
  </si>
  <si>
    <t>VOKRODP_19_2</t>
  </si>
  <si>
    <t>Volkerak Ondiep_19_2</t>
  </si>
  <si>
    <t>VOKRODP_19_3</t>
  </si>
  <si>
    <t>Volkerak Ondiep_19_3</t>
  </si>
  <si>
    <t>VOKRODP_19_4</t>
  </si>
  <si>
    <t>Volkerak Ondiep_19_4</t>
  </si>
  <si>
    <t>VOKRODP_21_1</t>
  </si>
  <si>
    <t>Volkerak Ondiep_21_1</t>
  </si>
  <si>
    <t>VOKRODP_21_2</t>
  </si>
  <si>
    <t>Volkerak Ondiep_21_2</t>
  </si>
  <si>
    <t>VOKRODP_21_3</t>
  </si>
  <si>
    <t>Volkerak Ondiep_21_3</t>
  </si>
  <si>
    <t>VOKRODP_21_4</t>
  </si>
  <si>
    <t>Volkerak Ondiep_21_4</t>
  </si>
  <si>
    <t>VOKRODP_23_1</t>
  </si>
  <si>
    <t>Volkerak Ondiep_23_1</t>
  </si>
  <si>
    <t>VOKRODP_23_2</t>
  </si>
  <si>
    <t>Volkerak Ondiep_23_2</t>
  </si>
  <si>
    <t>VOKRODP_23_3</t>
  </si>
  <si>
    <t>Volkerak Ondiep_23_3</t>
  </si>
  <si>
    <t>VOKRODP_23_4</t>
  </si>
  <si>
    <t>Volkerak Ondiep_23_4</t>
  </si>
  <si>
    <t>VOKRODP_25_1</t>
  </si>
  <si>
    <t>Volkerak Ondiep_25_1</t>
  </si>
  <si>
    <t>VOKRODP_25_2</t>
  </si>
  <si>
    <t>Volkerak Ondiep_25_2</t>
  </si>
  <si>
    <t>VOKRODP_25_3</t>
  </si>
  <si>
    <t>Volkerak Ondiep_25_3</t>
  </si>
  <si>
    <t>VOKRODP_25_4</t>
  </si>
  <si>
    <t>Volkerak Ondiep_25_4</t>
  </si>
  <si>
    <t>VOKRODP_27_1</t>
  </si>
  <si>
    <t>Volkerak Ondiep_27_1</t>
  </si>
  <si>
    <t>VOKRODP_27_2</t>
  </si>
  <si>
    <t>Volkerak Ondiep_27_2</t>
  </si>
  <si>
    <t>VOKRODP_27_3</t>
  </si>
  <si>
    <t>Volkerak Ondiep_27_3</t>
  </si>
  <si>
    <t>VOKRODP_27_4</t>
  </si>
  <si>
    <t>Volkerak Ondiep_27_4</t>
  </si>
  <si>
    <t>VOKRODP_29_1</t>
  </si>
  <si>
    <t>Volkerak Ondiep_29_1</t>
  </si>
  <si>
    <t>VOKRODP_29_2</t>
  </si>
  <si>
    <t>Volkerak Ondiep_29_2</t>
  </si>
  <si>
    <t>VOKRODP_29_3</t>
  </si>
  <si>
    <t>Volkerak Ondiep_29_3</t>
  </si>
  <si>
    <t>VOKRODP_29_4</t>
  </si>
  <si>
    <t>Volkerak Ondiep_29_4</t>
  </si>
  <si>
    <t>VOKRODP_3_1</t>
  </si>
  <si>
    <t>Volkerak Ondiep_3_1</t>
  </si>
  <si>
    <t>VOKRODP_3_2</t>
  </si>
  <si>
    <t>Volkerak Ondiep_3_2</t>
  </si>
  <si>
    <t>VOKRODP_3_3</t>
  </si>
  <si>
    <t>Volkerak Ondiep_3_3</t>
  </si>
  <si>
    <t>VOKRODP_3_4</t>
  </si>
  <si>
    <t>Volkerak Ondiep_3_4</t>
  </si>
  <si>
    <t>VOKRODP_31_1</t>
  </si>
  <si>
    <t>Volkerak Ondiep_31_1</t>
  </si>
  <si>
    <t>VOKRODP_31_2</t>
  </si>
  <si>
    <t>Volkerak Ondiep_31_2</t>
  </si>
  <si>
    <t>VOKRODP_31_3</t>
  </si>
  <si>
    <t>Volkerak Ondiep_31_3</t>
  </si>
  <si>
    <t>VOKRODP_31_4</t>
  </si>
  <si>
    <t>Volkerak Ondiep_31_4</t>
  </si>
  <si>
    <t>VOKRODP_33_1</t>
  </si>
  <si>
    <t>Volkerak Ondiep_33_1</t>
  </si>
  <si>
    <t>VOKRODP_33_2</t>
  </si>
  <si>
    <t>Volkerak Ondiep_33_2</t>
  </si>
  <si>
    <t>VOKRODP_33_3</t>
  </si>
  <si>
    <t>Volkerak Ondiep_33_3</t>
  </si>
  <si>
    <t>VOKRODP_33_4</t>
  </si>
  <si>
    <t>Volkerak Ondiep_33_4</t>
  </si>
  <si>
    <t>VOKRODP_35_1</t>
  </si>
  <si>
    <t>Volkerak Ondiep_35_1</t>
  </si>
  <si>
    <t>VOKRODP_35_2</t>
  </si>
  <si>
    <t>Volkerak Ondiep_35_2</t>
  </si>
  <si>
    <t>VOKRODP_35_3</t>
  </si>
  <si>
    <t>Volkerak Ondiep_35_3</t>
  </si>
  <si>
    <t>VOKRODP_35_4</t>
  </si>
  <si>
    <t>Volkerak Ondiep_35_4</t>
  </si>
  <si>
    <t>VOKRODP_37_1</t>
  </si>
  <si>
    <t>Volkerak Ondiep_37_1</t>
  </si>
  <si>
    <t>VOKRODP_37_2</t>
  </si>
  <si>
    <t>Volkerak Ondiep_37_2</t>
  </si>
  <si>
    <t>VOKRODP_37_3</t>
  </si>
  <si>
    <t>Volkerak Ondiep_37_3</t>
  </si>
  <si>
    <t>VOKRODP_37_4</t>
  </si>
  <si>
    <t>Volkerak Ondiep_37_4</t>
  </si>
  <si>
    <t>VOKRODP_39_1</t>
  </si>
  <si>
    <t>Volkerak Ondiep_39_1</t>
  </si>
  <si>
    <t>VOKRODP_39_2</t>
  </si>
  <si>
    <t>Volkerak Ondiep_39_2</t>
  </si>
  <si>
    <t>VOKRODP_39_3</t>
  </si>
  <si>
    <t>Volkerak Ondiep_39_3</t>
  </si>
  <si>
    <t>VOKRODP_39_4</t>
  </si>
  <si>
    <t>Volkerak Ondiep_39_4</t>
  </si>
  <si>
    <t>VOKRODP_5_1</t>
  </si>
  <si>
    <t>Volkerak Ondiep_5_1</t>
  </si>
  <si>
    <t>VOKRODP_5_2</t>
  </si>
  <si>
    <t>Volkerak Ondiep_5_2</t>
  </si>
  <si>
    <t>VOKRODP_5_3</t>
  </si>
  <si>
    <t>Volkerak Ondiep_5_3</t>
  </si>
  <si>
    <t>VOKRODP_5_4</t>
  </si>
  <si>
    <t>Volkerak Ondiep_5_4</t>
  </si>
  <si>
    <t>VOKRODP_7_1</t>
  </si>
  <si>
    <t>Volkerak Ondiep_7_1</t>
  </si>
  <si>
    <t>VOKRODP_7_2</t>
  </si>
  <si>
    <t>Volkerak Ondiep_7_2</t>
  </si>
  <si>
    <t>VOKRODP_7_3</t>
  </si>
  <si>
    <t>Volkerak Ondiep_7_3</t>
  </si>
  <si>
    <t>VOKRODP_7_4</t>
  </si>
  <si>
    <t>Volkerak Ondiep_7_4</t>
  </si>
  <si>
    <t>VOKRODP_9_1</t>
  </si>
  <si>
    <t>Volkerak Ondiep_9_1</t>
  </si>
  <si>
    <t>VOKRODP_9_2</t>
  </si>
  <si>
    <t>Volkerak Ondiep_9_2</t>
  </si>
  <si>
    <t>VOKRODP_9_3</t>
  </si>
  <si>
    <t>Volkerak Ondiep_9_3</t>
  </si>
  <si>
    <t>VOKRODP_9_4</t>
  </si>
  <si>
    <t>Volkerak Ondiep_9_4</t>
  </si>
  <si>
    <t>VOSSMR_1_1</t>
  </si>
  <si>
    <t>Vossemeer_1_1</t>
  </si>
  <si>
    <t>Vossemeer  (randmeer)</t>
  </si>
  <si>
    <t>VOSSMR_1_2</t>
  </si>
  <si>
    <t>Vossemeer_1_2</t>
  </si>
  <si>
    <t>VOSSMR_1_3</t>
  </si>
  <si>
    <t>Vossemeer_1_3</t>
  </si>
  <si>
    <t>VOSSMR_1_4</t>
  </si>
  <si>
    <t>Vossemeer_1_4</t>
  </si>
  <si>
    <t>VOSSMR_19_1</t>
  </si>
  <si>
    <t>Vossemeer_19_1</t>
  </si>
  <si>
    <t>VOSSMR_19_2</t>
  </si>
  <si>
    <t>Vossemeer_19_2</t>
  </si>
  <si>
    <t>VOSSMR_19_3</t>
  </si>
  <si>
    <t>Vossemeer_19_3</t>
  </si>
  <si>
    <t>VOSSMR_19_4</t>
  </si>
  <si>
    <t>Vossemeer_19_4</t>
  </si>
  <si>
    <t>VOSSMR_2_1</t>
  </si>
  <si>
    <t>Vossemeer_2_1</t>
  </si>
  <si>
    <t>VOSSMR_2_2</t>
  </si>
  <si>
    <t>Vossemeer_2_2</t>
  </si>
  <si>
    <t>VOSSMR_2_3</t>
  </si>
  <si>
    <t>Vossemeer_2_3</t>
  </si>
  <si>
    <t>VOSSMR_2_4</t>
  </si>
  <si>
    <t>Vossemeer_2_4</t>
  </si>
  <si>
    <t>VOSSMR_3_1</t>
  </si>
  <si>
    <t>Vossemeer_3_1</t>
  </si>
  <si>
    <t>VOSSMR_3_2</t>
  </si>
  <si>
    <t>Vossemeer_3_2</t>
  </si>
  <si>
    <t>VOSSMR_3_3</t>
  </si>
  <si>
    <t>Vossemeer_3_3</t>
  </si>
  <si>
    <t>VOSSMR_3_4</t>
  </si>
  <si>
    <t>Vossemeer_3_4</t>
  </si>
  <si>
    <t>VOSSMR_4_1</t>
  </si>
  <si>
    <t>Vossemeer_4_1</t>
  </si>
  <si>
    <t>VOSSMR_4_2</t>
  </si>
  <si>
    <t>Vossemeer_4_2</t>
  </si>
  <si>
    <t>VOSSMR_4_3</t>
  </si>
  <si>
    <t>Vossemeer_4_3</t>
  </si>
  <si>
    <t>VOSSMR_4_4</t>
  </si>
  <si>
    <t>Vossemeer_4_4</t>
  </si>
  <si>
    <t>VOSSMR_5_1</t>
  </si>
  <si>
    <t>Vossemeer_5_1</t>
  </si>
  <si>
    <t>VOSSMR_5_2</t>
  </si>
  <si>
    <t>Vossemeer_5_2</t>
  </si>
  <si>
    <t>VOSSMR_5_3</t>
  </si>
  <si>
    <t>Vossemeer_5_3</t>
  </si>
  <si>
    <t>VOSSMR_5_4</t>
  </si>
  <si>
    <t>Vossemeer_5_4</t>
  </si>
  <si>
    <t>ZOOMDPE_1</t>
  </si>
  <si>
    <t>Zoommeer extra diep_1</t>
  </si>
  <si>
    <t>Zoommeer, Eendracht</t>
  </si>
  <si>
    <t>ZOOMDPE_10</t>
  </si>
  <si>
    <t>Zoommeer extra diep_10</t>
  </si>
  <si>
    <t>ZOOMDPE_11</t>
  </si>
  <si>
    <t>Zoommeer extra diep_11</t>
  </si>
  <si>
    <t>ZOOMDPE_12</t>
  </si>
  <si>
    <t>Zoommeer extra diep_12</t>
  </si>
  <si>
    <t>ZOOMDPE_13</t>
  </si>
  <si>
    <t>Zoommeer extra diep_13</t>
  </si>
  <si>
    <t>ZOOMDPE_14</t>
  </si>
  <si>
    <t>Zoommeer extra diep_14</t>
  </si>
  <si>
    <t>ZOOMDPE_15</t>
  </si>
  <si>
    <t>Zoommeer extra diep_15</t>
  </si>
  <si>
    <t>ZOOMDPE_16</t>
  </si>
  <si>
    <t>Zoommeer extra diep_16</t>
  </si>
  <si>
    <t>ZOOMDPE_17</t>
  </si>
  <si>
    <t>Zoommeer extra diep_17</t>
  </si>
  <si>
    <t>ZOOMDPE_18</t>
  </si>
  <si>
    <t>Zoommeer extra diep_18</t>
  </si>
  <si>
    <t>ZOOMDPE_19</t>
  </si>
  <si>
    <t>Zoommeer extra diep_19</t>
  </si>
  <si>
    <t>ZOOMDPE_2</t>
  </si>
  <si>
    <t>Zoommeer extra diep_2</t>
  </si>
  <si>
    <t>ZOOMDPE_20</t>
  </si>
  <si>
    <t>Zoommeer extra diep_20</t>
  </si>
  <si>
    <t>ZOOMDPE_3</t>
  </si>
  <si>
    <t>Zoommeer extra diep_3</t>
  </si>
  <si>
    <t>ZOOMDPE_4</t>
  </si>
  <si>
    <t>Zoommeer extra diep_4</t>
  </si>
  <si>
    <t>ZOOMDPE_5</t>
  </si>
  <si>
    <t>Zoommeer extra diep_5</t>
  </si>
  <si>
    <t>ZOOMDPE_6</t>
  </si>
  <si>
    <t>Zoommeer extra diep_6</t>
  </si>
  <si>
    <t>ZOOMDPE_7</t>
  </si>
  <si>
    <t>Zoommeer extra diep_7</t>
  </si>
  <si>
    <t>ZOOMDPE_8</t>
  </si>
  <si>
    <t>Zoommeer extra diep_8</t>
  </si>
  <si>
    <t>ZOOMDPE_9</t>
  </si>
  <si>
    <t>Zoommeer extra diep_9</t>
  </si>
  <si>
    <t>ZOOMMDP_10</t>
  </si>
  <si>
    <t>Zoommeer Diep_10</t>
  </si>
  <si>
    <t>ZOOMMDP_100</t>
  </si>
  <si>
    <t>Zoommeer Diep_100</t>
  </si>
  <si>
    <t>ZOOMMDP_102</t>
  </si>
  <si>
    <t>Zoommeer Diep_102</t>
  </si>
  <si>
    <t>ZOOMMDP_104</t>
  </si>
  <si>
    <t>Zoommeer Diep_104</t>
  </si>
  <si>
    <t>ZOOMMDP_106</t>
  </si>
  <si>
    <t>Zoommeer Diep_106</t>
  </si>
  <si>
    <t>ZOOMMDP_108</t>
  </si>
  <si>
    <t>Zoommeer Diep_108</t>
  </si>
  <si>
    <t>ZOOMMDP_110</t>
  </si>
  <si>
    <t>Zoommeer Diep_110</t>
  </si>
  <si>
    <t>ZOOMMDP_112</t>
  </si>
  <si>
    <t>Zoommeer Diep_112</t>
  </si>
  <si>
    <t>ZOOMMDP_114</t>
  </si>
  <si>
    <t>Zoommeer Diep_114</t>
  </si>
  <si>
    <t>ZOOMMDP_116</t>
  </si>
  <si>
    <t>Zoommeer Diep_116</t>
  </si>
  <si>
    <t>ZOOMMDP_118</t>
  </si>
  <si>
    <t>Zoommeer Diep_118</t>
  </si>
  <si>
    <t>ZOOMMDP_12</t>
  </si>
  <si>
    <t>Zoommeer Diep_12</t>
  </si>
  <si>
    <t>ZOOMMDP_120</t>
  </si>
  <si>
    <t>Zoommeer Diep_120</t>
  </si>
  <si>
    <t>ZOOMMDP_122</t>
  </si>
  <si>
    <t>Zoommeer Diep_122</t>
  </si>
  <si>
    <t>ZOOMMDP_124</t>
  </si>
  <si>
    <t>Zoommeer Diep_124</t>
  </si>
  <si>
    <t>ZOOMMDP_126</t>
  </si>
  <si>
    <t>Zoommeer Diep_126</t>
  </si>
  <si>
    <t>ZOOMMDP_128</t>
  </si>
  <si>
    <t>Zoommeer Diep_128</t>
  </si>
  <si>
    <t>ZOOMMDP_130</t>
  </si>
  <si>
    <t>Zoommeer Diep_130</t>
  </si>
  <si>
    <t>ZOOMMDP_132</t>
  </si>
  <si>
    <t>Zoommeer Diep_132</t>
  </si>
  <si>
    <t>ZOOMMDP_134</t>
  </si>
  <si>
    <t>Zoommeer Diep_134</t>
  </si>
  <si>
    <t>ZOOMMDP_136</t>
  </si>
  <si>
    <t>Zoommeer Diep_136</t>
  </si>
  <si>
    <t>ZOOMMDP_138</t>
  </si>
  <si>
    <t>Zoommeer Diep_138</t>
  </si>
  <si>
    <t>ZOOMMDP_14</t>
  </si>
  <si>
    <t>Zoommeer Diep_14</t>
  </si>
  <si>
    <t>ZOOMMDP_140</t>
  </si>
  <si>
    <t>Zoommeer Diep_140</t>
  </si>
  <si>
    <t>ZOOMMDP_142</t>
  </si>
  <si>
    <t>Zoommeer Diep_142</t>
  </si>
  <si>
    <t>ZOOMMDP_144</t>
  </si>
  <si>
    <t>Zoommeer Diep_144</t>
  </si>
  <si>
    <t>ZOOMMDP_146</t>
  </si>
  <si>
    <t>Zoommeer Diep_146</t>
  </si>
  <si>
    <t>ZOOMMDP_148</t>
  </si>
  <si>
    <t>Zoommeer Diep_148</t>
  </si>
  <si>
    <t>ZOOMMDP_150</t>
  </si>
  <si>
    <t>Zoommeer Diep_150</t>
  </si>
  <si>
    <t>ZOOMMDP_152</t>
  </si>
  <si>
    <t>Zoommeer Diep_152</t>
  </si>
  <si>
    <t>ZOOMMDP_154</t>
  </si>
  <si>
    <t>Zoommeer Diep_154</t>
  </si>
  <si>
    <t>ZOOMMDP_156</t>
  </si>
  <si>
    <t>Zoommeer Diep_156</t>
  </si>
  <si>
    <t>ZOOMMDP_158</t>
  </si>
  <si>
    <t>Zoommeer Diep_158</t>
  </si>
  <si>
    <t>ZOOMMDP_16</t>
  </si>
  <si>
    <t>Zoommeer Diep_16</t>
  </si>
  <si>
    <t>ZOOMMDP_160</t>
  </si>
  <si>
    <t>Zoommeer Diep_160</t>
  </si>
  <si>
    <t>ZOOMMDP_18</t>
  </si>
  <si>
    <t>Zoommeer Diep_18</t>
  </si>
  <si>
    <t>ZOOMMDP_2</t>
  </si>
  <si>
    <t>Zoommeer Diep_2</t>
  </si>
  <si>
    <t>ZOOMMDP_20</t>
  </si>
  <si>
    <t>Zoommeer Diep_20</t>
  </si>
  <si>
    <t>ZOOMMDP_22</t>
  </si>
  <si>
    <t>Zoommeer Diep_22</t>
  </si>
  <si>
    <t>ZOOMMDP_24</t>
  </si>
  <si>
    <t>Zoommeer Diep_24</t>
  </si>
  <si>
    <t>ZOOMMDP_26</t>
  </si>
  <si>
    <t>Zoommeer Diep_26</t>
  </si>
  <si>
    <t>ZOOMMDP_28</t>
  </si>
  <si>
    <t>Zoommeer Diep_28</t>
  </si>
  <si>
    <t>ZOOMMDP_30</t>
  </si>
  <si>
    <t>Zoommeer Diep_30</t>
  </si>
  <si>
    <t>ZOOMMDP_32</t>
  </si>
  <si>
    <t>Zoommeer Diep_32</t>
  </si>
  <si>
    <t>ZOOMMDP_34</t>
  </si>
  <si>
    <t>Zoommeer Diep_34</t>
  </si>
  <si>
    <t>ZOOMMDP_36</t>
  </si>
  <si>
    <t>Zoommeer Diep_36</t>
  </si>
  <si>
    <t>ZOOMMDP_38</t>
  </si>
  <si>
    <t>Zoommeer Diep_38</t>
  </si>
  <si>
    <t>ZOOMMDP_4</t>
  </si>
  <si>
    <t>Zoommeer Diep_4</t>
  </si>
  <si>
    <t>ZOOMMDP_40</t>
  </si>
  <si>
    <t>Zoommeer Diep_40</t>
  </si>
  <si>
    <t>ZOOMDPE</t>
  </si>
  <si>
    <t>ZOOMMDP_42</t>
  </si>
  <si>
    <t>Zoommeer Diep_42</t>
  </si>
  <si>
    <t>ZOOMMDP_44</t>
  </si>
  <si>
    <t>Zoommeer Diep_44</t>
  </si>
  <si>
    <t>ZOOMMDP_46</t>
  </si>
  <si>
    <t>Zoommeer Diep_46</t>
  </si>
  <si>
    <t>ZOOMMDP_48</t>
  </si>
  <si>
    <t>Zoommeer Diep_48</t>
  </si>
  <si>
    <t>ZOOMMDP_50</t>
  </si>
  <si>
    <t>Zoommeer Diep_50</t>
  </si>
  <si>
    <t>ZOOMMDP_52</t>
  </si>
  <si>
    <t>Zoommeer Diep_52</t>
  </si>
  <si>
    <t>ZOOMMDP_54</t>
  </si>
  <si>
    <t>Zoommeer Diep_54</t>
  </si>
  <si>
    <t>ZOOMMDP_56</t>
  </si>
  <si>
    <t>Zoommeer Diep_56</t>
  </si>
  <si>
    <t>ZOOMMDP_58</t>
  </si>
  <si>
    <t>Zoommeer Diep_58</t>
  </si>
  <si>
    <t>ZOOMMDP_6</t>
  </si>
  <si>
    <t>Zoommeer Diep_6</t>
  </si>
  <si>
    <t>ZOOMMDP_60</t>
  </si>
  <si>
    <t>Zoommeer Diep_60</t>
  </si>
  <si>
    <t>ZOOMMDP_62</t>
  </si>
  <si>
    <t>Zoommeer Diep_62</t>
  </si>
  <si>
    <t>ZOOMMDP_64</t>
  </si>
  <si>
    <t>Zoommeer Diep_64</t>
  </si>
  <si>
    <t>ZOOMMDP_66</t>
  </si>
  <si>
    <t>Zoommeer Diep_66</t>
  </si>
  <si>
    <t>ZOOMMDP_68</t>
  </si>
  <si>
    <t>Zoommeer Diep_68</t>
  </si>
  <si>
    <t>ZOOMMDP_70</t>
  </si>
  <si>
    <t>Zoommeer Diep_70</t>
  </si>
  <si>
    <t>ZOOMMDP_72</t>
  </si>
  <si>
    <t>Zoommeer Diep_72</t>
  </si>
  <si>
    <t>ZOOMMDP_74</t>
  </si>
  <si>
    <t>Zoommeer Diep_74</t>
  </si>
  <si>
    <t>ZOOMMDP_76</t>
  </si>
  <si>
    <t>Zoommeer Diep_76</t>
  </si>
  <si>
    <t>ZOOMMDP_78</t>
  </si>
  <si>
    <t>Zoommeer Diep_78</t>
  </si>
  <si>
    <t>ZOOMMDP</t>
  </si>
  <si>
    <t>ZOOMMDP_8</t>
  </si>
  <si>
    <t>Zoommeer Diep_8</t>
  </si>
  <si>
    <t>ZOOMMDP_80</t>
  </si>
  <si>
    <t>Zoommeer Diep_80</t>
  </si>
  <si>
    <t>ZOOMMDP_82</t>
  </si>
  <si>
    <t>Zoommeer Diep_82</t>
  </si>
  <si>
    <t>ZOOMMDP_84</t>
  </si>
  <si>
    <t>Zoommeer Diep_84</t>
  </si>
  <si>
    <t>ZOOMMDP_86</t>
  </si>
  <si>
    <t>Zoommeer Diep_86</t>
  </si>
  <si>
    <t>ZOOMMDP_88</t>
  </si>
  <si>
    <t>Zoommeer Diep_88</t>
  </si>
  <si>
    <t>ZOOMMDP_90</t>
  </si>
  <si>
    <t>Zoommeer Diep_90</t>
  </si>
  <si>
    <t>ZOOMMDP_92</t>
  </si>
  <si>
    <t>Zoommeer Diep_92</t>
  </si>
  <si>
    <t>ZOOMMDP_94</t>
  </si>
  <si>
    <t>Zoommeer Diep_94</t>
  </si>
  <si>
    <t>ZOOMMDP_96</t>
  </si>
  <si>
    <t>Zoommeer Diep_96</t>
  </si>
  <si>
    <t>ZOOMMDP_98</t>
  </si>
  <si>
    <t>Zoommeer Diep_98</t>
  </si>
  <si>
    <t>ZOOMMODP_1</t>
  </si>
  <si>
    <t>Zoommeer Ondiep_1</t>
  </si>
  <si>
    <t>ZOOMMODP_101</t>
  </si>
  <si>
    <t>Zoommeer Ondiep_101</t>
  </si>
  <si>
    <t>ZOOMMODP_103</t>
  </si>
  <si>
    <t>Zoommeer Ondiep_103</t>
  </si>
  <si>
    <t>ZOOMMODP_105</t>
  </si>
  <si>
    <t>Zoommeer Ondiep_105</t>
  </si>
  <si>
    <t>ZOOMMODP_107</t>
  </si>
  <si>
    <t>Zoommeer Ondiep_107</t>
  </si>
  <si>
    <t>ZOOMMODP_109</t>
  </si>
  <si>
    <t>Zoommeer Ondiep_109</t>
  </si>
  <si>
    <t>ZOOMMODP_11</t>
  </si>
  <si>
    <t>Zoommeer Ondiep_11</t>
  </si>
  <si>
    <t>ZOOMMODP_111</t>
  </si>
  <si>
    <t>Zoommeer Ondiep_111</t>
  </si>
  <si>
    <t>ZOOMMODP_113</t>
  </si>
  <si>
    <t>Zoommeer Ondiep_113</t>
  </si>
  <si>
    <t>ZOOMMODP_115</t>
  </si>
  <si>
    <t>Zoommeer Ondiep_115</t>
  </si>
  <si>
    <t>ZOOMMODP_117</t>
  </si>
  <si>
    <t>Zoommeer Ondiep_117</t>
  </si>
  <si>
    <t>ZOOMMODP_119</t>
  </si>
  <si>
    <t>Zoommeer Ondiep_119</t>
  </si>
  <si>
    <t>ZOOMMODP_121</t>
  </si>
  <si>
    <t>Zoommeer Ondiep_121</t>
  </si>
  <si>
    <t>ZOOMMODP_123</t>
  </si>
  <si>
    <t>Zoommeer Ondiep_123</t>
  </si>
  <si>
    <t>ZOOMMODP_125</t>
  </si>
  <si>
    <t>Zoommeer Ondiep_125</t>
  </si>
  <si>
    <t>ZOOMMODP_127</t>
  </si>
  <si>
    <t>Zoommeer Ondiep_127</t>
  </si>
  <si>
    <t>ZOOMMODP_129</t>
  </si>
  <si>
    <t>Zoommeer Ondiep_129</t>
  </si>
  <si>
    <t>ZOOMMODP_13</t>
  </si>
  <si>
    <t>Zoommeer Ondiep_13</t>
  </si>
  <si>
    <t>ZOOMMODP_131</t>
  </si>
  <si>
    <t>Zoommeer Ondiep_131</t>
  </si>
  <si>
    <t>ZOOMMODP_133</t>
  </si>
  <si>
    <t>Zoommeer Ondiep_133</t>
  </si>
  <si>
    <t>ZOOMMODP_135</t>
  </si>
  <si>
    <t>Zoommeer Ondiep_135</t>
  </si>
  <si>
    <t>ZOOMMODP_137</t>
  </si>
  <si>
    <t>Zoommeer Ondiep_137</t>
  </si>
  <si>
    <t>ZOOMMODP_139</t>
  </si>
  <si>
    <t>Zoommeer Ondiep_139</t>
  </si>
  <si>
    <t>ZOOMMODP_141</t>
  </si>
  <si>
    <t>Zoommeer Ondiep_141</t>
  </si>
  <si>
    <t>ZOOMMODP_143</t>
  </si>
  <si>
    <t>Zoommeer Ondiep_143</t>
  </si>
  <si>
    <t>ZOOMMODP_145</t>
  </si>
  <si>
    <t>Zoommeer Ondiep_145</t>
  </si>
  <si>
    <t>ZOOMMODP_147</t>
  </si>
  <si>
    <t>Zoommeer Ondiep_147</t>
  </si>
  <si>
    <t>ZOOMMODP_149</t>
  </si>
  <si>
    <t>Zoommeer Ondiep_149</t>
  </si>
  <si>
    <t>ZOOMMODP_15</t>
  </si>
  <si>
    <t>Zoommeer Ondiep_15</t>
  </si>
  <si>
    <t>ZOOMMODP_151</t>
  </si>
  <si>
    <t>Zoommeer Ondiep_151</t>
  </si>
  <si>
    <t>ZOOMMODP_153</t>
  </si>
  <si>
    <t>Zoommeer Ondiep_153</t>
  </si>
  <si>
    <t>ZOOMMODP_155</t>
  </si>
  <si>
    <t>Zoommeer Ondiep_155</t>
  </si>
  <si>
    <t>ZOOMMODP_157</t>
  </si>
  <si>
    <t>Zoommeer Ondiep_157</t>
  </si>
  <si>
    <t>ZOOMMODP_159</t>
  </si>
  <si>
    <t>Zoommeer Ondiep_159</t>
  </si>
  <si>
    <t>ZOOMMODP_17</t>
  </si>
  <si>
    <t>Zoommeer Ondiep_17</t>
  </si>
  <si>
    <t>ZOOMMODP_19</t>
  </si>
  <si>
    <t>Zoommeer Ondiep_19</t>
  </si>
  <si>
    <t>ZOOMMODP_21</t>
  </si>
  <si>
    <t>Zoommeer Ondiep_21</t>
  </si>
  <si>
    <t>ZOOMMODP_23</t>
  </si>
  <si>
    <t>Zoommeer Ondiep_23</t>
  </si>
  <si>
    <t>ZOOMMODP_25</t>
  </si>
  <si>
    <t>Zoommeer Ondiep_25</t>
  </si>
  <si>
    <t>ZOOMMODP_27</t>
  </si>
  <si>
    <t>Zoommeer Ondiep_27</t>
  </si>
  <si>
    <t>ZOOMMODP_29</t>
  </si>
  <si>
    <t>Zoommeer Ondiep_29</t>
  </si>
  <si>
    <t>ZOOMMODP_3</t>
  </si>
  <si>
    <t>Zoommeer Ondiep_3</t>
  </si>
  <si>
    <t>ZOOMMODP_31</t>
  </si>
  <si>
    <t>Zoommeer Ondiep_31</t>
  </si>
  <si>
    <t>ZOOMMODP_33</t>
  </si>
  <si>
    <t>Zoommeer Ondiep_33</t>
  </si>
  <si>
    <t>ZOOMMODP_35</t>
  </si>
  <si>
    <t>Zoommeer Ondiep_35</t>
  </si>
  <si>
    <t>ZOOMMODP_37</t>
  </si>
  <si>
    <t>Zoommeer Ondiep_37</t>
  </si>
  <si>
    <t>ZOOMMODP_39</t>
  </si>
  <si>
    <t>Zoommeer Ondiep_39</t>
  </si>
  <si>
    <t>ZOOMMODP_41</t>
  </si>
  <si>
    <t>Zoommeer Ondiep_41</t>
  </si>
  <si>
    <t>ZOOMMODP_43</t>
  </si>
  <si>
    <t>Zoommeer Ondiep_43</t>
  </si>
  <si>
    <t>ZOOMMODP_45</t>
  </si>
  <si>
    <t>Zoommeer Ondiep_45</t>
  </si>
  <si>
    <t>ZOOMMODP_47</t>
  </si>
  <si>
    <t>Zoommeer Ondiep_47</t>
  </si>
  <si>
    <t>ZOOMMODP_49</t>
  </si>
  <si>
    <t>Zoommeer Ondiep_49</t>
  </si>
  <si>
    <t>ZOOMMODP_5</t>
  </si>
  <si>
    <t>Zoommeer Ondiep_5</t>
  </si>
  <si>
    <t>ZOOMMODP_51</t>
  </si>
  <si>
    <t>Zoommeer Ondiep_51</t>
  </si>
  <si>
    <t>ZOOMMODP_53</t>
  </si>
  <si>
    <t>Zoommeer Ondiep_53</t>
  </si>
  <si>
    <t>ZOOMMODP_55</t>
  </si>
  <si>
    <t>Zoommeer Ondiep_55</t>
  </si>
  <si>
    <t>ZOOMMODP_57</t>
  </si>
  <si>
    <t>Zoommeer Ondiep_57</t>
  </si>
  <si>
    <t>ZOOMMODP_59</t>
  </si>
  <si>
    <t>Zoommeer Ondiep_59</t>
  </si>
  <si>
    <t>ZOOMMODP_61</t>
  </si>
  <si>
    <t>Zoommeer Ondiep_61</t>
  </si>
  <si>
    <t>ZOOMMODP_63</t>
  </si>
  <si>
    <t>Zoommeer Ondiep_63</t>
  </si>
  <si>
    <t>ZOOMMODP_65</t>
  </si>
  <si>
    <t>Zoommeer Ondiep_65</t>
  </si>
  <si>
    <t>ZOOMMODP_67</t>
  </si>
  <si>
    <t>Zoommeer Ondiep_67</t>
  </si>
  <si>
    <t>ZOOMMODP_69</t>
  </si>
  <si>
    <t>Zoommeer Ondiep_69</t>
  </si>
  <si>
    <t>ZOOMMODP_7</t>
  </si>
  <si>
    <t>Zoommeer Ondiep_7</t>
  </si>
  <si>
    <t>ZOOMMODP_71</t>
  </si>
  <si>
    <t>Zoommeer Ondiep_71</t>
  </si>
  <si>
    <t>ZOOMMODP_73</t>
  </si>
  <si>
    <t>Zoommeer Ondiep_73</t>
  </si>
  <si>
    <t>ZOOMMODP_75</t>
  </si>
  <si>
    <t>Zoommeer Ondiep_75</t>
  </si>
  <si>
    <t>ZOOMMODP_77</t>
  </si>
  <si>
    <t>Zoommeer Ondiep_77</t>
  </si>
  <si>
    <t>ZOOMMEER</t>
  </si>
  <si>
    <t>Oostoev</t>
  </si>
  <si>
    <t>ZOOMMODP_79</t>
  </si>
  <si>
    <t>Zoommeer Ondiep_79</t>
  </si>
  <si>
    <t>Westoev</t>
  </si>
  <si>
    <t>ZOOMMODP_81</t>
  </si>
  <si>
    <t>Zoommeer Ondiep_81</t>
  </si>
  <si>
    <t>ZOOMMODP</t>
  </si>
  <si>
    <t>ZOOMMODP_83</t>
  </si>
  <si>
    <t>Zoommeer Ondiep_83</t>
  </si>
  <si>
    <t>ZOOMMODP_85</t>
  </si>
  <si>
    <t>Zoommeer Ondiep_85</t>
  </si>
  <si>
    <t>ZOOMMODP_87</t>
  </si>
  <si>
    <t>Zoommeer Ondiep_87</t>
  </si>
  <si>
    <t>ZOOMMODP_89</t>
  </si>
  <si>
    <t>Zoommeer Ondiep_89</t>
  </si>
  <si>
    <t>ZOOMMODP_9</t>
  </si>
  <si>
    <t>Zoommeer Ondiep_9</t>
  </si>
  <si>
    <t>ZOOMMODP_91</t>
  </si>
  <si>
    <t>Zoommeer Ondiep_91</t>
  </si>
  <si>
    <t>ZOOMMODP_93</t>
  </si>
  <si>
    <t>Zoommeer Ondiep_93</t>
  </si>
  <si>
    <t>ZOOMMODP_95</t>
  </si>
  <si>
    <t>Zoommeer Ondiep_95</t>
  </si>
  <si>
    <t>ZOOMMODP_97</t>
  </si>
  <si>
    <t>Zoommeer Ondiep_97</t>
  </si>
  <si>
    <t>ZOOMMODP_99</t>
  </si>
  <si>
    <t>Zoommeer Ondiep_99</t>
  </si>
  <si>
    <t>ZWATMR_19_1</t>
  </si>
  <si>
    <t>Zwartemeer_19_1</t>
  </si>
  <si>
    <t>Zwartemeer</t>
  </si>
  <si>
    <t>ZWATMR_19_2</t>
  </si>
  <si>
    <t>Zwartemeer_19_2</t>
  </si>
  <si>
    <t>ZWATMR_19_3</t>
  </si>
  <si>
    <t>Zwartemeer_19_3</t>
  </si>
  <si>
    <t>ZWATMR_19_4</t>
  </si>
  <si>
    <t>Zwartemeer_19_4</t>
  </si>
  <si>
    <t>ZWATMR_21_1</t>
  </si>
  <si>
    <t>Zwartemeer_21_1</t>
  </si>
  <si>
    <t>ZWATMR_21_2</t>
  </si>
  <si>
    <t>Zwartemeer_21_2</t>
  </si>
  <si>
    <t>ZWATMR_21_3</t>
  </si>
  <si>
    <t>Zwartemeer_21_3</t>
  </si>
  <si>
    <t>ZWATMR_21_4</t>
  </si>
  <si>
    <t>Zwartemeer_21_4</t>
  </si>
  <si>
    <t>ZWATMR_23_1</t>
  </si>
  <si>
    <t>Zwartemeer_23_1</t>
  </si>
  <si>
    <t>ZWATMR_23_2</t>
  </si>
  <si>
    <t>Zwartemeer_23_2</t>
  </si>
  <si>
    <t>ZWATMR_23_3</t>
  </si>
  <si>
    <t>Zwartemeer_23_3</t>
  </si>
  <si>
    <t>ZWATMR_23_4</t>
  </si>
  <si>
    <t>Zwartemeer_23_4</t>
  </si>
  <si>
    <t>ZWATMR_24_1</t>
  </si>
  <si>
    <t>Zwartemeer_24_1</t>
  </si>
  <si>
    <t>ZWATMR_24_2</t>
  </si>
  <si>
    <t>Zwartemeer_24_2</t>
  </si>
  <si>
    <t>ZWATMR_24_3</t>
  </si>
  <si>
    <t>Zwartemeer_24_3</t>
  </si>
  <si>
    <t>ZWATMR_24_4</t>
  </si>
  <si>
    <t>Zwartemeer_24_4</t>
  </si>
  <si>
    <t>ZWATMR_25_1</t>
  </si>
  <si>
    <t>Zwartemeer_25_1</t>
  </si>
  <si>
    <t>ZWATMR_25_2</t>
  </si>
  <si>
    <t>Zwartemeer_25_2</t>
  </si>
  <si>
    <t>ZWATMR_25_3</t>
  </si>
  <si>
    <t>Zwartemeer_25_3</t>
  </si>
  <si>
    <t>ZWATMR_25_4</t>
  </si>
  <si>
    <t>Zwartemeer_25_4</t>
  </si>
  <si>
    <t>ZWATMR_26_1</t>
  </si>
  <si>
    <t>Zwartemeer_26_1</t>
  </si>
  <si>
    <t>ZWATMR_26_2</t>
  </si>
  <si>
    <t>Zwartemeer_26_2</t>
  </si>
  <si>
    <t>ZWATMR_26_3</t>
  </si>
  <si>
    <t>Zwartemeer_26_3</t>
  </si>
  <si>
    <t>ZWATMR_26_4</t>
  </si>
  <si>
    <t>Zwartemeer_26_4</t>
  </si>
  <si>
    <t>ZWATMR_27_1</t>
  </si>
  <si>
    <t>Zwartemeer_27_1</t>
  </si>
  <si>
    <t>ZWATMR_27_2</t>
  </si>
  <si>
    <t>Zwartemeer_27_2</t>
  </si>
  <si>
    <t>ZWATMR_27_3</t>
  </si>
  <si>
    <t>Zwartemeer_27_3</t>
  </si>
  <si>
    <t>ZWATMR_27_4</t>
  </si>
  <si>
    <t>Zwartemeer_27_4</t>
  </si>
  <si>
    <t>ZWATMR_28_1</t>
  </si>
  <si>
    <t>Zwartemeer_28_1</t>
  </si>
  <si>
    <t>ZWATMR_28_2</t>
  </si>
  <si>
    <t>Zwartemeer_28_2</t>
  </si>
  <si>
    <t>ZWATMR_28_3</t>
  </si>
  <si>
    <t>Zwartemeer_28_3</t>
  </si>
  <si>
    <t>ZWATMR_28_4</t>
  </si>
  <si>
    <t>Zwartemeer_28_4</t>
  </si>
  <si>
    <t>ZWATMR_29_1</t>
  </si>
  <si>
    <t>Zwartemeer_29_1</t>
  </si>
  <si>
    <t>ZWATMR_29_2</t>
  </si>
  <si>
    <t>Zwartemeer_29_2</t>
  </si>
  <si>
    <t>ZWATMR_29_3</t>
  </si>
  <si>
    <t>Zwartemeer_29_3</t>
  </si>
  <si>
    <t>ZWATMR_29_4</t>
  </si>
  <si>
    <t>Zwartemeer_29_4</t>
  </si>
  <si>
    <t>ZWATMR_30_1</t>
  </si>
  <si>
    <t>Zwartemeer_30_1</t>
  </si>
  <si>
    <t>ZWATMR_30_2</t>
  </si>
  <si>
    <t>Zwartemeer_30_2</t>
  </si>
  <si>
    <t>ZWATMR_30_3</t>
  </si>
  <si>
    <t>Zwartemeer_30_3</t>
  </si>
  <si>
    <t>ZWATMR_30_4</t>
  </si>
  <si>
    <t>Zwartemeer_30_4</t>
  </si>
  <si>
    <t>ZWATMR_31_1</t>
  </si>
  <si>
    <t>Zwartemeer_31_1</t>
  </si>
  <si>
    <t>ZWATMR_31_2</t>
  </si>
  <si>
    <t>Zwartemeer_31_2</t>
  </si>
  <si>
    <t>ZWATMR_31_3</t>
  </si>
  <si>
    <t>Zwartemeer_31_3</t>
  </si>
  <si>
    <t>ZWATMR_31_4</t>
  </si>
  <si>
    <t>Zwartemeer_31_4</t>
  </si>
  <si>
    <t>ZWATMR_32_1</t>
  </si>
  <si>
    <t>Zwartemeer_32_1</t>
  </si>
  <si>
    <t>ZWATMR_32_2</t>
  </si>
  <si>
    <t>Zwartemeer_32_2</t>
  </si>
  <si>
    <t>ZWATMR_32_3</t>
  </si>
  <si>
    <t>Zwartemeer_32_3</t>
  </si>
  <si>
    <t>ZWATMR_32_4</t>
  </si>
  <si>
    <t>Zwartemeer_32_4</t>
  </si>
  <si>
    <t>ZWATMR_33_1</t>
  </si>
  <si>
    <t>Zwartemeer_33_1</t>
  </si>
  <si>
    <t>ZWATMR_33_2</t>
  </si>
  <si>
    <t>Zwartemeer_33_2</t>
  </si>
  <si>
    <t>ZWATMR_33_3</t>
  </si>
  <si>
    <t>Zwartemeer_33_3</t>
  </si>
  <si>
    <t>ZWATMR_33_4</t>
  </si>
  <si>
    <t>Zwartemeer_33_4</t>
  </si>
  <si>
    <t>ZWATMR_34_1</t>
  </si>
  <si>
    <t>Zwartemeer_34_1</t>
  </si>
  <si>
    <t>ZWATMR_34_2</t>
  </si>
  <si>
    <t>Zwartemeer_34_2</t>
  </si>
  <si>
    <t>ZWATMR_34_3</t>
  </si>
  <si>
    <t>Zwartemeer_34_3</t>
  </si>
  <si>
    <t>ZWATMR_34_4</t>
  </si>
  <si>
    <t>Zwartemeer_34_4</t>
  </si>
  <si>
    <t>ZWATMR_35_1</t>
  </si>
  <si>
    <t>Zwartemeer_35_1</t>
  </si>
  <si>
    <t>ZWATMR_35_2</t>
  </si>
  <si>
    <t>Zwartemeer_35_2</t>
  </si>
  <si>
    <t>ZWATMR_35_3</t>
  </si>
  <si>
    <t>Zwartemeer_35_3</t>
  </si>
  <si>
    <t>ZWATMR_35_4</t>
  </si>
  <si>
    <t>Zwartemeer_35_4</t>
  </si>
  <si>
    <t>ZWATMR_36_1</t>
  </si>
  <si>
    <t>Zwartemeer_36_1</t>
  </si>
  <si>
    <t>ZWATMR_36_2</t>
  </si>
  <si>
    <t>Zwartemeer_36_2</t>
  </si>
  <si>
    <t>ZWATMR_36_3</t>
  </si>
  <si>
    <t>Zwartemeer_36_3</t>
  </si>
  <si>
    <t>ZWATMR_36_4</t>
  </si>
  <si>
    <t>Zwartemeer_36_4</t>
  </si>
  <si>
    <t>ZWATMR_37_1</t>
  </si>
  <si>
    <t>Zwartemeer_37_1</t>
  </si>
  <si>
    <t>ZWATMR_37_2</t>
  </si>
  <si>
    <t>Zwartemeer_37_2</t>
  </si>
  <si>
    <t>ZWATMR_37_3</t>
  </si>
  <si>
    <t>Zwartemeer_37_3</t>
  </si>
  <si>
    <t>ZWATMR_37_4</t>
  </si>
  <si>
    <t>Zwartemeer_37_4</t>
  </si>
  <si>
    <t>ZWATMR_38_1</t>
  </si>
  <si>
    <t>Zwartemeer_38_1</t>
  </si>
  <si>
    <t>ZWATMR_38_2</t>
  </si>
  <si>
    <t>Zwartemeer_38_2</t>
  </si>
  <si>
    <t>ZWATMR_38_3</t>
  </si>
  <si>
    <t>Zwartemeer_38_3</t>
  </si>
  <si>
    <t>ZWATMR_38_4</t>
  </si>
  <si>
    <t>Zwartemeer_38_4</t>
  </si>
  <si>
    <t>ZWATMR_39_1</t>
  </si>
  <si>
    <t>Zwartemeer_39_1</t>
  </si>
  <si>
    <t>ZWATMR_39_2</t>
  </si>
  <si>
    <t>Zwartemeer_39_2</t>
  </si>
  <si>
    <t>ZWATMR_39_3</t>
  </si>
  <si>
    <t>Zwartemeer_39_3</t>
  </si>
  <si>
    <t>ZWATMR_39_4</t>
  </si>
  <si>
    <t>Zwartemeer_39_4</t>
  </si>
  <si>
    <t>ZWATMR_40_1</t>
  </si>
  <si>
    <t>Zwartemeer_40_1</t>
  </si>
  <si>
    <t>ZWATMR_40_2</t>
  </si>
  <si>
    <t>Zwartemeer_40_2</t>
  </si>
  <si>
    <t>ZWATMR_40_3</t>
  </si>
  <si>
    <t>Zwartemeer_40_3</t>
  </si>
  <si>
    <t>ZWATMR_40_4</t>
  </si>
  <si>
    <t>Zwartemeer_40_4</t>
  </si>
  <si>
    <t>ZWATMR_41_1</t>
  </si>
  <si>
    <t>Zwartemeer_41_1</t>
  </si>
  <si>
    <t>ZWATMR_41_2</t>
  </si>
  <si>
    <t>Zwartemeer_41_2</t>
  </si>
  <si>
    <t>ZWATMR_41_3</t>
  </si>
  <si>
    <t>Zwartemeer_41_3</t>
  </si>
  <si>
    <t>ZWATMR_41_4</t>
  </si>
  <si>
    <t>Zwartemeer_41_4</t>
  </si>
  <si>
    <t>ZWATMR_42_1</t>
  </si>
  <si>
    <t>Zwartemeer_42_1</t>
  </si>
  <si>
    <t>ZWATMR_42_2</t>
  </si>
  <si>
    <t>Zwartemeer_42_2</t>
  </si>
  <si>
    <t>ZWATMR_42_3</t>
  </si>
  <si>
    <t>Zwartemeer_42_3</t>
  </si>
  <si>
    <t>ZWATMR_42_4</t>
  </si>
  <si>
    <t>Zwartemeer_42_4</t>
  </si>
  <si>
    <t>ZWATMR_43_1</t>
  </si>
  <si>
    <t>Zwartemeer_43_1</t>
  </si>
  <si>
    <t>ZWATMR_43_2</t>
  </si>
  <si>
    <t>Zwartemeer_43_2</t>
  </si>
  <si>
    <t>ZWATMR_43_3</t>
  </si>
  <si>
    <t>Zwartemeer_43_3</t>
  </si>
  <si>
    <t>ZWATMR_43_4</t>
  </si>
  <si>
    <t>Zwartemeer_43_4</t>
  </si>
  <si>
    <t>ZWATMR_45_1</t>
  </si>
  <si>
    <t>Zwartemeer_45_1</t>
  </si>
  <si>
    <t>ZWATMR_45_2</t>
  </si>
  <si>
    <t>Zwartemeer_45_2</t>
  </si>
  <si>
    <t>ZWATMR_45_3</t>
  </si>
  <si>
    <t>Zwartemeer_45_3</t>
  </si>
  <si>
    <t>ZWATMR_45_4</t>
  </si>
  <si>
    <t>Zwartemeer_45_4</t>
  </si>
  <si>
    <t>ZWATMR_47_1</t>
  </si>
  <si>
    <t>Zwartemeer_47_1</t>
  </si>
  <si>
    <t>ZWATMR_47_2</t>
  </si>
  <si>
    <t>Zwartemeer_47_2</t>
  </si>
  <si>
    <t>ZWATMR_47_3</t>
  </si>
  <si>
    <t>Zwartemeer_47_3</t>
  </si>
  <si>
    <t>ZWATMR_47_4</t>
  </si>
  <si>
    <t>Zwartemeer_47_4</t>
  </si>
  <si>
    <t>ZWATMR_49_1</t>
  </si>
  <si>
    <t>Zwartemeer_49_1</t>
  </si>
  <si>
    <t>ZWATMR_49_2</t>
  </si>
  <si>
    <t>Zwartemeer_49_2</t>
  </si>
  <si>
    <t>ZWATMR_49_3</t>
  </si>
  <si>
    <t>Zwartemeer_49_3</t>
  </si>
  <si>
    <t>ZWATMR_49_4</t>
  </si>
  <si>
    <t>Zwartemeer_49_4</t>
  </si>
  <si>
    <t>ZWATMR_51_1</t>
  </si>
  <si>
    <t>Zwartemeer_51_1</t>
  </si>
  <si>
    <t>ZWATMR_51_2</t>
  </si>
  <si>
    <t>Zwartemeer_51_2</t>
  </si>
  <si>
    <t>ZWATMR_51_3</t>
  </si>
  <si>
    <t>Zwartemeer_51_3</t>
  </si>
  <si>
    <t>ZWATMR_51_4</t>
  </si>
  <si>
    <t>Zwartemeer_51_4</t>
  </si>
  <si>
    <t>ZWATMR_53_1</t>
  </si>
  <si>
    <t>Zwartemeer_53_1</t>
  </si>
  <si>
    <t>ZWATMR_53_2</t>
  </si>
  <si>
    <t>Zwartemeer_53_2</t>
  </si>
  <si>
    <t>ZWATMR_53_3</t>
  </si>
  <si>
    <t>Zwartemeer_53_3</t>
  </si>
  <si>
    <t>ZWATMR_53_4</t>
  </si>
  <si>
    <t>Zwartemeer_53_4</t>
  </si>
  <si>
    <t>ZWATMR_55_1</t>
  </si>
  <si>
    <t>Zwartemeer_55_1</t>
  </si>
  <si>
    <t>ZWATMR_55_2</t>
  </si>
  <si>
    <t>Zwartemeer_55_2</t>
  </si>
  <si>
    <t>ZWATMR_55_3</t>
  </si>
  <si>
    <t>Zwartemeer_55_3</t>
  </si>
  <si>
    <t>ZWATMR_55_4</t>
  </si>
  <si>
    <t>Zwartemeer_55_4</t>
  </si>
  <si>
    <t>ZWATMR_57_1</t>
  </si>
  <si>
    <t>Zwartemeer_57_1</t>
  </si>
  <si>
    <t>ZWATMR_57_2</t>
  </si>
  <si>
    <t>Zwartemeer_57_2</t>
  </si>
  <si>
    <t>ZWATMR_57_3</t>
  </si>
  <si>
    <t>Zwartemeer_57_3</t>
  </si>
  <si>
    <t>ZWATMR_57_4</t>
  </si>
  <si>
    <t>Zwartemeer_57_4</t>
  </si>
  <si>
    <t>ZWATMR_59_1</t>
  </si>
  <si>
    <t>Zwartemeer_59_1</t>
  </si>
  <si>
    <t>ZWATMR_59_2</t>
  </si>
  <si>
    <t>Zwartemeer_59_2</t>
  </si>
  <si>
    <t>ZWATMR_59_3</t>
  </si>
  <si>
    <t>Zwartemeer_59_3</t>
  </si>
  <si>
    <t>ZWATMR_59_4</t>
  </si>
  <si>
    <t>Zwartemeer_59_4</t>
  </si>
  <si>
    <t>Soortnaam</t>
  </si>
  <si>
    <t>IAWM</t>
  </si>
  <si>
    <t>combi_naam</t>
  </si>
  <si>
    <t>Srtgrp</t>
  </si>
  <si>
    <t>Aarvederkruid_7337310851</t>
  </si>
  <si>
    <t>Myriophyllide</t>
  </si>
  <si>
    <t>Boomglanswier_5131104030</t>
  </si>
  <si>
    <t>Brede waterpest_7411340441</t>
  </si>
  <si>
    <t>Darmwier_99999X0019</t>
  </si>
  <si>
    <t>draadwier*</t>
  </si>
  <si>
    <t>Doorgroeid fonteinkruid_74116109</t>
  </si>
  <si>
    <t>Magnopotamide</t>
  </si>
  <si>
    <t>Draadwier_7900000064</t>
  </si>
  <si>
    <t>Dwergkroos_7415222426</t>
  </si>
  <si>
    <t>Lemnide</t>
  </si>
  <si>
    <t>Fijn hoornblad</t>
  </si>
  <si>
    <t>Fijn hoornblad_7319210300</t>
  </si>
  <si>
    <t>Fioringras</t>
  </si>
  <si>
    <t>Fioringras_7414520018</t>
  </si>
  <si>
    <t>geen waterplant</t>
  </si>
  <si>
    <t>Gekroesd fonteinkruid_7411610990</t>
  </si>
  <si>
    <t>Gele plomp_7319120865</t>
  </si>
  <si>
    <t>Nymphaeide</t>
  </si>
  <si>
    <t>Gele waterkers</t>
  </si>
  <si>
    <t>Gele waterkers_7321331074</t>
  </si>
  <si>
    <t>Glanswier_geen IAWN10</t>
  </si>
  <si>
    <t>geen IAWN10</t>
  </si>
  <si>
    <t>Grof hoornblad_7319210299</t>
  </si>
  <si>
    <t>Groot nimfkruid_7411710854</t>
  </si>
  <si>
    <t>overige</t>
  </si>
  <si>
    <t>Grote lisdodde_7416211318</t>
  </si>
  <si>
    <t>Helofyt</t>
  </si>
  <si>
    <t>Heen_7417111156</t>
  </si>
  <si>
    <t>Kalmoes_7415110007</t>
  </si>
  <si>
    <t>Klein kroos_7415220723</t>
  </si>
  <si>
    <t>Kleine lisdodde_7416211317</t>
  </si>
  <si>
    <t>Kransblad_5131101000</t>
  </si>
  <si>
    <t>Kribbenmos</t>
  </si>
  <si>
    <t>Kribbenmos_7538399999</t>
  </si>
  <si>
    <t>Liesgras</t>
  </si>
  <si>
    <t>Liesgras_7414280585</t>
  </si>
  <si>
    <t>Mattenbies_7417111949</t>
  </si>
  <si>
    <t>Pijlkruid_7411111114</t>
  </si>
  <si>
    <t>Vallisneride</t>
  </si>
  <si>
    <t>Puntig fonteinkruid_7411610992</t>
  </si>
  <si>
    <t>Parvopotamide</t>
  </si>
  <si>
    <t>Puntkroos_7415220724</t>
  </si>
  <si>
    <t>Ricciellide</t>
  </si>
  <si>
    <t>Riet_7414630933</t>
  </si>
  <si>
    <t>Rivierfonteinkruid_7411610996</t>
  </si>
  <si>
    <t>Schedefonteinkruid_7411610998</t>
  </si>
  <si>
    <t>Smalle waterpest_7411340442</t>
  </si>
  <si>
    <t>Smalle waterweegbree_7411140026</t>
  </si>
  <si>
    <t>Snavelruppia_7411621107</t>
  </si>
  <si>
    <t>Sterkranswier_5131102010</t>
  </si>
  <si>
    <t>Sterrekroos_7346816097</t>
  </si>
  <si>
    <t>Peplide</t>
  </si>
  <si>
    <t>Stijve waterranonkel_7319431046</t>
  </si>
  <si>
    <t>Batrachiide</t>
  </si>
  <si>
    <t>Stomphoekig sterrekroos</t>
  </si>
  <si>
    <t>Stomphoekig sterrekroos_73468101</t>
  </si>
  <si>
    <t>Tenger fonteinkruid_7411611002</t>
  </si>
  <si>
    <t>Veelwortelig kroos_7415231241</t>
  </si>
  <si>
    <t>Watergentiaan_7345220867</t>
  </si>
  <si>
    <t>Waternetje_99999X0033</t>
  </si>
  <si>
    <t>Witte waterlelie_7319110866</t>
  </si>
  <si>
    <t>Zannichellia_7411631964</t>
  </si>
  <si>
    <t>zwanenbloem_7411210171</t>
  </si>
  <si>
    <t>glanzig fonteinkruid</t>
  </si>
  <si>
    <t>doorschijnend sterrenkroos</t>
  </si>
  <si>
    <t>Totaal (draad)wieren</t>
  </si>
  <si>
    <t/>
  </si>
  <si>
    <t>Gewoon watervorkje</t>
  </si>
  <si>
    <t>aanname, gelijk aan puntkroos</t>
  </si>
  <si>
    <t>Middelste waterranonkel</t>
  </si>
  <si>
    <t>aanname, gelijk aan stijve waterranonkel</t>
  </si>
  <si>
    <t>Waterpluisdraadmos</t>
  </si>
  <si>
    <t>*voor draadwieren de totale bedekking draadwier gebruiken i.p.v. de optelsom van de groepen</t>
  </si>
  <si>
    <t>niet meenemen in dataset want deze worden al vertegenwoordigd door kransblad</t>
  </si>
  <si>
    <t>A_KRW meetpunten</t>
  </si>
  <si>
    <t>A_soortgroepen</t>
  </si>
  <si>
    <t>4 - Trends van groeivormen KRW</t>
  </si>
  <si>
    <t>Riccia fluitans</t>
  </si>
  <si>
    <t>Spits fonteinkruid</t>
  </si>
  <si>
    <t>Datum vastgesteld: ??</t>
  </si>
  <si>
    <t>sterke afname tov 2019</t>
  </si>
  <si>
    <t>KRW-waterlichaam</t>
  </si>
  <si>
    <t>KRW-monitoringlocatie</t>
  </si>
  <si>
    <t>KRWwatertype.code</t>
  </si>
  <si>
    <t>Overige waterflora-kwaliteit</t>
  </si>
  <si>
    <t>NL92_EEMMDK23</t>
  </si>
  <si>
    <t>NL92_MARKMMDN</t>
  </si>
  <si>
    <t>M21a</t>
  </si>
  <si>
    <t>per waterlichaam: aantal pq's met waarneming in 2021</t>
  </si>
  <si>
    <t>EXOTEN IN 2021</t>
  </si>
  <si>
    <t>Samenvattende gegevens water- en oeverplanten, meetjaren 2005-2021</t>
  </si>
  <si>
    <t>Chara contraria var. contraria</t>
  </si>
  <si>
    <t>exoot</t>
  </si>
  <si>
    <t xml:space="preserve">Chara aculeolata </t>
  </si>
  <si>
    <t>1: threatened with extinction</t>
  </si>
  <si>
    <t>Chara pedunculata</t>
  </si>
  <si>
    <t>0: extinct</t>
  </si>
  <si>
    <t>2: seriously threatened</t>
  </si>
  <si>
    <t xml:space="preserve">Chara baltica </t>
  </si>
  <si>
    <t>3: threatened</t>
  </si>
  <si>
    <t>Chara contraria var. hispidula</t>
  </si>
  <si>
    <t>Chara globularis var. barbata</t>
  </si>
  <si>
    <t>Chara globularis var. globularis</t>
  </si>
  <si>
    <t>*: not threatened</t>
  </si>
  <si>
    <t>Chara papillosa</t>
  </si>
  <si>
    <t>Chara hispida</t>
  </si>
  <si>
    <t>Chara vulgaris var. crassicaulis</t>
  </si>
  <si>
    <t>Chara vulgaris var. papillata</t>
  </si>
  <si>
    <t>Nitella capillaris</t>
  </si>
  <si>
    <t>Nitella flexilis var. crassa</t>
  </si>
  <si>
    <t>Nitella flexilis var. flexilis</t>
  </si>
  <si>
    <t>Nitella gracilis</t>
  </si>
  <si>
    <t>Nitella mucronata var. gracillima</t>
  </si>
  <si>
    <t>Nitella mucronata var. mucronata</t>
  </si>
  <si>
    <t>Nitella opaca</t>
  </si>
  <si>
    <t>Nitella syncarpa</t>
  </si>
  <si>
    <t>Nitella tenuissima</t>
  </si>
  <si>
    <t>Lijst is aangeleverd door Emile Nat (LIK)</t>
  </si>
  <si>
    <t>EXOTEN</t>
  </si>
  <si>
    <t>Lijst van beschouwde soorten uit de Rode Lijst Vaatplanten 2012</t>
  </si>
  <si>
    <t>Wetenschappelijke naam</t>
  </si>
  <si>
    <t>Aconitum vulparia</t>
  </si>
  <si>
    <t>Actaea spicata</t>
  </si>
  <si>
    <t>Adonis aestivalis</t>
  </si>
  <si>
    <t>Agrimonia eupatoria</t>
  </si>
  <si>
    <t>Agrimonia procera</t>
  </si>
  <si>
    <t>Agrostemma githago</t>
  </si>
  <si>
    <t>Ajuga chamaepitys</t>
  </si>
  <si>
    <t>Ajuga pyramidalis</t>
  </si>
  <si>
    <t>Alchemilla acutiloba</t>
  </si>
  <si>
    <t>Alchemilla filicaulis</t>
  </si>
  <si>
    <t>Alchemilla glabra</t>
  </si>
  <si>
    <t>Alchemilla micans</t>
  </si>
  <si>
    <t>Alchemilla monticola</t>
  </si>
  <si>
    <t>Alchemilla subcrenata</t>
  </si>
  <si>
    <t>Alchemilla xanthochlora</t>
  </si>
  <si>
    <t>Allium carinatum</t>
  </si>
  <si>
    <t>Allium oleraceum</t>
  </si>
  <si>
    <t>Alopecurus bulbosus</t>
  </si>
  <si>
    <t>Althaea officinalis</t>
  </si>
  <si>
    <t>Alyssum alyssoides</t>
  </si>
  <si>
    <t>Anacamptis coriophora</t>
  </si>
  <si>
    <t>Anacamptis morio</t>
  </si>
  <si>
    <t>Anagallis arvensis subsp. foemina</t>
  </si>
  <si>
    <t>Andromeda polifolia</t>
  </si>
  <si>
    <t>Antennaria dioica</t>
  </si>
  <si>
    <t>Anthemis arvensis</t>
  </si>
  <si>
    <t>Anthemis cotula</t>
  </si>
  <si>
    <t>Anthericum liliago</t>
  </si>
  <si>
    <t>Anthoxanthum aristatum</t>
  </si>
  <si>
    <t>Apium graveolens</t>
  </si>
  <si>
    <t>Apium inundatum</t>
  </si>
  <si>
    <t>Apium repens</t>
  </si>
  <si>
    <t>Arabis caucasica</t>
  </si>
  <si>
    <t>Arabis glabra</t>
  </si>
  <si>
    <t>Arabis hirsuta subsp. sagittata</t>
  </si>
  <si>
    <t>Arctostaphylos uva-ursi</t>
  </si>
  <si>
    <t>Armeria maritima</t>
  </si>
  <si>
    <t>Arnica montana</t>
  </si>
  <si>
    <t>Arnoseris minima</t>
  </si>
  <si>
    <t>Artemisia absinthium</t>
  </si>
  <si>
    <t>Artemisia campestris subsp. campestris</t>
  </si>
  <si>
    <t>Artemisia campestris subsp. maritima</t>
  </si>
  <si>
    <t>Artemisia maritima</t>
  </si>
  <si>
    <t>Asparagus officinalis subsp. prostratus</t>
  </si>
  <si>
    <t>Asperugo procumbens</t>
  </si>
  <si>
    <t>Asperula arvensis</t>
  </si>
  <si>
    <t>Asplenium ceterach</t>
  </si>
  <si>
    <t>Asplenium fontanum</t>
  </si>
  <si>
    <t>Asplenium foreziense</t>
  </si>
  <si>
    <t>Asplenium septentrionale</t>
  </si>
  <si>
    <t>Asplenium viride</t>
  </si>
  <si>
    <t>Atriplex laciniata</t>
  </si>
  <si>
    <t>Atriplex pedunculata</t>
  </si>
  <si>
    <t>Atriplex portulacoides</t>
  </si>
  <si>
    <t>Atropa bella-donna</t>
  </si>
  <si>
    <t>Avena fatua</t>
  </si>
  <si>
    <t>Azolla cristata</t>
  </si>
  <si>
    <t>Baldellia ranunculoides subsp. ranunculoides</t>
  </si>
  <si>
    <t>Baldellia ranunculoides subsp. repens</t>
  </si>
  <si>
    <t>Bassia hirsuta</t>
  </si>
  <si>
    <t>Blechnum spicant</t>
  </si>
  <si>
    <t>Blysmus compressus</t>
  </si>
  <si>
    <t>Blysmus rufus</t>
  </si>
  <si>
    <t>Botrychium lunaria</t>
  </si>
  <si>
    <t>Brassica oleracea subsp. oleracea</t>
  </si>
  <si>
    <t>Briza media</t>
  </si>
  <si>
    <t>Bromopsis erecta</t>
  </si>
  <si>
    <t>Bromopsis ramosa subsp. benekenii</t>
  </si>
  <si>
    <t>Bromopsis ramosa subsp. ramosa</t>
  </si>
  <si>
    <t>Bromus racemosus</t>
  </si>
  <si>
    <t>Bromus secalinus</t>
  </si>
  <si>
    <t>Bunium bulbocastanum</t>
  </si>
  <si>
    <t>Bupleurum falcatum</t>
  </si>
  <si>
    <t>Bupleurum tenuissimum</t>
  </si>
  <si>
    <t>Calamagrostis pseudophragmites</t>
  </si>
  <si>
    <t>Calamagrostis stricta</t>
  </si>
  <si>
    <t>Calepina irregularis</t>
  </si>
  <si>
    <t>Callitriche cophocarpa</t>
  </si>
  <si>
    <t>Callitriche hermaphroditica</t>
  </si>
  <si>
    <t>Callitriche palustris</t>
  </si>
  <si>
    <t>Camelina sativa subsp. alyssum</t>
  </si>
  <si>
    <t>Campanula glomerata</t>
  </si>
  <si>
    <t>Campanula patula</t>
  </si>
  <si>
    <t>Campanula rapunculus</t>
  </si>
  <si>
    <t>Campanula rhomboidalis</t>
  </si>
  <si>
    <t>Carduus acanthoides</t>
  </si>
  <si>
    <t>Carduus tenuiflorus</t>
  </si>
  <si>
    <t>Carex appropinquata</t>
  </si>
  <si>
    <t>Carex aquatilis</t>
  </si>
  <si>
    <t>Carex buxbaumii</t>
  </si>
  <si>
    <t>Carex caryophyllea</t>
  </si>
  <si>
    <t>Carex cespitosa</t>
  </si>
  <si>
    <t>Carex davalliana</t>
  </si>
  <si>
    <t>Carex diandra</t>
  </si>
  <si>
    <t>Carex digitata</t>
  </si>
  <si>
    <t>Carex dioica</t>
  </si>
  <si>
    <t>Carex divisa</t>
  </si>
  <si>
    <t>Carex ericetorum</t>
  </si>
  <si>
    <t>Carex flava</t>
  </si>
  <si>
    <t>Carex hartmanii</t>
  </si>
  <si>
    <t>Carex hostiana</t>
  </si>
  <si>
    <t>Carex laevigata</t>
  </si>
  <si>
    <t>Carex lasiocarpa</t>
  </si>
  <si>
    <t>Carex lepidocarpa</t>
  </si>
  <si>
    <t>Carex limosa</t>
  </si>
  <si>
    <t>Carex praecox</t>
  </si>
  <si>
    <t>Carex pulicaris</t>
  </si>
  <si>
    <t>Carex punctata</t>
  </si>
  <si>
    <t>Carex strigosa</t>
  </si>
  <si>
    <t>Carex tomentosa</t>
  </si>
  <si>
    <t>Carlina vulgaris</t>
  </si>
  <si>
    <t>Carum carvi</t>
  </si>
  <si>
    <t>Carum verticillatum</t>
  </si>
  <si>
    <t>Centaurea calcitrapa</t>
  </si>
  <si>
    <t>Centaurea cyanus</t>
  </si>
  <si>
    <t>Centaurea stoebe</t>
  </si>
  <si>
    <t>Centunculus minimus</t>
  </si>
  <si>
    <t>Cephalanthera damasonium</t>
  </si>
  <si>
    <t>Cephalanthera longifolia</t>
  </si>
  <si>
    <t>Cephalanthera rubra</t>
  </si>
  <si>
    <t>Cerastium brachypetalum</t>
  </si>
  <si>
    <t>Cerastium fontanum subsp. holosteoides</t>
  </si>
  <si>
    <t>Cerastium pumilum</t>
  </si>
  <si>
    <t>Chenopodium bonus-henricus</t>
  </si>
  <si>
    <t>Chenopodium chenopodioides</t>
  </si>
  <si>
    <t>Chenopodium murale</t>
  </si>
  <si>
    <t>Chenopodium vulvaria</t>
  </si>
  <si>
    <t>Chondrilla juncea</t>
  </si>
  <si>
    <t>Cicendia filiformis</t>
  </si>
  <si>
    <t>Cicuta virosa</t>
  </si>
  <si>
    <t>Circaea alpina</t>
  </si>
  <si>
    <t>Circaea x intermedia</t>
  </si>
  <si>
    <t>Cirsium acaule</t>
  </si>
  <si>
    <t>Cirsium dissectum</t>
  </si>
  <si>
    <t>Cirsium eriophorum</t>
  </si>
  <si>
    <t>Cladium mariscus</t>
  </si>
  <si>
    <t>Clematis viticella</t>
  </si>
  <si>
    <t>Clinopodium acinos</t>
  </si>
  <si>
    <t>Clinopodium menthifolium</t>
  </si>
  <si>
    <t>Cochlearia officinalis subsp. anglica</t>
  </si>
  <si>
    <t>Cochlearia officinalis subsp. officinalis</t>
  </si>
  <si>
    <t>Colchicum autumnale</t>
  </si>
  <si>
    <t>Conopodium majus</t>
  </si>
  <si>
    <t>Consolida regalis</t>
  </si>
  <si>
    <t>Corallorrhiza trifida</t>
  </si>
  <si>
    <t>Corispermum marschallii</t>
  </si>
  <si>
    <t>Cornus mas</t>
  </si>
  <si>
    <t>Cornus suecica</t>
  </si>
  <si>
    <t>Corrigiola litoralis</t>
  </si>
  <si>
    <t>Cotoneaster integerrimus</t>
  </si>
  <si>
    <t>Crataegus laevigata</t>
  </si>
  <si>
    <t>Crepis foetida</t>
  </si>
  <si>
    <t>Crepis vesicaria subsp. taraxacifolia</t>
  </si>
  <si>
    <t>Cruciata laevipes</t>
  </si>
  <si>
    <t>Cuscuta epilinum</t>
  </si>
  <si>
    <t>Cuscuta epithymum</t>
  </si>
  <si>
    <t>Cynosurus cristatus</t>
  </si>
  <si>
    <t>Cyperus flavescens</t>
  </si>
  <si>
    <t>Cystopteris fragilis</t>
  </si>
  <si>
    <t>Dactylorhiza incarnata</t>
  </si>
  <si>
    <t>Dactylorhiza maculata subsp. maculata</t>
  </si>
  <si>
    <t>Dactylorhiza majalis subsp. majalis</t>
  </si>
  <si>
    <t>Dactylorhiza majalis subsp. sphagnicola</t>
  </si>
  <si>
    <t>Dactylorhiza viridis</t>
  </si>
  <si>
    <t>Daphne mezereum</t>
  </si>
  <si>
    <t>Deschampsia setacea</t>
  </si>
  <si>
    <t>Dianthus armeria</t>
  </si>
  <si>
    <t>Dianthus carthusianorum</t>
  </si>
  <si>
    <t>Dianthus deltoides</t>
  </si>
  <si>
    <t>Dianthus superbus</t>
  </si>
  <si>
    <t>Drosera anglica</t>
  </si>
  <si>
    <t>Drosera rotundifolia</t>
  </si>
  <si>
    <t>Dryopteris expansa</t>
  </si>
  <si>
    <t>Elatine hydropiper</t>
  </si>
  <si>
    <t>Eleocharis ovata</t>
  </si>
  <si>
    <t>Eleocharis quinqueflora</t>
  </si>
  <si>
    <t>Eleogiton fluitans</t>
  </si>
  <si>
    <t>Epilobium lanceolatum</t>
  </si>
  <si>
    <t>Epilobium obscurum</t>
  </si>
  <si>
    <t>Epilobium palustre</t>
  </si>
  <si>
    <t>Epipactis atrorubens</t>
  </si>
  <si>
    <t>Epipactis muelleri</t>
  </si>
  <si>
    <t>Epipactis palustris</t>
  </si>
  <si>
    <t>Equisetum ramosissimum</t>
  </si>
  <si>
    <t>Equisetum sylvaticum</t>
  </si>
  <si>
    <t>Equisetum variegatum</t>
  </si>
  <si>
    <t>Eragrostis cilianensis</t>
  </si>
  <si>
    <t>Erica cinerea</t>
  </si>
  <si>
    <t>Erigeron acer</t>
  </si>
  <si>
    <t>Eriophorum gracile</t>
  </si>
  <si>
    <t>Eriophorum latifolium</t>
  </si>
  <si>
    <t>Eriophorum vaginatum</t>
  </si>
  <si>
    <t>Erodium lebelii</t>
  </si>
  <si>
    <t>Erucastrum gallicum</t>
  </si>
  <si>
    <t>Eryngium maritimum</t>
  </si>
  <si>
    <t>Erysimum cheiri</t>
  </si>
  <si>
    <t>Erysimum virgatum</t>
  </si>
  <si>
    <t>Euphorbia amygdaloides</t>
  </si>
  <si>
    <t>Euphorbia exigua</t>
  </si>
  <si>
    <t>Euphorbia palustris</t>
  </si>
  <si>
    <t>Euphorbia platyphyllos</t>
  </si>
  <si>
    <t>Euphorbia seguieriana</t>
  </si>
  <si>
    <t>Euphorbia stricta</t>
  </si>
  <si>
    <t>Euphrasia officinalis</t>
  </si>
  <si>
    <t>Euphrasia stricta</t>
  </si>
  <si>
    <t>Fagopyrum tataricum</t>
  </si>
  <si>
    <t>Falcaria vulgaris</t>
  </si>
  <si>
    <t>Festuca heterophylla</t>
  </si>
  <si>
    <t>Festuca ovina subsp. guestphalica</t>
  </si>
  <si>
    <t>Festuca pallens</t>
  </si>
  <si>
    <t>Filago arvensis</t>
  </si>
  <si>
    <t>Filago lutescens</t>
  </si>
  <si>
    <t>Filago pyramidata</t>
  </si>
  <si>
    <t>Filipendula vulgaris</t>
  </si>
  <si>
    <t>Fragaria moschata</t>
  </si>
  <si>
    <t>Fragaria vesca</t>
  </si>
  <si>
    <t>Fritillaria meleagris</t>
  </si>
  <si>
    <t>Gagea minima</t>
  </si>
  <si>
    <t>Galeopsis angustifolia</t>
  </si>
  <si>
    <t>Galeopsis ladanum</t>
  </si>
  <si>
    <t>Galeopsis pubescens</t>
  </si>
  <si>
    <t>Galeopsis segetum</t>
  </si>
  <si>
    <t>Galeopsis speciosa</t>
  </si>
  <si>
    <t>Galium boreale</t>
  </si>
  <si>
    <t>Galium glaucum</t>
  </si>
  <si>
    <t>Galium pumilum</t>
  </si>
  <si>
    <t>Galium sylvaticum</t>
  </si>
  <si>
    <t>Galium tricornutum</t>
  </si>
  <si>
    <t>Gaudinia fragilis</t>
  </si>
  <si>
    <t>Genista anglica</t>
  </si>
  <si>
    <t>Genista germanica</t>
  </si>
  <si>
    <t>Genista pilosa</t>
  </si>
  <si>
    <t>Genista tinctoria</t>
  </si>
  <si>
    <t>Gentiana cruciata</t>
  </si>
  <si>
    <t>Gentiana pneumonanthe</t>
  </si>
  <si>
    <t>Gentianella amarella</t>
  </si>
  <si>
    <t>Gentianella campestris</t>
  </si>
  <si>
    <t>Gentianella germanica</t>
  </si>
  <si>
    <t>Gentianopsis ciliata</t>
  </si>
  <si>
    <t>Geranium columbinum</t>
  </si>
  <si>
    <t>Geum rivale</t>
  </si>
  <si>
    <t>Glaux maritima</t>
  </si>
  <si>
    <t>Gratiola officinalis</t>
  </si>
  <si>
    <t>Gymnadenia conopsea</t>
  </si>
  <si>
    <t>Gymnocarpium robertianum</t>
  </si>
  <si>
    <t>Gypsophila muralis</t>
  </si>
  <si>
    <t>Hammarbya paludosa</t>
  </si>
  <si>
    <t>Helianthemum nummularium</t>
  </si>
  <si>
    <t>Helichrysum arenarium</t>
  </si>
  <si>
    <t>Helictotrichon pratense</t>
  </si>
  <si>
    <t>Helleborus viridis</t>
  </si>
  <si>
    <t>Herminium monorchis</t>
  </si>
  <si>
    <t>Hieracium amplexicaule</t>
  </si>
  <si>
    <t>Hieracium lactucella</t>
  </si>
  <si>
    <t>Hieracium murorum</t>
  </si>
  <si>
    <t>Hieracium peleterianum</t>
  </si>
  <si>
    <t>Hierochloe odorata</t>
  </si>
  <si>
    <t>Himantoglossum hircinum</t>
  </si>
  <si>
    <t>Hippocrepis comosa</t>
  </si>
  <si>
    <t>Holosteum umbellatum</t>
  </si>
  <si>
    <t>Honckenya peploides</t>
  </si>
  <si>
    <t>Hordelymus europaeus</t>
  </si>
  <si>
    <t>Hordeum marinum</t>
  </si>
  <si>
    <t>Huperzia selago</t>
  </si>
  <si>
    <t>Hyoscyamus niger</t>
  </si>
  <si>
    <t>Hypericum elodes</t>
  </si>
  <si>
    <t>Hypericum hirsutum</t>
  </si>
  <si>
    <t>Hypericum maculatum subsp. maculatum</t>
  </si>
  <si>
    <t>Hypericum montanum</t>
  </si>
  <si>
    <t>Hypericum pulchrum</t>
  </si>
  <si>
    <t>Hypochaeris glabra</t>
  </si>
  <si>
    <t>Hypochaeris maculata</t>
  </si>
  <si>
    <t>Illecebrum verticillatum</t>
  </si>
  <si>
    <t>Inula britannica</t>
  </si>
  <si>
    <t>Inula salicina</t>
  </si>
  <si>
    <t>Isoetes echinospora</t>
  </si>
  <si>
    <t>Isoetes lacustris</t>
  </si>
  <si>
    <t>Jacobaea paludosa</t>
  </si>
  <si>
    <t>Juncus balticus</t>
  </si>
  <si>
    <t>Juncus capitatus</t>
  </si>
  <si>
    <t>Juncus foliosus</t>
  </si>
  <si>
    <t>Juncus maritimus</t>
  </si>
  <si>
    <t>Juncus pygmaeus</t>
  </si>
  <si>
    <t>Juncus tenageia</t>
  </si>
  <si>
    <t>Juniperus communis</t>
  </si>
  <si>
    <t>Kickxia elatine</t>
  </si>
  <si>
    <t>Kickxia spuria</t>
  </si>
  <si>
    <t>Knautia arvensis</t>
  </si>
  <si>
    <t>Koeleria pyramidata</t>
  </si>
  <si>
    <t>Lactuca saligna</t>
  </si>
  <si>
    <t>Lathraea squamaria</t>
  </si>
  <si>
    <t>Lathyrus aphaca</t>
  </si>
  <si>
    <t>Lathyrus japonicus</t>
  </si>
  <si>
    <t>Lathyrus linifolius</t>
  </si>
  <si>
    <t>Lathyrus niger</t>
  </si>
  <si>
    <t>Lathyrus palustris</t>
  </si>
  <si>
    <t>Legousia hybrida</t>
  </si>
  <si>
    <t>Legousia speculum-veneris</t>
  </si>
  <si>
    <t>Leontodon hispidus</t>
  </si>
  <si>
    <t>Lepidium campestre</t>
  </si>
  <si>
    <t>Lepidium graminifolium</t>
  </si>
  <si>
    <t>Leucojum aestivum</t>
  </si>
  <si>
    <t>Lilium bulbiferum subsp. croceum</t>
  </si>
  <si>
    <t>Limonium humile</t>
  </si>
  <si>
    <t>Linaria arvensis</t>
  </si>
  <si>
    <t>Linnaea borealis</t>
  </si>
  <si>
    <t>Linum catharticum</t>
  </si>
  <si>
    <t>Liparis loeselii</t>
  </si>
  <si>
    <t>Lithospermum arvense</t>
  </si>
  <si>
    <t>Littorella uniflora</t>
  </si>
  <si>
    <t>Lobelia dortmanna</t>
  </si>
  <si>
    <t>Lolium remotum</t>
  </si>
  <si>
    <t>Lolium temulentum</t>
  </si>
  <si>
    <t>Ludwigia palustris</t>
  </si>
  <si>
    <t>Luronium natans</t>
  </si>
  <si>
    <t>Lycopodium clavatum</t>
  </si>
  <si>
    <t>Lycopodium tristachyum</t>
  </si>
  <si>
    <t>Lythrum hyssopifolia</t>
  </si>
  <si>
    <t>Malva pusilla</t>
  </si>
  <si>
    <t>Marrubium vulgare</t>
  </si>
  <si>
    <t>Marsilea quadrifolia</t>
  </si>
  <si>
    <t>Medicago falcata</t>
  </si>
  <si>
    <t>Medicago polymorpha</t>
  </si>
  <si>
    <t>Melampyrum arvense</t>
  </si>
  <si>
    <t>Mentha pulegium</t>
  </si>
  <si>
    <t>Mentha suaveolens</t>
  </si>
  <si>
    <t>Menyanthes trifoliata</t>
  </si>
  <si>
    <t>Mibora minima</t>
  </si>
  <si>
    <t>Minuartia hybrida</t>
  </si>
  <si>
    <t>Misopates orontium</t>
  </si>
  <si>
    <t>Moenchia erecta</t>
  </si>
  <si>
    <t>Moneses uniflora</t>
  </si>
  <si>
    <t>Monotropa hypopitys</t>
  </si>
  <si>
    <t>Morella caroliniensis</t>
  </si>
  <si>
    <t>Myosotis scorpioides subsp. nemorosa</t>
  </si>
  <si>
    <t>Myosotis stricta</t>
  </si>
  <si>
    <t>Myrica gale</t>
  </si>
  <si>
    <t>Myriophyllum alterniflorum</t>
  </si>
  <si>
    <t>Najas minor</t>
  </si>
  <si>
    <t>Nardus stricta</t>
  </si>
  <si>
    <t>Narthecium ossifragum</t>
  </si>
  <si>
    <t>Neotinea ustulata</t>
  </si>
  <si>
    <t>Neottia cordata</t>
  </si>
  <si>
    <t>Neottia nidus-avis</t>
  </si>
  <si>
    <t>Nepeta cataria</t>
  </si>
  <si>
    <t>Odontites vernus subsp. serotinus</t>
  </si>
  <si>
    <t>Odontites vernus subsp. vernus</t>
  </si>
  <si>
    <t>Oenanthe crocata</t>
  </si>
  <si>
    <t>Oenanthe lachenalii</t>
  </si>
  <si>
    <t>Oenanthe silaifolia</t>
  </si>
  <si>
    <t>Ononis repens subsp. spinosa</t>
  </si>
  <si>
    <t>Ophrys insectifera</t>
  </si>
  <si>
    <t>Orchis anthropophora</t>
  </si>
  <si>
    <t>Orchis laxiflora</t>
  </si>
  <si>
    <t>Orchis mascula</t>
  </si>
  <si>
    <t>Orchis militaris</t>
  </si>
  <si>
    <t>Orchis purpurea</t>
  </si>
  <si>
    <t>Orchis simia</t>
  </si>
  <si>
    <t>Orobanche lutea</t>
  </si>
  <si>
    <t>Orobanche minor</t>
  </si>
  <si>
    <t>Orobanche purpurea</t>
  </si>
  <si>
    <t>Orobanche ramosa</t>
  </si>
  <si>
    <t>Orobanche rapum-genistae</t>
  </si>
  <si>
    <t>Orobanche reticulata</t>
  </si>
  <si>
    <t>Orthilia secunda</t>
  </si>
  <si>
    <t>Parapholis strigosa</t>
  </si>
  <si>
    <t>Parnassia palustris</t>
  </si>
  <si>
    <t>Pedicularis palustris</t>
  </si>
  <si>
    <t>Pedicularis sylvatica</t>
  </si>
  <si>
    <t>Petrorhagia prolifera</t>
  </si>
  <si>
    <t>Petroselinum segetum</t>
  </si>
  <si>
    <t>Peucedanum carvifolia</t>
  </si>
  <si>
    <t>Peucedanum officinale</t>
  </si>
  <si>
    <t>Phegopteris connectilis</t>
  </si>
  <si>
    <t>Phyteuma spicatum subsp. nigrum</t>
  </si>
  <si>
    <t>Phyteuma spicatum subsp. spicatum</t>
  </si>
  <si>
    <t>Pimpinella saxifraga</t>
  </si>
  <si>
    <t>Pinguicula vulgaris</t>
  </si>
  <si>
    <t>Plantago maritima</t>
  </si>
  <si>
    <t>Plantago media</t>
  </si>
  <si>
    <t>Platanthera bifolia</t>
  </si>
  <si>
    <t>Platanthera montana</t>
  </si>
  <si>
    <t>Poa chaixii</t>
  </si>
  <si>
    <t>Polygala comosa</t>
  </si>
  <si>
    <t>Polygala serpyllifolia</t>
  </si>
  <si>
    <t>Polygala vulgaris</t>
  </si>
  <si>
    <t>Polygonatum verticillatum</t>
  </si>
  <si>
    <t>Polygonum maritimum</t>
  </si>
  <si>
    <t>Polygonum oxyspermum subsp. raii</t>
  </si>
  <si>
    <t>Polystichum lonchitis</t>
  </si>
  <si>
    <t>Potamogeton acutifolius</t>
  </si>
  <si>
    <t>Potamogeton alpinus</t>
  </si>
  <si>
    <t>Potamogeton coloratus</t>
  </si>
  <si>
    <t>Potamogeton gramineus</t>
  </si>
  <si>
    <t>Potamogeton x angustifolius</t>
  </si>
  <si>
    <t>Potentilla sterilis</t>
  </si>
  <si>
    <t>Potentilla tabernaemontani</t>
  </si>
  <si>
    <t>Primula veris</t>
  </si>
  <si>
    <t>Primula vulgaris</t>
  </si>
  <si>
    <t>Pseudorchis albida</t>
  </si>
  <si>
    <t>Puccinellia distans subsp. borealis</t>
  </si>
  <si>
    <t>Puccinellia fasciculata</t>
  </si>
  <si>
    <t>Puccinellia maritima</t>
  </si>
  <si>
    <t>Puccinellia rupestris</t>
  </si>
  <si>
    <t>Pulmonaria montana</t>
  </si>
  <si>
    <t>Pulsatilla vulgaris</t>
  </si>
  <si>
    <t>Pyrola minor</t>
  </si>
  <si>
    <t>Pyrola rotundifolia</t>
  </si>
  <si>
    <t>Radiola linoides</t>
  </si>
  <si>
    <t>Ranunculus arvensis</t>
  </si>
  <si>
    <t>Ranunculus auricomus</t>
  </si>
  <si>
    <t>Ranunculus baudotii</t>
  </si>
  <si>
    <t>Ranunculus fluitans</t>
  </si>
  <si>
    <t>Ranunculus hederaceus</t>
  </si>
  <si>
    <t>Ranunculus ololeucos</t>
  </si>
  <si>
    <t>Ranunculus omiophyllus</t>
  </si>
  <si>
    <t>Ranunculus polyanthemos subsp. nemorosus</t>
  </si>
  <si>
    <t>Ranunculus polyanthemos subsp. polyanthemoides</t>
  </si>
  <si>
    <t>Ranunculus tripartitus</t>
  </si>
  <si>
    <t>Rhinanthus minor</t>
  </si>
  <si>
    <t>Rhynchospora alba</t>
  </si>
  <si>
    <t>Rosa agrestis</t>
  </si>
  <si>
    <t>Rosa caesia</t>
  </si>
  <si>
    <t>Rosa dumalis</t>
  </si>
  <si>
    <t>Rosa inodora</t>
  </si>
  <si>
    <t>Rosa micrantha</t>
  </si>
  <si>
    <t>Rosa pseudoscabriuscula</t>
  </si>
  <si>
    <t>Rosa sherardii</t>
  </si>
  <si>
    <t>Rosa subcollina</t>
  </si>
  <si>
    <t>Rosa tomentosa</t>
  </si>
  <si>
    <t>Rosa villosa</t>
  </si>
  <si>
    <t>Rubia tinctorum</t>
  </si>
  <si>
    <t>Rubus saxatilis</t>
  </si>
  <si>
    <t>Rumex aquaticus</t>
  </si>
  <si>
    <t>Rumex scutatus</t>
  </si>
  <si>
    <t>Sagina nodosa</t>
  </si>
  <si>
    <t>Sagina subulata</t>
  </si>
  <si>
    <t>Salicornia europaea</t>
  </si>
  <si>
    <t>Salicornia pusilla</t>
  </si>
  <si>
    <t>Salsola tragus</t>
  </si>
  <si>
    <t>Salvia pratensis</t>
  </si>
  <si>
    <t>Salvia verbenaca</t>
  </si>
  <si>
    <t>Salvia verticillata</t>
  </si>
  <si>
    <t>Salvinia natans</t>
  </si>
  <si>
    <t>Sambucus ebulus</t>
  </si>
  <si>
    <t>Sanicula europaea</t>
  </si>
  <si>
    <t>Saxifraga granulata</t>
  </si>
  <si>
    <t>Scabiosa columbaria</t>
  </si>
  <si>
    <t>Scandix pecten-veneris</t>
  </si>
  <si>
    <t>Scheuchzeria palustris</t>
  </si>
  <si>
    <t>Schoenoplectus pungens</t>
  </si>
  <si>
    <t>Schoenoplectus triqueter</t>
  </si>
  <si>
    <t>Schoenus nigricans</t>
  </si>
  <si>
    <t>Scirpoides holoschoenus</t>
  </si>
  <si>
    <t>Scleranthus perennis</t>
  </si>
  <si>
    <t>Scorzonera humilis</t>
  </si>
  <si>
    <t>Scrophularia canina</t>
  </si>
  <si>
    <t>Scutellaria minor</t>
  </si>
  <si>
    <t>Sedum cepaea</t>
  </si>
  <si>
    <t>Sedum hispanicum</t>
  </si>
  <si>
    <t>Sedum rupestre</t>
  </si>
  <si>
    <t>Sedum sexangulare</t>
  </si>
  <si>
    <t>Selinum carvifolia</t>
  </si>
  <si>
    <t>Serratula tinctoria</t>
  </si>
  <si>
    <t>Seseli montanum</t>
  </si>
  <si>
    <t>Sesleria albicans</t>
  </si>
  <si>
    <t>Sherardia arvensis</t>
  </si>
  <si>
    <t>Silaum silaus</t>
  </si>
  <si>
    <t>Silene baccifera</t>
  </si>
  <si>
    <t>Silene gallica</t>
  </si>
  <si>
    <t>Silene noctiflora</t>
  </si>
  <si>
    <t>Sisymbrium loeselii</t>
  </si>
  <si>
    <t>Sisymbrium supinum</t>
  </si>
  <si>
    <t>Smyrnium olusatrum</t>
  </si>
  <si>
    <t>Solidago virgaurea</t>
  </si>
  <si>
    <t>Sparganium angustifolium</t>
  </si>
  <si>
    <t>Sparganium natans</t>
  </si>
  <si>
    <t>Spartina maritima</t>
  </si>
  <si>
    <t>Spergularia segetalis</t>
  </si>
  <si>
    <t>Spiranthes aestivalis</t>
  </si>
  <si>
    <t>Spiranthes spiralis</t>
  </si>
  <si>
    <t>Stachys alpina</t>
  </si>
  <si>
    <t>Stachys arvensis</t>
  </si>
  <si>
    <t>Stachys officinalis</t>
  </si>
  <si>
    <t>Stachys recta</t>
  </si>
  <si>
    <t>Suaeda maritima</t>
  </si>
  <si>
    <t>Succisa pratensis</t>
  </si>
  <si>
    <t>Tetragonolobus maritimus</t>
  </si>
  <si>
    <t>Teucrium botrys</t>
  </si>
  <si>
    <t>Teucrium chamaedrys</t>
  </si>
  <si>
    <t>Teucrium montanum</t>
  </si>
  <si>
    <t>Teucrium scordium</t>
  </si>
  <si>
    <t>Thesium humifusum</t>
  </si>
  <si>
    <t>Thesium pyrenaicum</t>
  </si>
  <si>
    <t>Thlaspi caerulescens</t>
  </si>
  <si>
    <t>Thlaspi perfoliatum</t>
  </si>
  <si>
    <t>Thymus praecox</t>
  </si>
  <si>
    <t>Thymus serpyllum</t>
  </si>
  <si>
    <t>Torilis arvensis</t>
  </si>
  <si>
    <t>Torilis nodosa</t>
  </si>
  <si>
    <t>Tragopogon pratensis subsp. orientalis</t>
  </si>
  <si>
    <t>Trapa natans</t>
  </si>
  <si>
    <t>Trichophorum cespitosum subsp. germanicum</t>
  </si>
  <si>
    <t>Trifolium medium</t>
  </si>
  <si>
    <t>Trifolium micranthum</t>
  </si>
  <si>
    <t>Trifolium ornithopodioides</t>
  </si>
  <si>
    <t>Trifolium scabrum</t>
  </si>
  <si>
    <t>Trifolium striatum</t>
  </si>
  <si>
    <t>Trifolium subterraneum</t>
  </si>
  <si>
    <t>Triglochin maritima</t>
  </si>
  <si>
    <t>Tuberaria guttata</t>
  </si>
  <si>
    <t>Tulipa sylvestris</t>
  </si>
  <si>
    <t>Utricularia intermedia</t>
  </si>
  <si>
    <t>Utricularia minor</t>
  </si>
  <si>
    <t>Utricularia ochroleuca</t>
  </si>
  <si>
    <t>Vaccinium uliginosum</t>
  </si>
  <si>
    <t>Valeriana dioica</t>
  </si>
  <si>
    <t>Valerianella carinata</t>
  </si>
  <si>
    <t>Valerianella dentata</t>
  </si>
  <si>
    <t>Valerianella rimosa</t>
  </si>
  <si>
    <t>Veronica opaca</t>
  </si>
  <si>
    <t>Veronica polita</t>
  </si>
  <si>
    <t>Veronica praecox</t>
  </si>
  <si>
    <t>Veronica prostrata</t>
  </si>
  <si>
    <t>Veronica triphyllos</t>
  </si>
  <si>
    <t>Veronica verna</t>
  </si>
  <si>
    <t>Viburnum rhytidophyllum</t>
  </si>
  <si>
    <t>Vicia lathyroides</t>
  </si>
  <si>
    <t>Vicia tenuifolia</t>
  </si>
  <si>
    <t>Vicia tetrasperma subsp. gracilis</t>
  </si>
  <si>
    <t>Vincetoxicum hirundinaria</t>
  </si>
  <si>
    <t>Viola canina</t>
  </si>
  <si>
    <t>Viola hirta</t>
  </si>
  <si>
    <t>Viola lutea subsp. calaminaria</t>
  </si>
  <si>
    <t>Viola persicifolia</t>
  </si>
  <si>
    <t>Vulpia ciliata subsp. ciliata</t>
  </si>
  <si>
    <t>Vulpia fasciculata</t>
  </si>
  <si>
    <t>Wahlenbergia hederacea</t>
  </si>
  <si>
    <t>Zannichellia palustris subsp. major</t>
  </si>
  <si>
    <t>Zostera marina</t>
  </si>
  <si>
    <t>Zostera noltei</t>
  </si>
  <si>
    <t>Gele monnikskap</t>
  </si>
  <si>
    <t>Christoffelkruid</t>
  </si>
  <si>
    <t>Zomeradonis</t>
  </si>
  <si>
    <t>Gewone agrimonie</t>
  </si>
  <si>
    <t>Welriekende agrimonie</t>
  </si>
  <si>
    <t>Bolderik</t>
  </si>
  <si>
    <t>Akkerzenegroen</t>
  </si>
  <si>
    <t>Piramidezenegroen</t>
  </si>
  <si>
    <t>Spitslobbige vrouwenmantel</t>
  </si>
  <si>
    <t>Fijnstengelige vrouwenmantel</t>
  </si>
  <si>
    <t>Kale vrouwenmantel</t>
  </si>
  <si>
    <t>Slanke vrouwenmantel</t>
  </si>
  <si>
    <t>Bergvrouwenmantel</t>
  </si>
  <si>
    <t>Geplooide vrouwenmantel</t>
  </si>
  <si>
    <t>Geelgroene vrouwenmantel</t>
  </si>
  <si>
    <t>Berglook</t>
  </si>
  <si>
    <t>Moeslook</t>
  </si>
  <si>
    <t>Knolvossenstaart</t>
  </si>
  <si>
    <t>Heemst</t>
  </si>
  <si>
    <t>Bleek schildzaad</t>
  </si>
  <si>
    <t>Wantsenorchis</t>
  </si>
  <si>
    <t>Harlekijn</t>
  </si>
  <si>
    <t>Blauw guichelheil</t>
  </si>
  <si>
    <t>Lavendelhei</t>
  </si>
  <si>
    <t>Rozenkransje</t>
  </si>
  <si>
    <t>Valse kamille</t>
  </si>
  <si>
    <t>Stinkende kamille</t>
  </si>
  <si>
    <t>Grote graslelie</t>
  </si>
  <si>
    <t>Slofhak</t>
  </si>
  <si>
    <t>Selderij</t>
  </si>
  <si>
    <t>Ondergedoken moerasscherm</t>
  </si>
  <si>
    <t>Kruipend moerasscherm</t>
  </si>
  <si>
    <t>Torenkruid</t>
  </si>
  <si>
    <t>Pijlscheefkelk</t>
  </si>
  <si>
    <t>Berendruif</t>
  </si>
  <si>
    <t>Engels gras</t>
  </si>
  <si>
    <t>Valkruid</t>
  </si>
  <si>
    <t>Korensla</t>
  </si>
  <si>
    <t>Absintalsem</t>
  </si>
  <si>
    <t>Wilde averuit</t>
  </si>
  <si>
    <t>Duinaveruit</t>
  </si>
  <si>
    <t>Zeealsem</t>
  </si>
  <si>
    <t>Liggende asperge</t>
  </si>
  <si>
    <t>Scherpkruid</t>
  </si>
  <si>
    <t>Akkerbedstro</t>
  </si>
  <si>
    <t>Schubvaren</t>
  </si>
  <si>
    <t>Genaalde streepvaren</t>
  </si>
  <si>
    <t>Forez-streepvaren</t>
  </si>
  <si>
    <t>Noordse streepvaren</t>
  </si>
  <si>
    <t>Groensteel</t>
  </si>
  <si>
    <t>Gelobde melde</t>
  </si>
  <si>
    <t>Gesteelde zoutmelde</t>
  </si>
  <si>
    <t>Gewone zoutmelde</t>
  </si>
  <si>
    <t>Wolfskers</t>
  </si>
  <si>
    <t>Oot</t>
  </si>
  <si>
    <t>Kleine kroosvaren</t>
  </si>
  <si>
    <t>Stijve moerasweegbree</t>
  </si>
  <si>
    <t>Kruipende moerasweegbree</t>
  </si>
  <si>
    <t>Ruig zoutkruid</t>
  </si>
  <si>
    <t>Dubbelloof</t>
  </si>
  <si>
    <t>Platte bies</t>
  </si>
  <si>
    <t>Rode bies</t>
  </si>
  <si>
    <t>Gelobde maanvaren</t>
  </si>
  <si>
    <t>Wilde kool</t>
  </si>
  <si>
    <t>Bevertjes</t>
  </si>
  <si>
    <t>Bergdravik</t>
  </si>
  <si>
    <t>Bosdravik</t>
  </si>
  <si>
    <t>Ruwe dravik</t>
  </si>
  <si>
    <t>Trosdravik</t>
  </si>
  <si>
    <t>Dreps</t>
  </si>
  <si>
    <t>Aardkastanje</t>
  </si>
  <si>
    <t>Sikkelgoudscherm</t>
  </si>
  <si>
    <t>Fijn goudscherm</t>
  </si>
  <si>
    <t>Rivierstruisriet</t>
  </si>
  <si>
    <t>Stijf struisriet</t>
  </si>
  <si>
    <t>Kalkraket</t>
  </si>
  <si>
    <t>Gekield sterrenkroos</t>
  </si>
  <si>
    <t>Rond sterrenkroos</t>
  </si>
  <si>
    <t>Klein sterrenkroos</t>
  </si>
  <si>
    <t>Vlashuttentut</t>
  </si>
  <si>
    <t>Kluwenklokje</t>
  </si>
  <si>
    <t>Weideklokje</t>
  </si>
  <si>
    <t>Rapunzelklokje</t>
  </si>
  <si>
    <t>Bergklokje</t>
  </si>
  <si>
    <t>Langstekelige distel</t>
  </si>
  <si>
    <t>Tengere distel</t>
  </si>
  <si>
    <t>Paardenhaarzegge</t>
  </si>
  <si>
    <t>Noordse zegge</t>
  </si>
  <si>
    <t>Knotszegge</t>
  </si>
  <si>
    <t>Voorjaarszegge</t>
  </si>
  <si>
    <t>Polzegge</t>
  </si>
  <si>
    <t>Veenzegge</t>
  </si>
  <si>
    <t>Ronde zegge</t>
  </si>
  <si>
    <t>Vingerzegge</t>
  </si>
  <si>
    <t>Tweehuizige zegge</t>
  </si>
  <si>
    <t>Kustzegge</t>
  </si>
  <si>
    <t>Heidezegge</t>
  </si>
  <si>
    <t>Gele zegge</t>
  </si>
  <si>
    <t>Kleine knotszegge</t>
  </si>
  <si>
    <t>Blonde zegge</t>
  </si>
  <si>
    <t>Gladde zegge</t>
  </si>
  <si>
    <t>Draadzegge</t>
  </si>
  <si>
    <t>Schubzegge</t>
  </si>
  <si>
    <t>Slijkzegge</t>
  </si>
  <si>
    <t>Vroege zegge</t>
  </si>
  <si>
    <t>Vlozegge</t>
  </si>
  <si>
    <t>Stippelzegge</t>
  </si>
  <si>
    <t>Slanke zegge</t>
  </si>
  <si>
    <t>Viltzegge</t>
  </si>
  <si>
    <t>Driedistel</t>
  </si>
  <si>
    <t>Karwij</t>
  </si>
  <si>
    <t>Kranskarwij</t>
  </si>
  <si>
    <t>Kalketrip</t>
  </si>
  <si>
    <t>Korenbloem</t>
  </si>
  <si>
    <t>Rijncentaurie</t>
  </si>
  <si>
    <t>Dwergbloem</t>
  </si>
  <si>
    <t>Bleek bosvogeltje</t>
  </si>
  <si>
    <t>Wit bosvogeltje</t>
  </si>
  <si>
    <t>Rood bosvogeltje</t>
  </si>
  <si>
    <t>Kalkhoornbloem</t>
  </si>
  <si>
    <t>Glanzige hoornbloem</t>
  </si>
  <si>
    <t>Steenhoornbloem</t>
  </si>
  <si>
    <t>Brave hendrik</t>
  </si>
  <si>
    <t>Beursjesganzenvoet</t>
  </si>
  <si>
    <t>Muurganzenvoet</t>
  </si>
  <si>
    <t>Stinkende ganzenvoet</t>
  </si>
  <si>
    <t>Knikbloem</t>
  </si>
  <si>
    <t>Draadgentiaan</t>
  </si>
  <si>
    <t>Waterscheerling</t>
  </si>
  <si>
    <t>Alpenheksenkruid</t>
  </si>
  <si>
    <t>Klein heksenkruid</t>
  </si>
  <si>
    <t>Aarddistel</t>
  </si>
  <si>
    <t>Spaanse ruiter</t>
  </si>
  <si>
    <t>Wollige distel</t>
  </si>
  <si>
    <t>Galigaan</t>
  </si>
  <si>
    <t>Italiaanse clematis</t>
  </si>
  <si>
    <t>Kleine steentijm</t>
  </si>
  <si>
    <t>Bergsteentijm</t>
  </si>
  <si>
    <t>Engels lepelblad</t>
  </si>
  <si>
    <t>Echt lepelblad</t>
  </si>
  <si>
    <t>Herfsttijloos</t>
  </si>
  <si>
    <t>Franse aardkastanje</t>
  </si>
  <si>
    <t>Wilde ridderspoor</t>
  </si>
  <si>
    <t>Koraalwortel</t>
  </si>
  <si>
    <t>Breed vlieszaad</t>
  </si>
  <si>
    <t>Gele kornoelje</t>
  </si>
  <si>
    <t>Zweedse kornoelje</t>
  </si>
  <si>
    <t>Riempjes</t>
  </si>
  <si>
    <t>Wilde dwergmispel</t>
  </si>
  <si>
    <t>Tweestijlige meidoorn</t>
  </si>
  <si>
    <t>Stinkend streepzaad</t>
  </si>
  <si>
    <t>Paardenbloemstreepzaad</t>
  </si>
  <si>
    <t>Kruisbladwalstro</t>
  </si>
  <si>
    <t>Vlaswarkruid</t>
  </si>
  <si>
    <t>Klein warkruid</t>
  </si>
  <si>
    <t>Kamgras</t>
  </si>
  <si>
    <t>Geel cypergras</t>
  </si>
  <si>
    <t>Blaasvaren</t>
  </si>
  <si>
    <t>Vleeskleurige orchis</t>
  </si>
  <si>
    <t>Gevlekte orchis</t>
  </si>
  <si>
    <t>Brede orchis</t>
  </si>
  <si>
    <t>Veenorchis</t>
  </si>
  <si>
    <t>Groene nachtorchis</t>
  </si>
  <si>
    <t>Rood peperboompje</t>
  </si>
  <si>
    <t>Moerassmele</t>
  </si>
  <si>
    <t>Ruige anjer</t>
  </si>
  <si>
    <t>Karthuizer anjer</t>
  </si>
  <si>
    <t>Steenanjer</t>
  </si>
  <si>
    <t>Prachtanjer</t>
  </si>
  <si>
    <t>Lange zonnedauw</t>
  </si>
  <si>
    <t>Ronde zonnedauw</t>
  </si>
  <si>
    <t>Tere stekelvaren</t>
  </si>
  <si>
    <t>Klein glaskroos</t>
  </si>
  <si>
    <t>Eivormige waterbies</t>
  </si>
  <si>
    <t>Armbloemige waterbies</t>
  </si>
  <si>
    <t>Vlottende bies</t>
  </si>
  <si>
    <t>Lancetbladige basterdwederik</t>
  </si>
  <si>
    <t>Donkergroene basterdwederik</t>
  </si>
  <si>
    <t>Moerasbasterdwederik</t>
  </si>
  <si>
    <t>Bruinrode wespenorchis</t>
  </si>
  <si>
    <t>Geelgroene wespenorchis</t>
  </si>
  <si>
    <t>Moeraswespenorchis</t>
  </si>
  <si>
    <t>Vertakte paardenstaart</t>
  </si>
  <si>
    <t>Bospaardenstaart</t>
  </si>
  <si>
    <t>Bonte paardenstaart</t>
  </si>
  <si>
    <t>Rode dophei</t>
  </si>
  <si>
    <t>Scherpe fijnstraal</t>
  </si>
  <si>
    <t>Slank wollegras</t>
  </si>
  <si>
    <t>Breed wollegras</t>
  </si>
  <si>
    <t>Eenarig wollegras</t>
  </si>
  <si>
    <t>Kleverige reigersbek</t>
  </si>
  <si>
    <t>Schijnraket</t>
  </si>
  <si>
    <t>Blauwe zeedistel</t>
  </si>
  <si>
    <t>Muurbloem</t>
  </si>
  <si>
    <t>Stijve steenraket</t>
  </si>
  <si>
    <t>Amandelwolfsmelk</t>
  </si>
  <si>
    <t>Kleine wolfsmelk</t>
  </si>
  <si>
    <t>Moeraswolfsmelk</t>
  </si>
  <si>
    <t>Brede wolfsmelk</t>
  </si>
  <si>
    <t>Zandwolfsmelk</t>
  </si>
  <si>
    <t>Stijve wolfsmelk</t>
  </si>
  <si>
    <t>Beklierde ogentroost</t>
  </si>
  <si>
    <t>Stijve ogentroost</t>
  </si>
  <si>
    <t>Franse boekweit</t>
  </si>
  <si>
    <t>Sikkelkruid</t>
  </si>
  <si>
    <t>Draadzwenkgras</t>
  </si>
  <si>
    <t>Zinkschapengras</t>
  </si>
  <si>
    <t>Kalkzwenkgras</t>
  </si>
  <si>
    <t>Akkerviltkruid</t>
  </si>
  <si>
    <t>Geel viltkruid</t>
  </si>
  <si>
    <t>Spatelviltkruid</t>
  </si>
  <si>
    <t>Knolspirea</t>
  </si>
  <si>
    <t>Grote bosaardbei</t>
  </si>
  <si>
    <t>Bosaardbei</t>
  </si>
  <si>
    <t>Wilde kievitsbloem</t>
  </si>
  <si>
    <t>Spitse geelster</t>
  </si>
  <si>
    <t>Smalle raai</t>
  </si>
  <si>
    <t>Brede raai</t>
  </si>
  <si>
    <t>Zachte hennepnetel</t>
  </si>
  <si>
    <t>Bleekgele hennepnetel</t>
  </si>
  <si>
    <t>Dauwnetel</t>
  </si>
  <si>
    <t>Noords walstro</t>
  </si>
  <si>
    <t>Zeegroen walstro</t>
  </si>
  <si>
    <t>Kalkwalstro</t>
  </si>
  <si>
    <t>Boswalstro</t>
  </si>
  <si>
    <t>Driehoornig walstro</t>
  </si>
  <si>
    <t>Stekelbrem</t>
  </si>
  <si>
    <t>Duitse brem</t>
  </si>
  <si>
    <t>Kruipbrem</t>
  </si>
  <si>
    <t>Verfbrem</t>
  </si>
  <si>
    <t>Kruisbladgentiaan</t>
  </si>
  <si>
    <t>Klokjesgentiaan</t>
  </si>
  <si>
    <t>Slanke gentiaan</t>
  </si>
  <si>
    <t>Veldgentiaan</t>
  </si>
  <si>
    <t>Duitse gentiaan</t>
  </si>
  <si>
    <t>Franjegentiaan</t>
  </si>
  <si>
    <t>Fijne ooievaarsbek</t>
  </si>
  <si>
    <t>Knikkend nagelkruid</t>
  </si>
  <si>
    <t>Melkkruid</t>
  </si>
  <si>
    <t>Genadekruid</t>
  </si>
  <si>
    <t>Grote muggenorchis</t>
  </si>
  <si>
    <t>Rechte driehoeksvaren</t>
  </si>
  <si>
    <t>Gipskruid</t>
  </si>
  <si>
    <t>Veenmosorchis</t>
  </si>
  <si>
    <t>Geel zonneroosje</t>
  </si>
  <si>
    <t>Strobloem</t>
  </si>
  <si>
    <t>Beemdhaver</t>
  </si>
  <si>
    <t>Wrangwortel</t>
  </si>
  <si>
    <t>Honingorchis</t>
  </si>
  <si>
    <t>Stengelomvattend havikskruid</t>
  </si>
  <si>
    <t>Spits havikskruid</t>
  </si>
  <si>
    <t>Muurhavikskruid</t>
  </si>
  <si>
    <t>Vals muizenoor</t>
  </si>
  <si>
    <t>Veenreukgras</t>
  </si>
  <si>
    <t>Bokkenorchis</t>
  </si>
  <si>
    <t>Paardenhoefklaver</t>
  </si>
  <si>
    <t>Heelbeen</t>
  </si>
  <si>
    <t>Zeepostelein</t>
  </si>
  <si>
    <t>Bosgerst</t>
  </si>
  <si>
    <t>Zeegerst</t>
  </si>
  <si>
    <t>Dennenwolfsklauw</t>
  </si>
  <si>
    <t>Bilzekruid</t>
  </si>
  <si>
    <t>Moerashertshooi</t>
  </si>
  <si>
    <t>Ruig hertshooi</t>
  </si>
  <si>
    <t>Gevlekt hertshooi</t>
  </si>
  <si>
    <t>Berghertshooi</t>
  </si>
  <si>
    <t>Fraai hertshooi</t>
  </si>
  <si>
    <t>Glad biggenkruid</t>
  </si>
  <si>
    <t>Gevlekt biggenkruid</t>
  </si>
  <si>
    <t>Grondster</t>
  </si>
  <si>
    <t>Engelse alant</t>
  </si>
  <si>
    <t>Wilgalant</t>
  </si>
  <si>
    <t>Kleine biesvaren</t>
  </si>
  <si>
    <t>Grote biesvaren</t>
  </si>
  <si>
    <t>Moeraskruiskruid</t>
  </si>
  <si>
    <t>Noordse rus</t>
  </si>
  <si>
    <t>Koprus</t>
  </si>
  <si>
    <t>Gestreepte greppelrus</t>
  </si>
  <si>
    <t>Zeerus</t>
  </si>
  <si>
    <t>Dwergrus</t>
  </si>
  <si>
    <t>Wijdbloeiende rus</t>
  </si>
  <si>
    <t>Jeneverbes</t>
  </si>
  <si>
    <t>Spiesleeuwenbek</t>
  </si>
  <si>
    <t>Eironde leeuwenbek</t>
  </si>
  <si>
    <t>Beemdkroon</t>
  </si>
  <si>
    <t>Breed fakkelgras</t>
  </si>
  <si>
    <t>Wilgsla</t>
  </si>
  <si>
    <t>Bleke schubwortel</t>
  </si>
  <si>
    <t>Naakte lathyrus</t>
  </si>
  <si>
    <t>Zeelathyrus</t>
  </si>
  <si>
    <t>Knollathyrus</t>
  </si>
  <si>
    <t>Zwarte lathyrus</t>
  </si>
  <si>
    <t>Moeraslathyrus</t>
  </si>
  <si>
    <t>Klein spiegelklokje</t>
  </si>
  <si>
    <t>Groot spiegelklokje</t>
  </si>
  <si>
    <t>Ruige leeuwentand</t>
  </si>
  <si>
    <t>Veldkruidkers</t>
  </si>
  <si>
    <t>Graskers</t>
  </si>
  <si>
    <t>Zomerklokje</t>
  </si>
  <si>
    <t>Roggelelie</t>
  </si>
  <si>
    <t>IJle lamsoor</t>
  </si>
  <si>
    <t>Blauwe leeuwenbek</t>
  </si>
  <si>
    <t>Linnaeusklokje</t>
  </si>
  <si>
    <t>Geelhartje</t>
  </si>
  <si>
    <t>Groenknolorchis</t>
  </si>
  <si>
    <t>Ruw parelzaad</t>
  </si>
  <si>
    <t>Oeverkruid</t>
  </si>
  <si>
    <t>Waterlobelia</t>
  </si>
  <si>
    <t>Vlasdolik</t>
  </si>
  <si>
    <t>Dolik</t>
  </si>
  <si>
    <t>Waterlepeltje</t>
  </si>
  <si>
    <t>Drijvende waterweegbree</t>
  </si>
  <si>
    <t>Grote wolfsklauw</t>
  </si>
  <si>
    <t>Kleine wolfsklauw</t>
  </si>
  <si>
    <t>Kleine kattenstaart</t>
  </si>
  <si>
    <t>Rond kaasjeskruid</t>
  </si>
  <si>
    <t>Malrove</t>
  </si>
  <si>
    <t>Klaverbladvaren</t>
  </si>
  <si>
    <t>Sikkelklaver</t>
  </si>
  <si>
    <t>Ruige rupsklaver</t>
  </si>
  <si>
    <t>Wilde weit</t>
  </si>
  <si>
    <t>Polei</t>
  </si>
  <si>
    <t>Witte munt</t>
  </si>
  <si>
    <t>Waterdrieblad</t>
  </si>
  <si>
    <t>Dwerggras</t>
  </si>
  <si>
    <t>Tengere veldmuur</t>
  </si>
  <si>
    <t>Akkerleeuwenbek</t>
  </si>
  <si>
    <t>Kruismuur</t>
  </si>
  <si>
    <t>Eenbloemig wintergroen</t>
  </si>
  <si>
    <t>Stofzaad</t>
  </si>
  <si>
    <t>Wasgagel</t>
  </si>
  <si>
    <t>Weidevergeet-mij-nietje</t>
  </si>
  <si>
    <t>Stijf vergeet-mij-nietje</t>
  </si>
  <si>
    <t>Wilde gagel</t>
  </si>
  <si>
    <t>Teer vederkruid</t>
  </si>
  <si>
    <t>Klein nimfkruid</t>
  </si>
  <si>
    <t>Borstelgras</t>
  </si>
  <si>
    <t>Beenbreek</t>
  </si>
  <si>
    <t>Aangebrande orchis</t>
  </si>
  <si>
    <t>Kleine keverorchis</t>
  </si>
  <si>
    <t>Vogelnestje</t>
  </si>
  <si>
    <t>Wild kattenkruid</t>
  </si>
  <si>
    <t>Rode ogentroost</t>
  </si>
  <si>
    <t>Akkerogentroost</t>
  </si>
  <si>
    <t>Dodemansvingers</t>
  </si>
  <si>
    <t>Zilt torkruid</t>
  </si>
  <si>
    <t>Weidekervel-torkruid</t>
  </si>
  <si>
    <t>Kattendoorn</t>
  </si>
  <si>
    <t>Vliegenorchis</t>
  </si>
  <si>
    <t>Poppenorchis</t>
  </si>
  <si>
    <t>IJle orchis</t>
  </si>
  <si>
    <t>Mannetjesorchis</t>
  </si>
  <si>
    <t>Soldaatje</t>
  </si>
  <si>
    <t>Purperorchis</t>
  </si>
  <si>
    <t>Aapjesorchis</t>
  </si>
  <si>
    <t>Rode bremraap</t>
  </si>
  <si>
    <t>Klavervreter</t>
  </si>
  <si>
    <t>Blauwe bremraap</t>
  </si>
  <si>
    <t>Hennepvreter</t>
  </si>
  <si>
    <t>Grote bremraap</t>
  </si>
  <si>
    <t>Distelbremraap</t>
  </si>
  <si>
    <t>Eenzijdig wintergroen</t>
  </si>
  <si>
    <t>Dunstaart</t>
  </si>
  <si>
    <t>Parnassia</t>
  </si>
  <si>
    <t>Moeraskartelblad</t>
  </si>
  <si>
    <t>Heidekartelblad</t>
  </si>
  <si>
    <t>Slanke mantelanjer</t>
  </si>
  <si>
    <t>Wilde peterselie</t>
  </si>
  <si>
    <t>Karwijvarkenskervel</t>
  </si>
  <si>
    <t>Varkensvenkel</t>
  </si>
  <si>
    <t>Smalle beukvaren</t>
  </si>
  <si>
    <t>Zwartblauwe rapunzel</t>
  </si>
  <si>
    <t>Witte rapunzel</t>
  </si>
  <si>
    <t>Kleine bevernel</t>
  </si>
  <si>
    <t>Vetblad</t>
  </si>
  <si>
    <t>Zeeweegbree</t>
  </si>
  <si>
    <t>Ruige weegbree</t>
  </si>
  <si>
    <t>Welriekende nachtorchis</t>
  </si>
  <si>
    <t>Bergnachtorchis</t>
  </si>
  <si>
    <t>Bergbeemdgras</t>
  </si>
  <si>
    <t>Kuifvleugeltjesbloem</t>
  </si>
  <si>
    <t>Liggende vleugeltjesbloem</t>
  </si>
  <si>
    <t>Gewone vleugeltjesbloem</t>
  </si>
  <si>
    <t>Kranssalomonszegel</t>
  </si>
  <si>
    <t>Strandvarkensgras</t>
  </si>
  <si>
    <t>Zandvarkensgras</t>
  </si>
  <si>
    <t>Lansvaren</t>
  </si>
  <si>
    <t>Rossig fonteinkruid</t>
  </si>
  <si>
    <t>Weegbreefonteinkruid</t>
  </si>
  <si>
    <t>Draadfonteinkruid</t>
  </si>
  <si>
    <t>Ongelijkbladig fonteinkruid</t>
  </si>
  <si>
    <t>Gegolfd fonteinkruid</t>
  </si>
  <si>
    <t>Aardbeiganzerik</t>
  </si>
  <si>
    <t>Voorjaarsganzerik</t>
  </si>
  <si>
    <t>Gulden sleutelbloem</t>
  </si>
  <si>
    <t>Stengelloze sleutelbloem</t>
  </si>
  <si>
    <t>Witte muggenorchis</t>
  </si>
  <si>
    <t>Bleek kweldergras</t>
  </si>
  <si>
    <t>Blauw kweldergras</t>
  </si>
  <si>
    <t>Gewoon kweldergras</t>
  </si>
  <si>
    <t>Dichtbloemig kweldergras</t>
  </si>
  <si>
    <t>Smal longkruid</t>
  </si>
  <si>
    <t>Wildemanskruid</t>
  </si>
  <si>
    <t>Klein wintergroen</t>
  </si>
  <si>
    <t>Rond wintergroen</t>
  </si>
  <si>
    <t>Dwergvlas</t>
  </si>
  <si>
    <t>Akkerboterbloem</t>
  </si>
  <si>
    <t>Gulden boterbloem</t>
  </si>
  <si>
    <t>Zilte waterranonkel</t>
  </si>
  <si>
    <t>Vlottende waterranonkel</t>
  </si>
  <si>
    <t>Klimopwaterranonkel</t>
  </si>
  <si>
    <t>Witte waterranonkel</t>
  </si>
  <si>
    <t>Drijvende waterranonkel</t>
  </si>
  <si>
    <t>Bosboterbloem</t>
  </si>
  <si>
    <t>Kalkboterbloem</t>
  </si>
  <si>
    <t>Driedelige waterranonkel</t>
  </si>
  <si>
    <t>Kleine ratelaar</t>
  </si>
  <si>
    <t>Witte snavelbies</t>
  </si>
  <si>
    <t>Kraagroos</t>
  </si>
  <si>
    <t>Behaarde struweelroos</t>
  </si>
  <si>
    <t>Kale struweelroos</t>
  </si>
  <si>
    <t>Schijnkraagroos</t>
  </si>
  <si>
    <t>Kleinbloemige roos</t>
  </si>
  <si>
    <t>Schijnviltroos</t>
  </si>
  <si>
    <t>Berijpte viltroos</t>
  </si>
  <si>
    <t>Schijnheggenroos</t>
  </si>
  <si>
    <t>Viltroos</t>
  </si>
  <si>
    <t>Bottelroos s.s.</t>
  </si>
  <si>
    <t>Meekrap</t>
  </si>
  <si>
    <t>Steenbraam</t>
  </si>
  <si>
    <t>Paardenzuring</t>
  </si>
  <si>
    <t>Spaanse zuring</t>
  </si>
  <si>
    <t>Sierlijke vetmuur</t>
  </si>
  <si>
    <t>Priemvetmuur</t>
  </si>
  <si>
    <t>Kortarige zeekraal</t>
  </si>
  <si>
    <t>Eenbloemige zeekraal</t>
  </si>
  <si>
    <t>Zacht loogkruid</t>
  </si>
  <si>
    <t>Veldsalie</t>
  </si>
  <si>
    <t>Kleinbloemige salie</t>
  </si>
  <si>
    <t>Kranssalie</t>
  </si>
  <si>
    <t>Kleine vlotvaren</t>
  </si>
  <si>
    <t>Kruidvlier</t>
  </si>
  <si>
    <t>Heelkruid</t>
  </si>
  <si>
    <t>Knolsteenbreek</t>
  </si>
  <si>
    <t>Duifkruid</t>
  </si>
  <si>
    <t>Naaldenkervel</t>
  </si>
  <si>
    <t>Veenbloembies</t>
  </si>
  <si>
    <t>Stekende bies</t>
  </si>
  <si>
    <t>Driekantige bies</t>
  </si>
  <si>
    <t>Knopbies</t>
  </si>
  <si>
    <t>Kogelbies</t>
  </si>
  <si>
    <t>Overblijvende hardbloem</t>
  </si>
  <si>
    <t>Kleine schorseneer</t>
  </si>
  <si>
    <t>Hondshelmkruid</t>
  </si>
  <si>
    <t>Klein glidkruid</t>
  </si>
  <si>
    <t>Omgebogen vetkruid</t>
  </si>
  <si>
    <t>Tripmadam</t>
  </si>
  <si>
    <t>Zacht vetkruid</t>
  </si>
  <si>
    <t>Karwijselie</t>
  </si>
  <si>
    <t>Zaagblad</t>
  </si>
  <si>
    <t>Bergseselie</t>
  </si>
  <si>
    <t>Blauwgras</t>
  </si>
  <si>
    <t>Blauw walstro</t>
  </si>
  <si>
    <t>Weidekervel</t>
  </si>
  <si>
    <t>Besanjelier</t>
  </si>
  <si>
    <t>Franse silene</t>
  </si>
  <si>
    <t>Nachtkoekoeksbloem</t>
  </si>
  <si>
    <t>Spiesraket</t>
  </si>
  <si>
    <t>Liggende raket</t>
  </si>
  <si>
    <t>Zwartmoeskervel</t>
  </si>
  <si>
    <t>Echte guldenroede</t>
  </si>
  <si>
    <t>Drijvende egelskop</t>
  </si>
  <si>
    <t>Kleinste egelskop</t>
  </si>
  <si>
    <t>Klein slijkgras</t>
  </si>
  <si>
    <t>Korenschijnspurrie</t>
  </si>
  <si>
    <t>Zomerschroeforchis</t>
  </si>
  <si>
    <t>Herfstschroeforchis</t>
  </si>
  <si>
    <t>Alpenandoorn</t>
  </si>
  <si>
    <t>Akkerandoorn</t>
  </si>
  <si>
    <t>Betonie</t>
  </si>
  <si>
    <t>Bergandoorn</t>
  </si>
  <si>
    <t>Krabbenscheer</t>
  </si>
  <si>
    <t>Schorrenkruid</t>
  </si>
  <si>
    <t>Blauwe knoop</t>
  </si>
  <si>
    <t>Hauwklaver</t>
  </si>
  <si>
    <t>Trosgamander</t>
  </si>
  <si>
    <t>Echte gamander</t>
  </si>
  <si>
    <t>Berggamander</t>
  </si>
  <si>
    <t>Moerasgamander</t>
  </si>
  <si>
    <t>Liggend bergvlas</t>
  </si>
  <si>
    <t>Weidebergvlas</t>
  </si>
  <si>
    <t>Zinkboerenkers</t>
  </si>
  <si>
    <t>Doorgroeide boerenkers</t>
  </si>
  <si>
    <t>Kruiptijm</t>
  </si>
  <si>
    <t>Kleine tijm</t>
  </si>
  <si>
    <t>Akkerdoornzaad</t>
  </si>
  <si>
    <t>Knopig doornzaad</t>
  </si>
  <si>
    <t>Oosterse morgenster</t>
  </si>
  <si>
    <t>Waternoot</t>
  </si>
  <si>
    <t>Veenbies</t>
  </si>
  <si>
    <t>Bochtige klaver</t>
  </si>
  <si>
    <t>Draadklaver</t>
  </si>
  <si>
    <t>Vogelpootklaver</t>
  </si>
  <si>
    <t>Ruwe klaver</t>
  </si>
  <si>
    <t>Gestreepte klaver</t>
  </si>
  <si>
    <t>Onderaardse klaver</t>
  </si>
  <si>
    <t>Schorrenzoutgras</t>
  </si>
  <si>
    <t>Gevlekt zonneroosje</t>
  </si>
  <si>
    <t>Bostulp</t>
  </si>
  <si>
    <t>Plat blaasjeskruid</t>
  </si>
  <si>
    <t>Klein blaasjeskruid</t>
  </si>
  <si>
    <t>Bleekgeel blaasjeskruid</t>
  </si>
  <si>
    <t>Rijsbes</t>
  </si>
  <si>
    <t>Kleine valeriaan</t>
  </si>
  <si>
    <t>Gegroefde veldsla</t>
  </si>
  <si>
    <t>Getande veldsla</t>
  </si>
  <si>
    <t>Geoorde veldsla</t>
  </si>
  <si>
    <t>Doffe ereprijs</t>
  </si>
  <si>
    <t>Gladde ereprijs</t>
  </si>
  <si>
    <t>Vroege ereprijs</t>
  </si>
  <si>
    <t>Liggende ereprijs</t>
  </si>
  <si>
    <t>Handjesereprijs</t>
  </si>
  <si>
    <t>Kleine ereprijs</t>
  </si>
  <si>
    <t>Lathyruswikke</t>
  </si>
  <si>
    <t>Stijve wikke</t>
  </si>
  <si>
    <t>Slanke wikke</t>
  </si>
  <si>
    <t>Witte engbloem</t>
  </si>
  <si>
    <t>Hondsviooltje</t>
  </si>
  <si>
    <t>Ruig viooltje</t>
  </si>
  <si>
    <t>Zinkviooltje</t>
  </si>
  <si>
    <t>Melkviooltje</t>
  </si>
  <si>
    <t>Gewimperd langbaardgras</t>
  </si>
  <si>
    <t>Dicht langbaardgras</t>
  </si>
  <si>
    <t>Klimopklokje</t>
  </si>
  <si>
    <t>Brede zannichellia</t>
  </si>
  <si>
    <t>Groot zeegras</t>
  </si>
  <si>
    <t>Klein zeegras</t>
  </si>
  <si>
    <t>Gevoelig (1)</t>
  </si>
  <si>
    <t>Bedreigd (9)</t>
  </si>
  <si>
    <t>Verdwenen uit Nederland</t>
  </si>
  <si>
    <t>Gevoelig (12)</t>
  </si>
  <si>
    <t>Kwetsbaar (6)</t>
  </si>
  <si>
    <t>Kwetsbaar (15)</t>
  </si>
  <si>
    <t>Verdwenen uit het wild</t>
  </si>
  <si>
    <t>Bedreigd (10)</t>
  </si>
  <si>
    <t>Ernstig bedreigd (13)</t>
  </si>
  <si>
    <t>Bedreigd (14)</t>
  </si>
  <si>
    <t>Kwetsbaar (11)</t>
  </si>
  <si>
    <t>Kwetsbaar (7)</t>
  </si>
  <si>
    <t>Kwetsbaar (5)</t>
  </si>
  <si>
    <t>Gevoelig (16)</t>
  </si>
  <si>
    <t>Nederlandse naam</t>
  </si>
  <si>
    <t>Rode Lijst 2012</t>
  </si>
  <si>
    <t>De RL is opgesteld door Joop van Raam in 2000. Deze is officieel volgens het IUCN-protocol opgesteld.
Volgens de regels is deze verouderd maar nog steeds behoorlijk actueel.
 Nick Stewart is bezig om de RL te maken voor de Europese kranswieren. Eind jan 2022 wordt een eerste versie verwacht.</t>
  </si>
  <si>
    <t>deelm.</t>
  </si>
  <si>
    <t>kwal.el.</t>
  </si>
  <si>
    <t>Goed en hoger (GEP en MEP)</t>
  </si>
  <si>
    <t>Soortensamenstelling</t>
  </si>
  <si>
    <t>Totaal score</t>
  </si>
  <si>
    <t>Afgeleide maatlat</t>
  </si>
  <si>
    <t>A_soortinfo</t>
  </si>
  <si>
    <t>toegevoegd 2021</t>
  </si>
  <si>
    <t>bijgewerkt 2021</t>
  </si>
  <si>
    <t>Aantal PQ's</t>
  </si>
  <si>
    <t>EB Ernstig bedreigd</t>
  </si>
  <si>
    <t>BE Bedreigd</t>
  </si>
  <si>
    <t>KW Kwetsbaar</t>
  </si>
  <si>
    <t>GE Gevoelig</t>
  </si>
  <si>
    <t>TNB Thans niet bedreigd</t>
  </si>
  <si>
    <t>GE</t>
  </si>
  <si>
    <t>BE</t>
  </si>
  <si>
    <t>VN Verdwenen uit Nederland</t>
  </si>
  <si>
    <t>VN</t>
  </si>
  <si>
    <t>KW</t>
  </si>
  <si>
    <t>VNW In het wild verdwenen uit Nederland</t>
  </si>
  <si>
    <t>VNW</t>
  </si>
  <si>
    <t>EB</t>
  </si>
  <si>
    <t>TNB</t>
  </si>
  <si>
    <t>UW</t>
  </si>
  <si>
    <t>Bedreigd met uitsterven</t>
  </si>
  <si>
    <t>verwijderd, niet meer van toepassing, in 2021 is besloten om N2000 meetnet generiek over gehele Ijsselmeer te analyseren</t>
  </si>
  <si>
    <t>bijgewerkt 2021, in de tabbladen van elk waterlichaam is per soort aangegeven of het een Rode Lijst soort of exoot is, informatie is op dit tabblad verwijderd</t>
  </si>
  <si>
    <t>Grote egelskop_7416111229</t>
  </si>
  <si>
    <t>toegevoegd in 2022</t>
  </si>
  <si>
    <t>NL92_VELWMMDN</t>
  </si>
  <si>
    <t>NL89_NOORDGT</t>
  </si>
  <si>
    <t>M20</t>
  </si>
  <si>
    <t>Aquo-kit 3.8.1.46 (2022-10-04)</t>
  </si>
  <si>
    <t>Getoetst volgens:</t>
  </si>
  <si>
    <t>Normkader 2009:21</t>
  </si>
  <si>
    <t>Normgroep: KRW-maatlatten 2018 Overige waterflora</t>
  </si>
  <si>
    <t>QBwat waarde</t>
  </si>
  <si>
    <t>Aquokit waarden</t>
  </si>
  <si>
    <t>bijgewerkt 2022</t>
  </si>
  <si>
    <t>toegevoegd 2022</t>
  </si>
  <si>
    <t xml:space="preserve">  1-Graf EKR score Randmeren Oost</t>
  </si>
  <si>
    <t xml:space="preserve">  1-Graf EKR score Volkerak</t>
  </si>
  <si>
    <t xml:space="preserve">  1-Graf EKR score Markermeer</t>
  </si>
  <si>
    <t xml:space="preserve">  1-Graf EKR score Randmeren Zuid</t>
  </si>
  <si>
    <t>kRW</t>
  </si>
  <si>
    <t>Rode lijst/ exoot</t>
  </si>
  <si>
    <t>Stuckenia pectinata</t>
  </si>
  <si>
    <t>Schede fonteinkruid</t>
  </si>
  <si>
    <t>Stuckenia filiformis</t>
  </si>
  <si>
    <t>Naam Potamogeton filiformis is per 30-12-2021 in de TWN lijst veranderd in Stuckenia filiformis</t>
  </si>
  <si>
    <t>Potamogeton pectinatus is 30-12-2021 in de TWN lijst veranderd in Stuckenia pectinata</t>
  </si>
  <si>
    <t>toegevoegd 2021, bijgewerkt 2022</t>
  </si>
  <si>
    <t>Wijzingen</t>
  </si>
  <si>
    <t>Sind 2020 aangepast en bijgehouden door ATKB
oorspronkelijk opgesteld door: H. Coops / Scirpus Ecologisch Advies</t>
  </si>
  <si>
    <t>Vossemeer_28_1</t>
  </si>
  <si>
    <t>Vossemeer_28_2</t>
  </si>
  <si>
    <t>Vossemeer_28_3</t>
  </si>
  <si>
    <t>Vossemeer_28_4</t>
  </si>
  <si>
    <t>Reevediep_1_1</t>
  </si>
  <si>
    <t>Reevediep_1_2</t>
  </si>
  <si>
    <t>Reevediep_1_3</t>
  </si>
  <si>
    <t>Reevediep_1_4</t>
  </si>
  <si>
    <t>Reevediep_3_1</t>
  </si>
  <si>
    <t>Reevediep_3_2</t>
  </si>
  <si>
    <t>Reevediep_3_3</t>
  </si>
  <si>
    <t>Reevediep_3_4</t>
  </si>
  <si>
    <t>VOSSMR_28_1</t>
  </si>
  <si>
    <t>VOSSMR_28_2</t>
  </si>
  <si>
    <t>VOSSMR_28_3</t>
  </si>
  <si>
    <t>VOSSMR_28_4</t>
  </si>
  <si>
    <t>REEVD_1_1</t>
  </si>
  <si>
    <t>REEVD_1_2</t>
  </si>
  <si>
    <t>REEVD_1_3</t>
  </si>
  <si>
    <t>REEVD_1_4</t>
  </si>
  <si>
    <t>REEVD_3_1</t>
  </si>
  <si>
    <t>REEVD_3_2</t>
  </si>
  <si>
    <t>REEVD_3_3</t>
  </si>
  <si>
    <t>REEVD_3_4</t>
  </si>
  <si>
    <t>1juni-15juli</t>
  </si>
  <si>
    <t>Reevediep</t>
  </si>
  <si>
    <t>toegevoegd in 2023</t>
  </si>
  <si>
    <t>toename tov 2020</t>
  </si>
  <si>
    <t>In 2023 deel van Drontermeer en Reevediep erbij genomen.</t>
  </si>
  <si>
    <t xml:space="preserve"> </t>
  </si>
  <si>
    <t>Draadwieren</t>
  </si>
  <si>
    <t>Stijve waterrannonkel</t>
  </si>
  <si>
    <t>NL92_KETMWT</t>
  </si>
  <si>
    <t>GEP 2023</t>
  </si>
  <si>
    <t>NL92_ZWARTEMEER</t>
  </si>
  <si>
    <t>NL92_RAMSDP</t>
  </si>
  <si>
    <t>NL92_VROUWZD</t>
  </si>
  <si>
    <t>M21b</t>
  </si>
  <si>
    <t>NL89_ZOOMMMDN2</t>
  </si>
  <si>
    <t>NL92_Ketelmeer-Noord</t>
  </si>
  <si>
    <t>NL92_Ketelmeer-Zuid</t>
  </si>
  <si>
    <t>NL92_Vossemeer</t>
  </si>
  <si>
    <t>NL92_IJSSELMEER_Lemmer</t>
  </si>
  <si>
    <t>NL92_IJSSELMEER_Makkum-Gaast</t>
  </si>
  <si>
    <t>NL92_IJSSELMEER_Noord-Holland</t>
  </si>
  <si>
    <t>NL92_IJSSELMEER_Workum-Mirns</t>
  </si>
  <si>
    <t>NL92_ZWARTEMEER_OOST</t>
  </si>
  <si>
    <t>NL92_ZWARTEMEER_WEST</t>
  </si>
  <si>
    <t>NL89_ZOOMMEER_Eendracht</t>
  </si>
  <si>
    <t>NL89_ZOOMMEER_Oost</t>
  </si>
  <si>
    <t>NL89_ZOOMMEER_Rijn-Scheldekanaal</t>
  </si>
  <si>
    <t>NL89_ZOOMMEER_West</t>
  </si>
  <si>
    <t>KRW-doelen volgens Factsheet KRW - Stroomgebiedbeheerplan 2022-2027 v6, 2023-09-20, 3:47</t>
  </si>
  <si>
    <t>schede fonteinkruid en draadfonteinkruid hebben in de TWN lijst een nieuwe latijnse naam gekregen</t>
  </si>
  <si>
    <t>2023 Grens naar Reevesluis verplaatst en Reevediep is toegevoegd. Data zijn nog niet aangepast</t>
  </si>
  <si>
    <t>2023 Drontermeer is kleiner geworden door aanpassing. Data zijn nog niet gewijzigd</t>
  </si>
  <si>
    <t>bijgewerkt 2023</t>
  </si>
  <si>
    <t xml:space="preserve">  1-Graf EKR score IJsselmeer</t>
  </si>
  <si>
    <t xml:space="preserve">  1-Graf EKR score Zwartermeer</t>
  </si>
  <si>
    <t xml:space="preserve">  1-Graf EKR score Ketelmeer-Vossemeer</t>
  </si>
  <si>
    <t xml:space="preserve">  1-Graf EKR score Zoommeer</t>
  </si>
  <si>
    <t>toegevoegd 2023</t>
  </si>
  <si>
    <t>toegevoegd 2020, bijgewerkt 2023</t>
  </si>
  <si>
    <t>Gele plomp, Kleine egelskop, Vallisneria</t>
  </si>
  <si>
    <t>Puntig fonteinkruid, stijve waterranonkel</t>
  </si>
  <si>
    <t>NIEUWE SOORTEN IN 2023</t>
  </si>
  <si>
    <t>per waterlichaam: aantal pq's met waarneming in 2023</t>
  </si>
  <si>
    <t>Samenvattende gegevens water- en oeverplanten, meetjaren 2005-2023</t>
  </si>
  <si>
    <t xml:space="preserve">Ketelmeer -Vossemeer </t>
  </si>
  <si>
    <t>Bedekkingspercentages groeivormen van waterplanten per waterlichaam</t>
  </si>
  <si>
    <t>WATER- EN OEVERPLANTEN IN ZOETE RIJKSWATEREN, MWTL 2023</t>
  </si>
  <si>
    <t>datum: 25-1-2023</t>
  </si>
  <si>
    <t>aanvullingen t.o.v. digitale basisrapportage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</si>
</sst>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 #,##0.00_ ;_ * \-#,##0.00_ ;_ * &quot;-&quot;??_ ;_ @_ "/>
    <numFmt numFmtId="164" formatCode="[$-809]General"/>
    <numFmt numFmtId="165" formatCode="[$-809]0"/>
    <numFmt numFmtId="166" formatCode="[$-809]0.00"/>
    <numFmt numFmtId="167" formatCode="[$-413]General"/>
    <numFmt numFmtId="168" formatCode="[$€-413]&quot; &quot;#,##0.00;[Red][$€-413]&quot; &quot;#,##0.00&quot;-&quot;"/>
    <numFmt numFmtId="169" formatCode="_ * #,##0.000_ ;_ * \-#,##0.000_ ;_ * &quot;-&quot;??_ ;_ @_ "/>
    <numFmt numFmtId="170" formatCode="_ * #,##0.0000_ ;_ * \-#,##0.0000_ ;_ * &quot;-&quot;??_ ;_ @_ "/>
    <numFmt numFmtId="171" formatCode="_ * #,##0.0_ ;_ * \-#,##0.0_ ;_ * &quot;-&quot;??_ ;_ @_ "/>
    <numFmt numFmtId="172" formatCode="_ * #,##0_ ;_ * \-#,##0_ ;_ * &quot;-&quot;??_ ;_ @_ "/>
    <numFmt numFmtId="173" formatCode="0.000"/>
    <numFmt numFmtId="174" formatCode="yyyy"/>
    <numFmt numFmtId="175" formatCode="0.0"/>
  </numFmts>
  <fonts count="51">
    <font>
      <sz val="11"/>
      <color theme="1"/>
      <name val="Arial"/>
      <family val="2"/>
    </font>
    <font>
      <sz val="10"/>
      <color theme="1"/>
      <name val="Calibri Light"/>
      <family val="2"/>
    </font>
    <font>
      <sz val="10"/>
      <color theme="1"/>
      <name val="Calibri Light"/>
      <family val="2"/>
    </font>
    <font>
      <sz val="10"/>
      <color theme="1"/>
      <name val="Calibri Light"/>
      <family val="2"/>
    </font>
    <font>
      <sz val="11"/>
      <color theme="1"/>
      <name val="Calibri"/>
      <family val="2"/>
      <scheme val="minor"/>
    </font>
    <font>
      <sz val="11"/>
      <color theme="1"/>
      <name val="Calibri"/>
      <family val="2"/>
      <scheme val="minor"/>
    </font>
    <font>
      <sz val="11"/>
      <color rgb="FF000000"/>
      <name val="Calibri"/>
      <family val="2"/>
    </font>
    <font>
      <b/>
      <i/>
      <sz val="16"/>
      <color theme="1"/>
      <name val="Arial"/>
      <family val="2"/>
    </font>
    <font>
      <b/>
      <i/>
      <u/>
      <sz val="11"/>
      <color theme="1"/>
      <name val="Arial"/>
      <family val="2"/>
    </font>
    <font>
      <b/>
      <sz val="11"/>
      <color theme="1"/>
      <name val="Arial"/>
      <family val="2"/>
    </font>
    <font>
      <i/>
      <sz val="11"/>
      <color theme="1"/>
      <name val="Arial"/>
      <family val="2"/>
    </font>
    <font>
      <sz val="10"/>
      <color theme="1"/>
      <name val="Arial"/>
      <family val="2"/>
    </font>
    <font>
      <b/>
      <sz val="12"/>
      <color theme="1"/>
      <name val="Arial"/>
      <family val="2"/>
    </font>
    <font>
      <sz val="12"/>
      <color theme="1"/>
      <name val="Arial"/>
      <family val="2"/>
    </font>
    <font>
      <sz val="12"/>
      <color rgb="FF000000"/>
      <name val="Calibri"/>
      <family val="2"/>
    </font>
    <font>
      <sz val="10"/>
      <color theme="1"/>
      <name val="Calibri"/>
      <family val="2"/>
      <scheme val="minor"/>
    </font>
    <font>
      <b/>
      <sz val="10"/>
      <color theme="1"/>
      <name val="Calibri"/>
      <family val="2"/>
      <scheme val="minor"/>
    </font>
    <font>
      <b/>
      <i/>
      <sz val="12"/>
      <color theme="1"/>
      <name val="Arial"/>
      <family val="2"/>
    </font>
    <font>
      <i/>
      <sz val="12"/>
      <color theme="1"/>
      <name val="Arial"/>
      <family val="2"/>
    </font>
    <font>
      <b/>
      <sz val="10"/>
      <color theme="1"/>
      <name val="Arial"/>
      <family val="2"/>
    </font>
    <font>
      <i/>
      <sz val="10"/>
      <color theme="1"/>
      <name val="Arial"/>
      <family val="2"/>
    </font>
    <font>
      <b/>
      <i/>
      <sz val="10"/>
      <color theme="1"/>
      <name val="Arial"/>
      <family val="2"/>
    </font>
    <font>
      <i/>
      <sz val="9"/>
      <color rgb="FFFFFFFF"/>
      <name val="Calibri Light"/>
      <family val="2"/>
    </font>
    <font>
      <sz val="9"/>
      <color rgb="FF282828"/>
      <name val="Calibri Light"/>
      <family val="2"/>
    </font>
    <font>
      <sz val="10"/>
      <color theme="1"/>
      <name val="Calibri Light"/>
      <family val="2"/>
      <scheme val="major"/>
    </font>
    <font>
      <sz val="9"/>
      <color indexed="81"/>
      <name val="Tahoma"/>
      <family val="2"/>
    </font>
    <font>
      <b/>
      <sz val="9"/>
      <color indexed="81"/>
      <name val="Tahoma"/>
      <family val="2"/>
    </font>
    <font>
      <sz val="11"/>
      <color theme="1"/>
      <name val="Calibri Light"/>
      <family val="2"/>
      <scheme val="major"/>
    </font>
    <font>
      <b/>
      <sz val="12"/>
      <color theme="1"/>
      <name val="Calibri Light"/>
      <family val="2"/>
      <scheme val="major"/>
    </font>
    <font>
      <sz val="12"/>
      <color theme="1"/>
      <name val="Calibri Light"/>
      <family val="2"/>
      <scheme val="major"/>
    </font>
    <font>
      <b/>
      <sz val="11"/>
      <color rgb="FF0070C0"/>
      <name val="Arial"/>
      <family val="2"/>
    </font>
    <font>
      <sz val="11"/>
      <name val="Arial"/>
      <family val="2"/>
    </font>
    <font>
      <sz val="11"/>
      <color rgb="FFFF0000"/>
      <name val="Calibri"/>
      <family val="2"/>
      <scheme val="minor"/>
    </font>
    <font>
      <b/>
      <sz val="11"/>
      <name val="Arial"/>
      <family val="2"/>
    </font>
    <font>
      <sz val="10"/>
      <color indexed="8"/>
      <name val="Arial"/>
      <family val="2"/>
    </font>
    <font>
      <sz val="11"/>
      <color indexed="8"/>
      <name val="Segoe UI"/>
      <family val="2"/>
    </font>
    <font>
      <sz val="9"/>
      <color theme="1"/>
      <name val="Calibri"/>
      <family val="2"/>
      <scheme val="minor"/>
    </font>
    <font>
      <sz val="10"/>
      <color theme="0" tint="-0.249977111117893"/>
      <name val="Calibri Light"/>
      <family val="2"/>
      <scheme val="major"/>
    </font>
    <font>
      <sz val="11"/>
      <color indexed="8"/>
      <name val="Calibri Light"/>
      <family val="2"/>
      <scheme val="major"/>
    </font>
    <font>
      <sz val="10"/>
      <name val="Geneva"/>
    </font>
    <font>
      <b/>
      <sz val="11"/>
      <color theme="1"/>
      <name val="Calibri Light"/>
      <family val="2"/>
      <scheme val="major"/>
    </font>
    <font>
      <i/>
      <sz val="11"/>
      <color theme="1"/>
      <name val="Calibri Light"/>
      <family val="2"/>
      <scheme val="major"/>
    </font>
    <font>
      <sz val="11"/>
      <name val="Calibri Light"/>
      <family val="2"/>
      <scheme val="major"/>
    </font>
    <font>
      <b/>
      <i/>
      <sz val="11"/>
      <color theme="1"/>
      <name val="Calibri Light"/>
      <family val="2"/>
      <scheme val="major"/>
    </font>
    <font>
      <sz val="11"/>
      <color rgb="FF000000"/>
      <name val="Calibri Light"/>
      <family val="2"/>
      <scheme val="major"/>
    </font>
    <font>
      <sz val="11"/>
      <color theme="0"/>
      <name val="Calibri Light"/>
      <family val="2"/>
      <scheme val="major"/>
    </font>
    <font>
      <i/>
      <sz val="11"/>
      <color theme="0"/>
      <name val="Calibri Light"/>
      <family val="2"/>
      <scheme val="major"/>
    </font>
    <font>
      <sz val="11"/>
      <color theme="1"/>
      <name val="Arial"/>
      <family val="2"/>
    </font>
    <font>
      <sz val="8"/>
      <name val="Arial"/>
      <family val="2"/>
    </font>
    <font>
      <sz val="9"/>
      <color theme="1"/>
      <name val="Verdana"/>
      <family val="2"/>
    </font>
    <font>
      <sz val="9"/>
      <name val="Calibri Light"/>
      <family val="2"/>
    </font>
  </fonts>
  <fills count="11">
    <fill>
      <patternFill patternType="none"/>
    </fill>
    <fill>
      <patternFill patternType="gray125"/>
    </fill>
    <fill>
      <patternFill patternType="solid">
        <fgColor theme="0" tint="-0.249977111117893"/>
        <bgColor indexed="64"/>
      </patternFill>
    </fill>
    <fill>
      <patternFill patternType="solid">
        <fgColor theme="0" tint="-0.249977111117893"/>
        <bgColor rgb="FFB3B3B3"/>
      </patternFill>
    </fill>
    <fill>
      <patternFill patternType="solid">
        <fgColor theme="0" tint="-0.249977111117893"/>
        <bgColor rgb="FFB2B2B2"/>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1B61A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mediumDashed">
        <color rgb="FF1B61A2"/>
      </right>
      <top style="medium">
        <color rgb="FF1B61A2"/>
      </top>
      <bottom style="medium">
        <color rgb="FF1B61A2"/>
      </bottom>
      <diagonal/>
    </border>
    <border>
      <left/>
      <right/>
      <top style="medium">
        <color rgb="FF1B61A2"/>
      </top>
      <bottom style="medium">
        <color rgb="FF1B61A2"/>
      </bottom>
      <diagonal/>
    </border>
    <border>
      <left/>
      <right style="mediumDashed">
        <color rgb="FF1B61A2"/>
      </right>
      <top/>
      <bottom/>
      <diagonal/>
    </border>
    <border>
      <left/>
      <right style="mediumDashed">
        <color rgb="FF1B61A2"/>
      </right>
      <top/>
      <bottom style="medium">
        <color rgb="FF1B61A2"/>
      </bottom>
      <diagonal/>
    </border>
    <border>
      <left/>
      <right/>
      <top/>
      <bottom style="medium">
        <color rgb="FF1B61A2"/>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22"/>
      </left>
      <right style="thin">
        <color indexed="22"/>
      </right>
      <top style="thin">
        <color indexed="22"/>
      </top>
      <bottom style="thin">
        <color indexed="22"/>
      </bottom>
      <diagonal/>
    </border>
    <border>
      <left style="medium">
        <color indexed="64"/>
      </left>
      <right/>
      <top/>
      <bottom/>
      <diagonal/>
    </border>
    <border>
      <left style="thin">
        <color indexed="64"/>
      </left>
      <right style="thin">
        <color indexed="64"/>
      </right>
      <top/>
      <bottom/>
      <diagonal/>
    </border>
  </borders>
  <cellStyleXfs count="17">
    <xf numFmtId="0" fontId="0" fillId="0" borderId="0"/>
    <xf numFmtId="167" fontId="6" fillId="0" borderId="0"/>
    <xf numFmtId="0" fontId="7" fillId="0" borderId="0">
      <alignment horizontal="center"/>
    </xf>
    <xf numFmtId="0" fontId="7" fillId="0" borderId="0">
      <alignment horizontal="center" textRotation="90"/>
    </xf>
    <xf numFmtId="0" fontId="8" fillId="0" borderId="0"/>
    <xf numFmtId="168" fontId="8" fillId="0" borderId="0"/>
    <xf numFmtId="0" fontId="5" fillId="0" borderId="0"/>
    <xf numFmtId="0" fontId="4" fillId="0" borderId="0"/>
    <xf numFmtId="0" fontId="34" fillId="0" borderId="0"/>
    <xf numFmtId="0" fontId="34" fillId="0" borderId="0"/>
    <xf numFmtId="0" fontId="34" fillId="0" borderId="0"/>
    <xf numFmtId="0" fontId="39" fillId="0" borderId="0"/>
    <xf numFmtId="0" fontId="3" fillId="0" borderId="0"/>
    <xf numFmtId="43" fontId="47" fillId="0" borderId="0" applyFont="0" applyFill="0" applyBorder="0" applyAlignment="0" applyProtection="0"/>
    <xf numFmtId="0" fontId="47" fillId="0" borderId="0"/>
    <xf numFmtId="43" fontId="47" fillId="0" borderId="0" applyFont="0" applyFill="0" applyBorder="0" applyAlignment="0" applyProtection="0"/>
    <xf numFmtId="0" fontId="49" fillId="0" borderId="0"/>
  </cellStyleXfs>
  <cellXfs count="334">
    <xf numFmtId="0" fontId="0" fillId="0" borderId="0" xfId="0"/>
    <xf numFmtId="0" fontId="9" fillId="0" borderId="0" xfId="0" applyFont="1"/>
    <xf numFmtId="0" fontId="0" fillId="0" borderId="0" xfId="0" applyAlignment="1">
      <alignment horizontal="center"/>
    </xf>
    <xf numFmtId="2" fontId="0" fillId="0" borderId="0" xfId="0" applyNumberFormat="1" applyAlignment="1">
      <alignment horizontal="center"/>
    </xf>
    <xf numFmtId="0" fontId="11" fillId="0" borderId="0" xfId="0" applyFont="1"/>
    <xf numFmtId="0" fontId="11" fillId="0" borderId="0" xfId="0" applyFont="1" applyAlignment="1">
      <alignment horizontal="center"/>
    </xf>
    <xf numFmtId="0" fontId="12" fillId="0" borderId="0" xfId="0" applyFont="1"/>
    <xf numFmtId="0" fontId="13" fillId="0" borderId="0" xfId="0" applyFont="1"/>
    <xf numFmtId="2" fontId="13" fillId="0" borderId="0" xfId="0" applyNumberFormat="1" applyFont="1" applyAlignment="1">
      <alignment horizontal="center"/>
    </xf>
    <xf numFmtId="2" fontId="13" fillId="0" borderId="0" xfId="0" applyNumberFormat="1" applyFont="1"/>
    <xf numFmtId="0" fontId="10" fillId="0" borderId="0" xfId="0" applyFont="1"/>
    <xf numFmtId="0" fontId="0" fillId="0" borderId="0" xfId="0" applyAlignment="1">
      <alignment horizontal="left"/>
    </xf>
    <xf numFmtId="0" fontId="15" fillId="0" borderId="0" xfId="0" applyFont="1"/>
    <xf numFmtId="0" fontId="16" fillId="0" borderId="0" xfId="0" applyFont="1"/>
    <xf numFmtId="0" fontId="15" fillId="0" borderId="0" xfId="0" applyFont="1" applyAlignment="1">
      <alignment horizontal="left"/>
    </xf>
    <xf numFmtId="0" fontId="15" fillId="0" borderId="0" xfId="0" applyFont="1" applyAlignment="1">
      <alignment horizontal="center"/>
    </xf>
    <xf numFmtId="0" fontId="13" fillId="0" borderId="0" xfId="0" applyFont="1" applyAlignment="1">
      <alignment horizontal="center"/>
    </xf>
    <xf numFmtId="0" fontId="13" fillId="2" borderId="0" xfId="0" applyFont="1" applyFill="1" applyAlignment="1">
      <alignment horizontal="center"/>
    </xf>
    <xf numFmtId="0" fontId="17" fillId="0" borderId="0" xfId="0" applyFont="1"/>
    <xf numFmtId="0" fontId="12" fillId="0" borderId="0" xfId="0" applyFont="1" applyAlignment="1">
      <alignment horizontal="center"/>
    </xf>
    <xf numFmtId="0" fontId="12" fillId="2" borderId="0" xfId="0" applyFont="1" applyFill="1" applyAlignment="1">
      <alignment horizontal="center"/>
    </xf>
    <xf numFmtId="0" fontId="17" fillId="0" borderId="0" xfId="0" applyFont="1" applyAlignment="1">
      <alignment horizontal="center"/>
    </xf>
    <xf numFmtId="0" fontId="13" fillId="3" borderId="0" xfId="0" applyFont="1" applyFill="1" applyAlignment="1">
      <alignment horizontal="center"/>
    </xf>
    <xf numFmtId="0" fontId="13" fillId="4" borderId="0" xfId="0" applyFont="1" applyFill="1" applyAlignment="1">
      <alignment horizontal="center"/>
    </xf>
    <xf numFmtId="0" fontId="18" fillId="0" borderId="0" xfId="0" applyFont="1"/>
    <xf numFmtId="164" fontId="18" fillId="0" borderId="0" xfId="0" applyNumberFormat="1" applyFont="1"/>
    <xf numFmtId="0" fontId="18" fillId="0" borderId="0" xfId="0" applyFont="1" applyAlignment="1">
      <alignment horizontal="center"/>
    </xf>
    <xf numFmtId="0" fontId="13" fillId="0" borderId="0" xfId="0" quotePrefix="1" applyFont="1"/>
    <xf numFmtId="0" fontId="18" fillId="0" borderId="0" xfId="0" quotePrefix="1" applyFont="1"/>
    <xf numFmtId="2" fontId="11" fillId="0" borderId="0" xfId="0" applyNumberFormat="1" applyFont="1" applyAlignment="1">
      <alignment horizontal="center"/>
    </xf>
    <xf numFmtId="0" fontId="20" fillId="0" borderId="0" xfId="0" applyFont="1"/>
    <xf numFmtId="164" fontId="11" fillId="0" borderId="0" xfId="0" applyNumberFormat="1" applyFont="1" applyAlignment="1">
      <alignment horizontal="center"/>
    </xf>
    <xf numFmtId="164" fontId="11" fillId="0" borderId="0" xfId="0" applyNumberFormat="1" applyFont="1"/>
    <xf numFmtId="0" fontId="22" fillId="10" borderId="2" xfId="0" applyFont="1" applyFill="1" applyBorder="1" applyAlignment="1">
      <alignment vertical="center" wrapText="1"/>
    </xf>
    <xf numFmtId="0" fontId="22" fillId="10" borderId="3" xfId="0" applyFont="1" applyFill="1" applyBorder="1" applyAlignment="1">
      <alignment vertical="center" wrapText="1"/>
    </xf>
    <xf numFmtId="0" fontId="23" fillId="0" borderId="4" xfId="0" applyFont="1" applyBorder="1" applyAlignment="1">
      <alignment vertical="center" wrapText="1"/>
    </xf>
    <xf numFmtId="0" fontId="23" fillId="0" borderId="0" xfId="0" applyFont="1" applyAlignment="1">
      <alignment vertical="center" wrapText="1"/>
    </xf>
    <xf numFmtId="0" fontId="23" fillId="0" borderId="5" xfId="0" applyFont="1" applyBorder="1" applyAlignment="1">
      <alignment vertical="center" wrapText="1"/>
    </xf>
    <xf numFmtId="0" fontId="23" fillId="0" borderId="6" xfId="0" applyFont="1" applyBorder="1" applyAlignment="1">
      <alignment vertical="center" wrapText="1"/>
    </xf>
    <xf numFmtId="0" fontId="23" fillId="7" borderId="4" xfId="0" applyFont="1" applyFill="1" applyBorder="1" applyAlignment="1">
      <alignment vertical="center" wrapText="1"/>
    </xf>
    <xf numFmtId="0" fontId="23" fillId="6" borderId="4" xfId="0" applyFont="1" applyFill="1" applyBorder="1" applyAlignment="1">
      <alignment vertical="center" wrapText="1"/>
    </xf>
    <xf numFmtId="0" fontId="23" fillId="9" borderId="4" xfId="0" applyFont="1" applyFill="1" applyBorder="1" applyAlignment="1">
      <alignment vertical="center" wrapText="1"/>
    </xf>
    <xf numFmtId="0" fontId="23" fillId="8" borderId="4" xfId="0" applyFont="1" applyFill="1" applyBorder="1" applyAlignment="1">
      <alignment vertical="center" wrapText="1"/>
    </xf>
    <xf numFmtId="0" fontId="23" fillId="8" borderId="5" xfId="0" applyFont="1" applyFill="1" applyBorder="1" applyAlignment="1">
      <alignment vertical="center" wrapText="1"/>
    </xf>
    <xf numFmtId="0" fontId="23" fillId="9" borderId="5" xfId="0" applyFont="1" applyFill="1" applyBorder="1" applyAlignment="1">
      <alignment vertical="center" wrapText="1"/>
    </xf>
    <xf numFmtId="0" fontId="23" fillId="7" borderId="5" xfId="0" applyFont="1" applyFill="1" applyBorder="1" applyAlignment="1">
      <alignment vertical="center" wrapText="1"/>
    </xf>
    <xf numFmtId="0" fontId="23" fillId="6" borderId="5" xfId="0" applyFont="1" applyFill="1" applyBorder="1" applyAlignment="1">
      <alignment vertical="center" wrapText="1"/>
    </xf>
    <xf numFmtId="0" fontId="24" fillId="0" borderId="0" xfId="0" applyFont="1"/>
    <xf numFmtId="0" fontId="4" fillId="0" borderId="0" xfId="7"/>
    <xf numFmtId="2" fontId="4" fillId="0" borderId="0" xfId="7" applyNumberFormat="1" applyAlignment="1">
      <alignment horizontal="center"/>
    </xf>
    <xf numFmtId="0" fontId="4" fillId="0" borderId="0" xfId="7" applyAlignment="1">
      <alignment horizontal="center"/>
    </xf>
    <xf numFmtId="0" fontId="19" fillId="0" borderId="0" xfId="7" applyFont="1"/>
    <xf numFmtId="0" fontId="21" fillId="0" borderId="0" xfId="7" applyFont="1"/>
    <xf numFmtId="0" fontId="19" fillId="0" borderId="0" xfId="7" applyFont="1" applyAlignment="1">
      <alignment horizontal="center"/>
    </xf>
    <xf numFmtId="1" fontId="19" fillId="0" borderId="0" xfId="7" applyNumberFormat="1" applyFont="1" applyAlignment="1">
      <alignment horizontal="center"/>
    </xf>
    <xf numFmtId="0" fontId="11" fillId="0" borderId="0" xfId="7" applyFont="1"/>
    <xf numFmtId="0" fontId="11" fillId="0" borderId="0" xfId="7" applyFont="1" applyAlignment="1">
      <alignment horizontal="center"/>
    </xf>
    <xf numFmtId="0" fontId="20" fillId="0" borderId="0" xfId="7" applyFont="1"/>
    <xf numFmtId="2" fontId="11" fillId="0" borderId="0" xfId="7" applyNumberFormat="1" applyFont="1" applyAlignment="1">
      <alignment horizontal="center"/>
    </xf>
    <xf numFmtId="0" fontId="13" fillId="0" borderId="0" xfId="6" applyFont="1"/>
    <xf numFmtId="0" fontId="27" fillId="0" borderId="0" xfId="7" applyFont="1"/>
    <xf numFmtId="0" fontId="13" fillId="0" borderId="0" xfId="6" applyFont="1" applyAlignment="1">
      <alignment horizontal="center"/>
    </xf>
    <xf numFmtId="0" fontId="28" fillId="0" borderId="0" xfId="0" applyFont="1"/>
    <xf numFmtId="0" fontId="29" fillId="0" borderId="0" xfId="0" applyFont="1"/>
    <xf numFmtId="0" fontId="29" fillId="0" borderId="0" xfId="0" applyFont="1" applyAlignment="1">
      <alignment wrapText="1"/>
    </xf>
    <xf numFmtId="0" fontId="4" fillId="0" borderId="7" xfId="7" applyBorder="1" applyAlignment="1">
      <alignment vertical="center" wrapText="1"/>
    </xf>
    <xf numFmtId="0" fontId="4" fillId="0" borderId="8" xfId="7" applyBorder="1" applyAlignment="1">
      <alignment horizontal="center" vertical="center" wrapText="1"/>
    </xf>
    <xf numFmtId="0" fontId="4" fillId="0" borderId="9" xfId="7" applyBorder="1" applyAlignment="1">
      <alignment vertical="center" wrapText="1"/>
    </xf>
    <xf numFmtId="0" fontId="4" fillId="0" borderId="10" xfId="7" applyBorder="1" applyAlignment="1">
      <alignment horizontal="center" vertical="center" wrapText="1"/>
    </xf>
    <xf numFmtId="9" fontId="4" fillId="0" borderId="10" xfId="7" applyNumberFormat="1" applyBorder="1" applyAlignment="1">
      <alignment horizontal="center" vertical="center" wrapText="1"/>
    </xf>
    <xf numFmtId="0" fontId="30" fillId="0" borderId="0" xfId="7" applyFont="1"/>
    <xf numFmtId="0" fontId="31" fillId="0" borderId="0" xfId="7" applyFont="1"/>
    <xf numFmtId="0" fontId="31" fillId="0" borderId="0" xfId="7" applyFont="1" applyAlignment="1">
      <alignment horizontal="center"/>
    </xf>
    <xf numFmtId="0" fontId="32" fillId="0" borderId="0" xfId="7" applyFont="1" applyAlignment="1">
      <alignment wrapText="1"/>
    </xf>
    <xf numFmtId="0" fontId="4" fillId="0" borderId="0" xfId="7" applyAlignment="1">
      <alignment wrapText="1"/>
    </xf>
    <xf numFmtId="0" fontId="33" fillId="0" borderId="0" xfId="7" applyFont="1" applyAlignment="1">
      <alignment vertical="top"/>
    </xf>
    <xf numFmtId="0" fontId="33" fillId="0" borderId="0" xfId="7" applyFont="1" applyAlignment="1">
      <alignment horizontal="center" vertical="top"/>
    </xf>
    <xf numFmtId="0" fontId="33" fillId="0" borderId="0" xfId="7" applyFont="1"/>
    <xf numFmtId="0" fontId="35" fillId="0" borderId="11" xfId="8" applyFont="1" applyBorder="1" applyAlignment="1">
      <alignment wrapText="1"/>
    </xf>
    <xf numFmtId="1" fontId="31" fillId="0" borderId="0" xfId="7" applyNumberFormat="1" applyFont="1"/>
    <xf numFmtId="0" fontId="36" fillId="0" borderId="7" xfId="7" applyFont="1" applyBorder="1" applyAlignment="1">
      <alignment vertical="center"/>
    </xf>
    <xf numFmtId="0" fontId="36" fillId="0" borderId="8" xfId="7" applyFont="1" applyBorder="1" applyAlignment="1">
      <alignment vertical="center"/>
    </xf>
    <xf numFmtId="0" fontId="36" fillId="0" borderId="9" xfId="7" applyFont="1" applyBorder="1" applyAlignment="1">
      <alignment vertical="center"/>
    </xf>
    <xf numFmtId="0" fontId="36" fillId="0" borderId="10" xfId="7" applyFont="1" applyBorder="1" applyAlignment="1">
      <alignment vertical="center"/>
    </xf>
    <xf numFmtId="0" fontId="36" fillId="0" borderId="0" xfId="7" applyFont="1" applyAlignment="1">
      <alignment vertical="center"/>
    </xf>
    <xf numFmtId="0" fontId="36" fillId="0" borderId="12" xfId="7" applyFont="1" applyBorder="1" applyAlignment="1">
      <alignment vertical="center"/>
    </xf>
    <xf numFmtId="0" fontId="4" fillId="0" borderId="0" xfId="7" applyAlignment="1">
      <alignment horizontal="left" vertical="center"/>
    </xf>
    <xf numFmtId="0" fontId="12" fillId="0" borderId="0" xfId="6" applyFont="1"/>
    <xf numFmtId="0" fontId="12" fillId="0" borderId="0" xfId="6" applyFont="1" applyAlignment="1">
      <alignment horizontal="center"/>
    </xf>
    <xf numFmtId="0" fontId="12" fillId="2" borderId="0" xfId="6" applyFont="1" applyFill="1" applyAlignment="1">
      <alignment horizontal="center"/>
    </xf>
    <xf numFmtId="0" fontId="13" fillId="2" borderId="0" xfId="6" applyFont="1" applyFill="1" applyAlignment="1">
      <alignment horizontal="center"/>
    </xf>
    <xf numFmtId="2" fontId="13" fillId="0" borderId="0" xfId="6" applyNumberFormat="1" applyFont="1" applyAlignment="1">
      <alignment horizontal="center"/>
    </xf>
    <xf numFmtId="0" fontId="18" fillId="0" borderId="0" xfId="6" applyFont="1"/>
    <xf numFmtId="0" fontId="18" fillId="0" borderId="0" xfId="6" applyFont="1" applyAlignment="1">
      <alignment horizontal="center"/>
    </xf>
    <xf numFmtId="0" fontId="17" fillId="0" borderId="0" xfId="6" applyFont="1"/>
    <xf numFmtId="0" fontId="17" fillId="0" borderId="0" xfId="6" applyFont="1" applyAlignment="1">
      <alignment horizontal="center"/>
    </xf>
    <xf numFmtId="0" fontId="17" fillId="2" borderId="0" xfId="6" applyFont="1" applyFill="1" applyAlignment="1">
      <alignment horizontal="center"/>
    </xf>
    <xf numFmtId="0" fontId="13" fillId="3" borderId="0" xfId="6" applyFont="1" applyFill="1" applyAlignment="1">
      <alignment horizontal="center"/>
    </xf>
    <xf numFmtId="0" fontId="13" fillId="4" borderId="0" xfId="6" applyFont="1" applyFill="1" applyAlignment="1">
      <alignment horizontal="center"/>
    </xf>
    <xf numFmtId="0" fontId="13" fillId="0" borderId="0" xfId="6" quotePrefix="1" applyFont="1"/>
    <xf numFmtId="1" fontId="12" fillId="0" borderId="0" xfId="6" applyNumberFormat="1" applyFont="1" applyAlignment="1">
      <alignment horizontal="center"/>
    </xf>
    <xf numFmtId="1" fontId="12" fillId="3" borderId="0" xfId="6" applyNumberFormat="1" applyFont="1" applyFill="1" applyAlignment="1">
      <alignment horizontal="center"/>
    </xf>
    <xf numFmtId="1" fontId="12" fillId="4" borderId="0" xfId="6" applyNumberFormat="1" applyFont="1" applyFill="1" applyAlignment="1">
      <alignment horizontal="center"/>
    </xf>
    <xf numFmtId="1" fontId="12" fillId="2" borderId="0" xfId="6" applyNumberFormat="1" applyFont="1" applyFill="1" applyAlignment="1">
      <alignment horizontal="center"/>
    </xf>
    <xf numFmtId="0" fontId="18" fillId="0" borderId="0" xfId="6" quotePrefix="1" applyFont="1"/>
    <xf numFmtId="1" fontId="12" fillId="0" borderId="0" xfId="6" applyNumberFormat="1" applyFont="1"/>
    <xf numFmtId="0" fontId="35" fillId="0" borderId="11" xfId="9" applyFont="1" applyBorder="1" applyAlignment="1">
      <alignment wrapText="1"/>
    </xf>
    <xf numFmtId="164" fontId="18" fillId="0" borderId="0" xfId="6" applyNumberFormat="1" applyFont="1"/>
    <xf numFmtId="0" fontId="37" fillId="0" borderId="0" xfId="0" applyFont="1"/>
    <xf numFmtId="0" fontId="15" fillId="0" borderId="0" xfId="0" applyFont="1" applyAlignment="1">
      <alignment vertical="top" wrapText="1"/>
    </xf>
    <xf numFmtId="0" fontId="38" fillId="0" borderId="11" xfId="10" applyFont="1" applyBorder="1" applyAlignment="1">
      <alignment wrapText="1"/>
    </xf>
    <xf numFmtId="0" fontId="40" fillId="0" borderId="0" xfId="0" applyFont="1"/>
    <xf numFmtId="0" fontId="27" fillId="0" borderId="0" xfId="0" applyFont="1"/>
    <xf numFmtId="0" fontId="41" fillId="0" borderId="0" xfId="0" applyFont="1" applyAlignment="1">
      <alignment horizontal="center"/>
    </xf>
    <xf numFmtId="0" fontId="40" fillId="5" borderId="0" xfId="0" applyFont="1" applyFill="1" applyAlignment="1">
      <alignment vertical="top" wrapText="1"/>
    </xf>
    <xf numFmtId="0" fontId="27" fillId="5" borderId="0" xfId="0" applyFont="1" applyFill="1"/>
    <xf numFmtId="0" fontId="41" fillId="5" borderId="0" xfId="0" applyFont="1" applyFill="1"/>
    <xf numFmtId="0" fontId="40" fillId="5" borderId="0" xfId="0" applyFont="1" applyFill="1"/>
    <xf numFmtId="0" fontId="27" fillId="0" borderId="0" xfId="0" applyFont="1" applyAlignment="1">
      <alignment horizontal="center"/>
    </xf>
    <xf numFmtId="0" fontId="27" fillId="5" borderId="1" xfId="0" applyFont="1" applyFill="1" applyBorder="1"/>
    <xf numFmtId="0" fontId="41" fillId="5" borderId="1" xfId="0" applyFont="1" applyFill="1" applyBorder="1"/>
    <xf numFmtId="0" fontId="40" fillId="5" borderId="13" xfId="0" applyFont="1" applyFill="1" applyBorder="1" applyAlignment="1">
      <alignment vertical="top" wrapText="1"/>
    </xf>
    <xf numFmtId="0" fontId="27" fillId="0" borderId="1" xfId="0" applyFont="1" applyBorder="1"/>
    <xf numFmtId="0" fontId="41" fillId="0" borderId="1" xfId="0" applyFont="1" applyBorder="1"/>
    <xf numFmtId="0" fontId="27" fillId="5" borderId="1" xfId="0" applyFont="1" applyFill="1" applyBorder="1" applyAlignment="1">
      <alignment horizontal="left"/>
    </xf>
    <xf numFmtId="0" fontId="41" fillId="5" borderId="1" xfId="0" applyFont="1" applyFill="1" applyBorder="1" applyAlignment="1">
      <alignment horizontal="left"/>
    </xf>
    <xf numFmtId="0" fontId="42" fillId="0" borderId="0" xfId="11" applyFont="1"/>
    <xf numFmtId="0" fontId="42" fillId="0" borderId="0" xfId="11" applyFont="1" applyAlignment="1">
      <alignment horizontal="right"/>
    </xf>
    <xf numFmtId="0" fontId="41" fillId="0" borderId="0" xfId="0" applyFont="1" applyAlignment="1">
      <alignment horizontal="left"/>
    </xf>
    <xf numFmtId="0" fontId="27" fillId="0" borderId="0" xfId="6" applyFont="1"/>
    <xf numFmtId="0" fontId="40" fillId="0" borderId="0" xfId="6" applyFont="1"/>
    <xf numFmtId="0" fontId="27" fillId="0" borderId="0" xfId="6" applyFont="1" applyAlignment="1">
      <alignment horizontal="center"/>
    </xf>
    <xf numFmtId="0" fontId="27" fillId="2" borderId="0" xfId="6" applyFont="1" applyFill="1" applyAlignment="1">
      <alignment horizontal="center"/>
    </xf>
    <xf numFmtId="164" fontId="40" fillId="0" borderId="0" xfId="6" applyNumberFormat="1" applyFont="1"/>
    <xf numFmtId="164" fontId="43" fillId="0" borderId="0" xfId="6" applyNumberFormat="1" applyFont="1"/>
    <xf numFmtId="164" fontId="40" fillId="0" borderId="0" xfId="6" applyNumberFormat="1" applyFont="1" applyAlignment="1">
      <alignment horizontal="center"/>
    </xf>
    <xf numFmtId="164" fontId="40" fillId="2" borderId="0" xfId="6" applyNumberFormat="1" applyFont="1" applyFill="1" applyAlignment="1">
      <alignment horizontal="center"/>
    </xf>
    <xf numFmtId="164" fontId="43" fillId="0" borderId="0" xfId="6" applyNumberFormat="1" applyFont="1" applyAlignment="1">
      <alignment horizontal="center"/>
    </xf>
    <xf numFmtId="164" fontId="43" fillId="2" borderId="0" xfId="6" applyNumberFormat="1" applyFont="1" applyFill="1" applyAlignment="1">
      <alignment horizontal="center"/>
    </xf>
    <xf numFmtId="165" fontId="40" fillId="0" borderId="0" xfId="6" applyNumberFormat="1" applyFont="1" applyAlignment="1">
      <alignment horizontal="center"/>
    </xf>
    <xf numFmtId="165" fontId="40" fillId="0" borderId="0" xfId="6" applyNumberFormat="1" applyFont="1"/>
    <xf numFmtId="165" fontId="43" fillId="0" borderId="0" xfId="6" applyNumberFormat="1" applyFont="1"/>
    <xf numFmtId="165" fontId="27" fillId="0" borderId="0" xfId="6" applyNumberFormat="1" applyFont="1"/>
    <xf numFmtId="165" fontId="27" fillId="2" borderId="0" xfId="6" applyNumberFormat="1" applyFont="1" applyFill="1" applyAlignment="1">
      <alignment horizontal="center"/>
    </xf>
    <xf numFmtId="165" fontId="27" fillId="0" borderId="0" xfId="6" applyNumberFormat="1" applyFont="1" applyAlignment="1">
      <alignment horizontal="center"/>
    </xf>
    <xf numFmtId="164" fontId="27" fillId="0" borderId="0" xfId="6" applyNumberFormat="1" applyFont="1"/>
    <xf numFmtId="164" fontId="41" fillId="0" borderId="0" xfId="6" applyNumberFormat="1" applyFont="1"/>
    <xf numFmtId="2" fontId="27" fillId="0" borderId="0" xfId="6" applyNumberFormat="1" applyFont="1" applyAlignment="1">
      <alignment horizontal="center"/>
    </xf>
    <xf numFmtId="2" fontId="27" fillId="2" borderId="0" xfId="6" applyNumberFormat="1" applyFont="1" applyFill="1" applyAlignment="1">
      <alignment horizontal="center"/>
    </xf>
    <xf numFmtId="164" fontId="27" fillId="0" borderId="0" xfId="6" applyNumberFormat="1" applyFont="1" applyAlignment="1">
      <alignment horizontal="center"/>
    </xf>
    <xf numFmtId="166" fontId="27" fillId="0" borderId="0" xfId="6" applyNumberFormat="1" applyFont="1" applyAlignment="1">
      <alignment horizontal="center"/>
    </xf>
    <xf numFmtId="164" fontId="27" fillId="2" borderId="0" xfId="6" applyNumberFormat="1" applyFont="1" applyFill="1" applyAlignment="1">
      <alignment horizontal="center"/>
    </xf>
    <xf numFmtId="1" fontId="40" fillId="0" borderId="0" xfId="6" applyNumberFormat="1" applyFont="1" applyAlignment="1">
      <alignment horizontal="center"/>
    </xf>
    <xf numFmtId="1" fontId="40" fillId="2" borderId="0" xfId="6" applyNumberFormat="1" applyFont="1" applyFill="1" applyAlignment="1">
      <alignment horizontal="center"/>
    </xf>
    <xf numFmtId="1" fontId="27" fillId="2" borderId="0" xfId="6" applyNumberFormat="1" applyFont="1" applyFill="1" applyAlignment="1">
      <alignment horizontal="center"/>
    </xf>
    <xf numFmtId="164" fontId="45" fillId="0" borderId="0" xfId="6" applyNumberFormat="1" applyFont="1"/>
    <xf numFmtId="164" fontId="41" fillId="0" borderId="0" xfId="6" applyNumberFormat="1" applyFont="1" applyAlignment="1">
      <alignment horizontal="center"/>
    </xf>
    <xf numFmtId="164" fontId="46" fillId="0" borderId="0" xfId="6" applyNumberFormat="1" applyFont="1"/>
    <xf numFmtId="0" fontId="40" fillId="0" borderId="0" xfId="6" applyFont="1" applyAlignment="1">
      <alignment horizontal="center"/>
    </xf>
    <xf numFmtId="0" fontId="40" fillId="2" borderId="0" xfId="6" applyFont="1" applyFill="1" applyAlignment="1">
      <alignment horizontal="center"/>
    </xf>
    <xf numFmtId="0" fontId="43" fillId="0" borderId="0" xfId="6" applyFont="1"/>
    <xf numFmtId="0" fontId="43" fillId="0" borderId="0" xfId="6" applyFont="1" applyAlignment="1">
      <alignment horizontal="center"/>
    </xf>
    <xf numFmtId="0" fontId="43" fillId="2" borderId="0" xfId="6" applyFont="1" applyFill="1" applyAlignment="1">
      <alignment horizontal="center"/>
    </xf>
    <xf numFmtId="0" fontId="40" fillId="3" borderId="0" xfId="6" applyFont="1" applyFill="1" applyAlignment="1">
      <alignment horizontal="center"/>
    </xf>
    <xf numFmtId="0" fontId="40" fillId="4" borderId="0" xfId="6" applyFont="1" applyFill="1" applyAlignment="1">
      <alignment horizontal="center"/>
    </xf>
    <xf numFmtId="0" fontId="27" fillId="3" borderId="0" xfId="6" applyFont="1" applyFill="1" applyAlignment="1">
      <alignment horizontal="center"/>
    </xf>
    <xf numFmtId="0" fontId="27" fillId="4" borderId="0" xfId="6" applyFont="1" applyFill="1" applyAlignment="1">
      <alignment horizontal="center"/>
    </xf>
    <xf numFmtId="0" fontId="45" fillId="0" borderId="0" xfId="6" applyFont="1"/>
    <xf numFmtId="0" fontId="41" fillId="0" borderId="0" xfId="6" applyFont="1" applyAlignment="1">
      <alignment horizontal="center"/>
    </xf>
    <xf numFmtId="0" fontId="41" fillId="0" borderId="0" xfId="6" applyFont="1"/>
    <xf numFmtId="0" fontId="41" fillId="0" borderId="0" xfId="6" quotePrefix="1" applyFont="1"/>
    <xf numFmtId="0" fontId="3" fillId="0" borderId="0" xfId="12"/>
    <xf numFmtId="14" fontId="3" fillId="0" borderId="0" xfId="12" applyNumberFormat="1"/>
    <xf numFmtId="2" fontId="3" fillId="0" borderId="0" xfId="12" applyNumberFormat="1"/>
    <xf numFmtId="2" fontId="0" fillId="0" borderId="0" xfId="0" applyNumberFormat="1"/>
    <xf numFmtId="2" fontId="27" fillId="0" borderId="0" xfId="7" applyNumberFormat="1" applyFont="1"/>
    <xf numFmtId="2" fontId="24" fillId="0" borderId="0" xfId="0" applyNumberFormat="1" applyFont="1"/>
    <xf numFmtId="164" fontId="40" fillId="0" borderId="0" xfId="6" applyNumberFormat="1" applyFont="1" applyAlignment="1">
      <alignment horizontal="left"/>
    </xf>
    <xf numFmtId="164" fontId="43" fillId="0" borderId="0" xfId="6" applyNumberFormat="1" applyFont="1" applyAlignment="1">
      <alignment horizontal="right"/>
    </xf>
    <xf numFmtId="164" fontId="40" fillId="0" borderId="0" xfId="6" applyNumberFormat="1" applyFont="1" applyAlignment="1">
      <alignment horizontal="right"/>
    </xf>
    <xf numFmtId="2" fontId="44" fillId="0" borderId="0" xfId="1" applyNumberFormat="1" applyFont="1" applyAlignment="1">
      <alignment horizontal="center"/>
    </xf>
    <xf numFmtId="43" fontId="27" fillId="0" borderId="0" xfId="13" applyFont="1" applyAlignment="1">
      <alignment horizontal="center"/>
    </xf>
    <xf numFmtId="43" fontId="44" fillId="0" borderId="0" xfId="13" applyFont="1" applyAlignment="1">
      <alignment horizontal="center"/>
    </xf>
    <xf numFmtId="43" fontId="27" fillId="2" borderId="0" xfId="13" applyFont="1" applyFill="1" applyAlignment="1">
      <alignment horizontal="center"/>
    </xf>
    <xf numFmtId="169" fontId="27" fillId="0" borderId="0" xfId="13" applyNumberFormat="1" applyFont="1" applyAlignment="1">
      <alignment horizontal="center"/>
    </xf>
    <xf numFmtId="170" fontId="27" fillId="0" borderId="0" xfId="13" applyNumberFormat="1" applyFont="1" applyAlignment="1">
      <alignment horizontal="center"/>
    </xf>
    <xf numFmtId="43" fontId="27" fillId="3" borderId="0" xfId="13" applyFont="1" applyFill="1" applyAlignment="1">
      <alignment horizontal="center"/>
    </xf>
    <xf numFmtId="43" fontId="27" fillId="4" borderId="0" xfId="13" applyFont="1" applyFill="1" applyAlignment="1">
      <alignment horizontal="center"/>
    </xf>
    <xf numFmtId="43" fontId="13" fillId="0" borderId="0" xfId="13" applyFont="1" applyAlignment="1">
      <alignment horizontal="center"/>
    </xf>
    <xf numFmtId="43" fontId="13" fillId="2" borderId="0" xfId="13" applyFont="1" applyFill="1" applyAlignment="1">
      <alignment horizontal="center"/>
    </xf>
    <xf numFmtId="169" fontId="13" fillId="0" borderId="0" xfId="13" applyNumberFormat="1" applyFont="1" applyAlignment="1">
      <alignment horizontal="center"/>
    </xf>
    <xf numFmtId="43" fontId="13" fillId="3" borderId="0" xfId="13" applyFont="1" applyFill="1" applyAlignment="1">
      <alignment horizontal="center"/>
    </xf>
    <xf numFmtId="43" fontId="13" fillId="4" borderId="0" xfId="13" applyFont="1" applyFill="1" applyAlignment="1">
      <alignment horizontal="center"/>
    </xf>
    <xf numFmtId="43" fontId="13" fillId="0" borderId="0" xfId="13" applyFont="1" applyFill="1" applyAlignment="1">
      <alignment horizontal="center"/>
    </xf>
    <xf numFmtId="43" fontId="13" fillId="0" borderId="0" xfId="13" applyFont="1"/>
    <xf numFmtId="43" fontId="13" fillId="2" borderId="0" xfId="13" applyFont="1" applyFill="1"/>
    <xf numFmtId="43" fontId="12" fillId="0" borderId="0" xfId="13" applyFont="1" applyAlignment="1">
      <alignment horizontal="center"/>
    </xf>
    <xf numFmtId="43" fontId="12" fillId="0" borderId="0" xfId="13" applyFont="1" applyFill="1" applyAlignment="1">
      <alignment horizontal="center"/>
    </xf>
    <xf numFmtId="43" fontId="12" fillId="2" borderId="0" xfId="13" applyFont="1" applyFill="1" applyAlignment="1">
      <alignment horizontal="center"/>
    </xf>
    <xf numFmtId="171" fontId="13" fillId="3" borderId="0" xfId="13" applyNumberFormat="1" applyFont="1" applyFill="1" applyAlignment="1">
      <alignment horizontal="center"/>
    </xf>
    <xf numFmtId="171" fontId="13" fillId="4" borderId="0" xfId="13" applyNumberFormat="1" applyFont="1" applyFill="1" applyAlignment="1">
      <alignment horizontal="center"/>
    </xf>
    <xf numFmtId="171" fontId="13" fillId="2" borderId="0" xfId="13" applyNumberFormat="1" applyFont="1" applyFill="1" applyAlignment="1">
      <alignment horizontal="center"/>
    </xf>
    <xf numFmtId="172" fontId="12" fillId="0" borderId="0" xfId="13" applyNumberFormat="1" applyFont="1" applyAlignment="1">
      <alignment horizontal="center"/>
    </xf>
    <xf numFmtId="172" fontId="13" fillId="3" borderId="0" xfId="13" applyNumberFormat="1" applyFont="1" applyFill="1" applyAlignment="1">
      <alignment horizontal="center"/>
    </xf>
    <xf numFmtId="172" fontId="13" fillId="4" borderId="0" xfId="13" applyNumberFormat="1" applyFont="1" applyFill="1" applyAlignment="1">
      <alignment horizontal="center"/>
    </xf>
    <xf numFmtId="172" fontId="13" fillId="2" borderId="0" xfId="13" applyNumberFormat="1" applyFont="1" applyFill="1" applyAlignment="1">
      <alignment horizontal="center"/>
    </xf>
    <xf numFmtId="172" fontId="12" fillId="0" borderId="0" xfId="13" applyNumberFormat="1" applyFont="1" applyFill="1" applyAlignment="1">
      <alignment horizontal="center"/>
    </xf>
    <xf numFmtId="43" fontId="27" fillId="0" borderId="0" xfId="13" applyFont="1" applyFill="1" applyAlignment="1">
      <alignment horizontal="center"/>
    </xf>
    <xf numFmtId="172" fontId="40" fillId="0" borderId="0" xfId="13" applyNumberFormat="1" applyFont="1" applyAlignment="1">
      <alignment horizontal="center"/>
    </xf>
    <xf numFmtId="172" fontId="40" fillId="2" borderId="0" xfId="6" applyNumberFormat="1" applyFont="1" applyFill="1" applyAlignment="1">
      <alignment horizontal="center"/>
    </xf>
    <xf numFmtId="0" fontId="45" fillId="0" borderId="0" xfId="6" applyFont="1" applyAlignment="1">
      <alignment horizontal="center"/>
    </xf>
    <xf numFmtId="43" fontId="17" fillId="0" borderId="0" xfId="13" applyFont="1" applyAlignment="1">
      <alignment horizontal="center"/>
    </xf>
    <xf numFmtId="43" fontId="17" fillId="2" borderId="0" xfId="13" applyFont="1" applyFill="1" applyAlignment="1">
      <alignment horizontal="center"/>
    </xf>
    <xf numFmtId="172" fontId="27" fillId="0" borderId="0" xfId="13" applyNumberFormat="1" applyFont="1" applyAlignment="1">
      <alignment horizontal="center"/>
    </xf>
    <xf numFmtId="172" fontId="27" fillId="2" borderId="0" xfId="6" applyNumberFormat="1" applyFont="1" applyFill="1" applyAlignment="1">
      <alignment horizontal="center"/>
    </xf>
    <xf numFmtId="172" fontId="41" fillId="0" borderId="0" xfId="13" applyNumberFormat="1" applyFont="1" applyAlignment="1">
      <alignment horizontal="center"/>
    </xf>
    <xf numFmtId="172" fontId="41" fillId="2" borderId="0" xfId="6" applyNumberFormat="1" applyFont="1" applyFill="1" applyAlignment="1">
      <alignment horizontal="center"/>
    </xf>
    <xf numFmtId="172" fontId="27" fillId="3" borderId="0" xfId="6" applyNumberFormat="1" applyFont="1" applyFill="1" applyAlignment="1">
      <alignment horizontal="center"/>
    </xf>
    <xf numFmtId="172" fontId="27" fillId="4" borderId="0" xfId="6" applyNumberFormat="1" applyFont="1" applyFill="1" applyAlignment="1">
      <alignment horizontal="center"/>
    </xf>
    <xf numFmtId="172" fontId="41" fillId="3" borderId="0" xfId="6" applyNumberFormat="1" applyFont="1" applyFill="1" applyAlignment="1">
      <alignment horizontal="center"/>
    </xf>
    <xf numFmtId="172" fontId="41" fillId="4" borderId="0" xfId="6" applyNumberFormat="1" applyFont="1" applyFill="1" applyAlignment="1">
      <alignment horizontal="center"/>
    </xf>
    <xf numFmtId="172" fontId="41" fillId="2" borderId="0" xfId="6" applyNumberFormat="1" applyFont="1" applyFill="1"/>
    <xf numFmtId="172" fontId="27" fillId="2" borderId="0" xfId="6" applyNumberFormat="1" applyFont="1" applyFill="1"/>
    <xf numFmtId="171" fontId="13" fillId="0" borderId="0" xfId="13" applyNumberFormat="1" applyFont="1" applyAlignment="1">
      <alignment horizontal="center"/>
    </xf>
    <xf numFmtId="172" fontId="13" fillId="0" borderId="0" xfId="13" applyNumberFormat="1" applyFont="1" applyAlignment="1">
      <alignment horizontal="center"/>
    </xf>
    <xf numFmtId="172" fontId="18" fillId="0" borderId="0" xfId="13" applyNumberFormat="1" applyFont="1" applyAlignment="1">
      <alignment horizontal="center"/>
    </xf>
    <xf numFmtId="171" fontId="13" fillId="0" borderId="0" xfId="13" applyNumberFormat="1" applyFont="1" applyFill="1" applyAlignment="1">
      <alignment horizontal="center"/>
    </xf>
    <xf numFmtId="172" fontId="13" fillId="0" borderId="0" xfId="13" applyNumberFormat="1" applyFont="1" applyFill="1" applyAlignment="1">
      <alignment horizontal="center"/>
    </xf>
    <xf numFmtId="172" fontId="18" fillId="3" borderId="0" xfId="13" applyNumberFormat="1" applyFont="1" applyFill="1" applyAlignment="1">
      <alignment horizontal="center"/>
    </xf>
    <xf numFmtId="172" fontId="18" fillId="4" borderId="0" xfId="13" applyNumberFormat="1" applyFont="1" applyFill="1" applyAlignment="1">
      <alignment horizontal="center"/>
    </xf>
    <xf numFmtId="172" fontId="18" fillId="2" borderId="0" xfId="13" applyNumberFormat="1" applyFont="1" applyFill="1" applyAlignment="1">
      <alignment horizontal="center"/>
    </xf>
    <xf numFmtId="43" fontId="24" fillId="2" borderId="0" xfId="13" applyFont="1" applyFill="1"/>
    <xf numFmtId="172" fontId="17" fillId="0" borderId="0" xfId="13" applyNumberFormat="1" applyFont="1" applyAlignment="1">
      <alignment horizontal="center"/>
    </xf>
    <xf numFmtId="172" fontId="17" fillId="2" borderId="0" xfId="13" applyNumberFormat="1" applyFont="1" applyFill="1" applyAlignment="1">
      <alignment horizontal="center"/>
    </xf>
    <xf numFmtId="172" fontId="18" fillId="2" borderId="0" xfId="13" applyNumberFormat="1" applyFont="1" applyFill="1"/>
    <xf numFmtId="172" fontId="35" fillId="0" borderId="11" xfId="13" applyNumberFormat="1" applyFont="1" applyBorder="1" applyAlignment="1">
      <alignment wrapText="1"/>
    </xf>
    <xf numFmtId="0" fontId="47" fillId="0" borderId="0" xfId="0" applyFont="1"/>
    <xf numFmtId="172" fontId="17" fillId="0" borderId="0" xfId="13" applyNumberFormat="1" applyFont="1" applyFill="1" applyAlignment="1">
      <alignment horizontal="center"/>
    </xf>
    <xf numFmtId="172" fontId="18" fillId="0" borderId="0" xfId="13" applyNumberFormat="1" applyFont="1" applyFill="1" applyAlignment="1">
      <alignment horizontal="center"/>
    </xf>
    <xf numFmtId="172" fontId="13" fillId="0" borderId="0" xfId="13" applyNumberFormat="1" applyFont="1" applyFill="1"/>
    <xf numFmtId="172" fontId="12" fillId="3" borderId="0" xfId="13" applyNumberFormat="1" applyFont="1" applyFill="1" applyAlignment="1">
      <alignment horizontal="center"/>
    </xf>
    <xf numFmtId="172" fontId="12" fillId="2" borderId="0" xfId="13" applyNumberFormat="1" applyFont="1" applyFill="1" applyAlignment="1">
      <alignment horizontal="center"/>
    </xf>
    <xf numFmtId="43" fontId="11" fillId="0" borderId="0" xfId="13" applyFont="1" applyAlignment="1">
      <alignment horizontal="center"/>
    </xf>
    <xf numFmtId="43" fontId="11" fillId="0" borderId="0" xfId="13" applyFont="1" applyFill="1" applyAlignment="1">
      <alignment horizontal="center"/>
    </xf>
    <xf numFmtId="43" fontId="11" fillId="0" borderId="0" xfId="13" applyFont="1" applyFill="1"/>
    <xf numFmtId="43" fontId="14" fillId="0" borderId="0" xfId="13" applyFont="1" applyBorder="1"/>
    <xf numFmtId="43" fontId="14" fillId="0" borderId="0" xfId="13" applyFont="1"/>
    <xf numFmtId="43" fontId="14" fillId="0" borderId="0" xfId="13" applyFont="1" applyFill="1" applyBorder="1"/>
    <xf numFmtId="43" fontId="13" fillId="0" borderId="0" xfId="13" applyFont="1" applyFill="1"/>
    <xf numFmtId="43" fontId="0" fillId="0" borderId="0" xfId="13" applyFont="1" applyAlignment="1">
      <alignment horizontal="center"/>
    </xf>
    <xf numFmtId="43" fontId="0" fillId="0" borderId="0" xfId="13" applyFont="1" applyFill="1" applyAlignment="1">
      <alignment horizontal="center"/>
    </xf>
    <xf numFmtId="43" fontId="0" fillId="0" borderId="0" xfId="13" applyFont="1"/>
    <xf numFmtId="43" fontId="24" fillId="0" borderId="0" xfId="13" applyFont="1"/>
    <xf numFmtId="43" fontId="0" fillId="0" borderId="0" xfId="13" applyFont="1" applyFill="1"/>
    <xf numFmtId="169" fontId="0" fillId="0" borderId="0" xfId="13" applyNumberFormat="1" applyFont="1"/>
    <xf numFmtId="170" fontId="0" fillId="0" borderId="0" xfId="13" applyNumberFormat="1" applyFont="1"/>
    <xf numFmtId="43" fontId="27" fillId="0" borderId="0" xfId="13" applyFont="1" applyAlignment="1"/>
    <xf numFmtId="43" fontId="24" fillId="0" borderId="0" xfId="13" applyFont="1" applyAlignment="1"/>
    <xf numFmtId="173" fontId="3" fillId="0" borderId="0" xfId="12" applyNumberFormat="1"/>
    <xf numFmtId="0" fontId="11" fillId="0" borderId="0" xfId="14" applyFont="1"/>
    <xf numFmtId="0" fontId="19" fillId="0" borderId="0" xfId="14" applyFont="1"/>
    <xf numFmtId="0" fontId="11" fillId="0" borderId="0" xfId="14" applyFont="1" applyAlignment="1">
      <alignment horizontal="center"/>
    </xf>
    <xf numFmtId="0" fontId="11" fillId="2" borderId="0" xfId="14" applyFont="1" applyFill="1" applyAlignment="1">
      <alignment horizontal="center"/>
    </xf>
    <xf numFmtId="0" fontId="21" fillId="0" borderId="0" xfId="14" applyFont="1"/>
    <xf numFmtId="0" fontId="19" fillId="0" borderId="0" xfId="14" applyFont="1" applyAlignment="1">
      <alignment horizontal="center"/>
    </xf>
    <xf numFmtId="0" fontId="19" fillId="2" borderId="0" xfId="14" applyFont="1" applyFill="1" applyAlignment="1">
      <alignment horizontal="center"/>
    </xf>
    <xf numFmtId="1" fontId="19" fillId="0" borderId="0" xfId="14" applyNumberFormat="1" applyFont="1" applyAlignment="1">
      <alignment horizontal="center"/>
    </xf>
    <xf numFmtId="0" fontId="19" fillId="3" borderId="0" xfId="14" applyFont="1" applyFill="1" applyAlignment="1">
      <alignment horizontal="center"/>
    </xf>
    <xf numFmtId="0" fontId="11" fillId="4" borderId="0" xfId="14" applyFont="1" applyFill="1" applyAlignment="1">
      <alignment horizontal="center"/>
    </xf>
    <xf numFmtId="0" fontId="20" fillId="0" borderId="0" xfId="14" applyFont="1"/>
    <xf numFmtId="43" fontId="11" fillId="0" borderId="0" xfId="15" applyFont="1" applyAlignment="1">
      <alignment horizontal="center"/>
    </xf>
    <xf numFmtId="43" fontId="11" fillId="3" borderId="0" xfId="15" applyFont="1" applyFill="1" applyAlignment="1">
      <alignment horizontal="center"/>
    </xf>
    <xf numFmtId="43" fontId="11" fillId="4" borderId="0" xfId="15" applyFont="1" applyFill="1" applyAlignment="1">
      <alignment horizontal="center"/>
    </xf>
    <xf numFmtId="43" fontId="11" fillId="2" borderId="0" xfId="15" applyFont="1" applyFill="1" applyAlignment="1">
      <alignment horizontal="center"/>
    </xf>
    <xf numFmtId="43" fontId="11" fillId="0" borderId="0" xfId="15" applyFont="1" applyFill="1" applyAlignment="1">
      <alignment horizontal="center"/>
    </xf>
    <xf numFmtId="2" fontId="11" fillId="0" borderId="0" xfId="14" applyNumberFormat="1" applyFont="1" applyAlignment="1">
      <alignment horizontal="center"/>
    </xf>
    <xf numFmtId="2" fontId="11" fillId="3" borderId="0" xfId="14" applyNumberFormat="1" applyFont="1" applyFill="1" applyAlignment="1">
      <alignment horizontal="center"/>
    </xf>
    <xf numFmtId="0" fontId="11" fillId="3" borderId="0" xfId="14" applyFont="1" applyFill="1" applyAlignment="1">
      <alignment horizontal="center"/>
    </xf>
    <xf numFmtId="164" fontId="43" fillId="0" borderId="0" xfId="7" applyNumberFormat="1" applyFont="1" applyAlignment="1">
      <alignment horizontal="right"/>
    </xf>
    <xf numFmtId="164" fontId="40" fillId="0" borderId="0" xfId="7" applyNumberFormat="1" applyFont="1" applyAlignment="1">
      <alignment horizontal="right"/>
    </xf>
    <xf numFmtId="164" fontId="41" fillId="0" borderId="0" xfId="7" applyNumberFormat="1" applyFont="1" applyAlignment="1">
      <alignment horizontal="center"/>
    </xf>
    <xf numFmtId="172" fontId="11" fillId="0" borderId="0" xfId="15" applyNumberFormat="1" applyFont="1" applyAlignment="1">
      <alignment horizontal="center"/>
    </xf>
    <xf numFmtId="172" fontId="11" fillId="3" borderId="0" xfId="15" applyNumberFormat="1" applyFont="1" applyFill="1" applyAlignment="1">
      <alignment horizontal="center"/>
    </xf>
    <xf numFmtId="172" fontId="11" fillId="4" borderId="0" xfId="15" applyNumberFormat="1" applyFont="1" applyFill="1" applyAlignment="1">
      <alignment horizontal="center"/>
    </xf>
    <xf numFmtId="172" fontId="11" fillId="2" borderId="0" xfId="15" applyNumberFormat="1" applyFont="1" applyFill="1" applyAlignment="1">
      <alignment horizontal="center"/>
    </xf>
    <xf numFmtId="172" fontId="11" fillId="0" borderId="0" xfId="15" applyNumberFormat="1" applyFont="1" applyFill="1" applyAlignment="1">
      <alignment horizontal="center"/>
    </xf>
    <xf numFmtId="172" fontId="11" fillId="0" borderId="0" xfId="15" applyNumberFormat="1" applyFont="1" applyBorder="1" applyAlignment="1">
      <alignment horizontal="center"/>
    </xf>
    <xf numFmtId="172" fontId="11" fillId="3" borderId="0" xfId="15" applyNumberFormat="1" applyFont="1" applyFill="1" applyBorder="1" applyAlignment="1">
      <alignment horizontal="center"/>
    </xf>
    <xf numFmtId="172" fontId="11" fillId="4" borderId="0" xfId="15" applyNumberFormat="1" applyFont="1" applyFill="1" applyBorder="1" applyAlignment="1">
      <alignment horizontal="center"/>
    </xf>
    <xf numFmtId="172" fontId="11" fillId="2" borderId="0" xfId="15" applyNumberFormat="1" applyFont="1" applyFill="1" applyBorder="1" applyAlignment="1">
      <alignment horizontal="center"/>
    </xf>
    <xf numFmtId="172" fontId="11" fillId="0" borderId="0" xfId="15" applyNumberFormat="1" applyFont="1" applyFill="1" applyBorder="1" applyAlignment="1">
      <alignment horizontal="center"/>
    </xf>
    <xf numFmtId="0" fontId="11" fillId="0" borderId="0" xfId="14" quotePrefix="1" applyFont="1"/>
    <xf numFmtId="0" fontId="20" fillId="0" borderId="0" xfId="14" quotePrefix="1" applyFont="1"/>
    <xf numFmtId="43" fontId="19" fillId="0" borderId="0" xfId="15" applyFont="1" applyFill="1" applyAlignment="1">
      <alignment horizontal="center"/>
    </xf>
    <xf numFmtId="43" fontId="19" fillId="2" borderId="0" xfId="15" applyFont="1" applyFill="1" applyAlignment="1">
      <alignment horizontal="center"/>
    </xf>
    <xf numFmtId="2" fontId="11" fillId="0" borderId="0" xfId="15" applyNumberFormat="1" applyFont="1" applyFill="1" applyAlignment="1">
      <alignment horizontal="center"/>
    </xf>
    <xf numFmtId="0" fontId="2" fillId="0" borderId="0" xfId="12" applyFont="1"/>
    <xf numFmtId="14" fontId="2" fillId="0" borderId="0" xfId="12" applyNumberFormat="1" applyFont="1"/>
    <xf numFmtId="0" fontId="24" fillId="0" borderId="0" xfId="12" applyFont="1"/>
    <xf numFmtId="174" fontId="24" fillId="0" borderId="0" xfId="0" applyNumberFormat="1" applyFont="1"/>
    <xf numFmtId="0" fontId="3" fillId="9" borderId="0" xfId="12" applyFill="1"/>
    <xf numFmtId="0" fontId="2" fillId="9" borderId="0" xfId="12" applyFont="1" applyFill="1"/>
    <xf numFmtId="1" fontId="23" fillId="8" borderId="4" xfId="0" applyNumberFormat="1" applyFont="1" applyFill="1" applyBorder="1" applyAlignment="1">
      <alignment vertical="center" wrapText="1"/>
    </xf>
    <xf numFmtId="0" fontId="18" fillId="2" borderId="0" xfId="0" applyFont="1" applyFill="1" applyAlignment="1">
      <alignment horizontal="center"/>
    </xf>
    <xf numFmtId="0" fontId="17" fillId="2" borderId="0" xfId="0" applyFont="1" applyFill="1" applyAlignment="1">
      <alignment horizontal="center"/>
    </xf>
    <xf numFmtId="43" fontId="27" fillId="0" borderId="0" xfId="13" applyFont="1"/>
    <xf numFmtId="0" fontId="13" fillId="0" borderId="0" xfId="14" applyFont="1" applyAlignment="1">
      <alignment horizontal="center"/>
    </xf>
    <xf numFmtId="0" fontId="12" fillId="0" borderId="0" xfId="14" applyFont="1" applyAlignment="1">
      <alignment horizontal="center"/>
    </xf>
    <xf numFmtId="175" fontId="13" fillId="0" borderId="0" xfId="14" applyNumberFormat="1" applyFont="1" applyAlignment="1">
      <alignment horizontal="center"/>
    </xf>
    <xf numFmtId="0" fontId="12" fillId="0" borderId="0" xfId="7" applyFont="1" applyAlignment="1">
      <alignment horizontal="center"/>
    </xf>
    <xf numFmtId="0" fontId="13" fillId="0" borderId="0" xfId="7" applyFont="1" applyAlignment="1">
      <alignment horizontal="center"/>
    </xf>
    <xf numFmtId="172" fontId="13" fillId="0" borderId="0" xfId="15" applyNumberFormat="1" applyFont="1" applyFill="1" applyAlignment="1">
      <alignment horizontal="center"/>
    </xf>
    <xf numFmtId="43" fontId="13" fillId="0" borderId="0" xfId="15" applyFont="1" applyFill="1" applyAlignment="1">
      <alignment horizontal="center"/>
    </xf>
    <xf numFmtId="43" fontId="17" fillId="0" borderId="0" xfId="15" applyFont="1" applyFill="1" applyAlignment="1">
      <alignment horizontal="center"/>
    </xf>
    <xf numFmtId="0" fontId="9" fillId="0" borderId="0" xfId="0" applyFont="1" applyAlignment="1">
      <alignment horizontal="center"/>
    </xf>
    <xf numFmtId="2" fontId="12" fillId="0" borderId="0" xfId="0" applyNumberFormat="1" applyFont="1" applyAlignment="1">
      <alignment horizontal="center"/>
    </xf>
    <xf numFmtId="0" fontId="1" fillId="0" borderId="0" xfId="12" applyFont="1"/>
    <xf numFmtId="14" fontId="1" fillId="0" borderId="0" xfId="12" applyNumberFormat="1" applyFont="1"/>
    <xf numFmtId="0" fontId="50" fillId="0" borderId="6" xfId="0" applyFont="1" applyBorder="1" applyAlignment="1">
      <alignment vertical="center" wrapText="1"/>
    </xf>
    <xf numFmtId="0" fontId="50" fillId="0" borderId="4" xfId="0" applyFont="1" applyBorder="1" applyAlignment="1">
      <alignment vertical="center" wrapText="1"/>
    </xf>
    <xf numFmtId="0" fontId="50" fillId="0" borderId="0" xfId="0" applyFont="1" applyAlignment="1">
      <alignment vertical="center" wrapText="1"/>
    </xf>
    <xf numFmtId="0" fontId="50" fillId="0" borderId="5" xfId="0" applyFont="1" applyBorder="1" applyAlignment="1">
      <alignment vertical="center" wrapText="1"/>
    </xf>
    <xf numFmtId="2" fontId="23" fillId="7" borderId="4" xfId="0" applyNumberFormat="1" applyFont="1" applyFill="1" applyBorder="1" applyAlignment="1">
      <alignment vertical="center" wrapText="1"/>
    </xf>
    <xf numFmtId="2" fontId="23" fillId="9" borderId="4" xfId="0" applyNumberFormat="1" applyFont="1" applyFill="1" applyBorder="1" applyAlignment="1">
      <alignment vertical="center" wrapText="1"/>
    </xf>
    <xf numFmtId="2" fontId="23" fillId="6" borderId="4" xfId="0" applyNumberFormat="1" applyFont="1" applyFill="1" applyBorder="1" applyAlignment="1">
      <alignment vertical="center" wrapText="1"/>
    </xf>
    <xf numFmtId="2" fontId="23" fillId="6" borderId="5" xfId="0" applyNumberFormat="1" applyFont="1" applyFill="1" applyBorder="1" applyAlignment="1">
      <alignment vertical="center" wrapText="1"/>
    </xf>
    <xf numFmtId="0" fontId="13" fillId="0" borderId="0" xfId="7" applyFont="1"/>
    <xf numFmtId="0" fontId="18" fillId="0" borderId="0" xfId="7" applyFont="1"/>
    <xf numFmtId="172" fontId="12" fillId="0" borderId="0" xfId="0" applyNumberFormat="1" applyFont="1" applyAlignment="1">
      <alignment horizontal="center"/>
    </xf>
    <xf numFmtId="0" fontId="40" fillId="0" borderId="0" xfId="7" applyFont="1"/>
    <xf numFmtId="0" fontId="23" fillId="0" borderId="4" xfId="0" applyFont="1" applyBorder="1" applyAlignment="1">
      <alignment horizontal="right" vertical="center" wrapText="1"/>
    </xf>
    <xf numFmtId="0" fontId="23" fillId="0" borderId="0" xfId="0" applyFont="1" applyAlignment="1">
      <alignment horizontal="right" vertical="center" wrapText="1"/>
    </xf>
    <xf numFmtId="0" fontId="23" fillId="0" borderId="5" xfId="0" applyFont="1" applyBorder="1" applyAlignment="1">
      <alignment horizontal="right" vertical="center" wrapText="1"/>
    </xf>
    <xf numFmtId="0" fontId="23" fillId="0" borderId="6" xfId="0" applyFont="1" applyBorder="1" applyAlignment="1">
      <alignment horizontal="right" vertical="center" wrapText="1"/>
    </xf>
  </cellXfs>
  <cellStyles count="17">
    <cellStyle name="Excel Built-in Normal" xfId="1" xr:uid="{00000000-0005-0000-0000-000000000000}"/>
    <cellStyle name="Heading" xfId="2" xr:uid="{00000000-0005-0000-0000-000001000000}"/>
    <cellStyle name="Heading1" xfId="3" xr:uid="{00000000-0005-0000-0000-000002000000}"/>
    <cellStyle name="Komma" xfId="13" builtinId="3"/>
    <cellStyle name="Komma 2" xfId="15" xr:uid="{83D1E8BE-A523-4D64-88E4-A85314A794C0}"/>
    <cellStyle name="Result" xfId="4" xr:uid="{00000000-0005-0000-0000-000003000000}"/>
    <cellStyle name="Result2" xfId="5" xr:uid="{00000000-0005-0000-0000-000004000000}"/>
    <cellStyle name="Standaard" xfId="0" builtinId="0" customBuiltin="1"/>
    <cellStyle name="Standaard 2" xfId="6" xr:uid="{00000000-0005-0000-0000-000006000000}"/>
    <cellStyle name="Standaard 2 2" xfId="7" xr:uid="{00000000-0005-0000-0000-000007000000}"/>
    <cellStyle name="Standaard 2 3" xfId="14" xr:uid="{D2C750F4-6BFC-4B66-A355-A2C6EED1DA9C}"/>
    <cellStyle name="Standaard 3" xfId="11" xr:uid="{F7BEC109-E3B3-43E7-BF8E-BF7CED502191}"/>
    <cellStyle name="Standaard 4" xfId="12" xr:uid="{65668946-922F-45CF-9679-3D5D9D8917B3}"/>
    <cellStyle name="Standaard 5" xfId="16" xr:uid="{5D26C41B-AF84-4C1E-B5D8-B7BE890B3206}"/>
    <cellStyle name="Standaard_Blad2" xfId="10" xr:uid="{17BD925C-3357-4E34-8610-F665F3F63954}"/>
    <cellStyle name="Standaard_KRW meetpunten_1" xfId="8" xr:uid="{526DBC94-647F-4E76-AE28-CF2EED06FC55}"/>
    <cellStyle name="Standaard_vertaaltabel" xfId="9" xr:uid="{4266F595-C181-48F6-969E-864121D628AC}"/>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CC"/>
      <color rgb="FF770952"/>
      <color rgb="FF9B20E0"/>
      <color rgb="FFEB6C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00.xml.rels><?xml version="1.0" encoding="UTF-8" standalone="yes"?>
<Relationships xmlns="http://schemas.openxmlformats.org/package/2006/relationships"><Relationship Id="rId3" Type="http://schemas.openxmlformats.org/officeDocument/2006/relationships/chartUserShapes" Target="../drawings/drawing57.xml"/><Relationship Id="rId2" Type="http://schemas.microsoft.com/office/2011/relationships/chartColorStyle" Target="colors100.xml"/><Relationship Id="rId1" Type="http://schemas.microsoft.com/office/2011/relationships/chartStyle" Target="style100.xml"/></Relationships>
</file>

<file path=xl/charts/_rels/chart101.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101.xml"/><Relationship Id="rId1" Type="http://schemas.microsoft.com/office/2011/relationships/chartStyle" Target="style101.xml"/></Relationships>
</file>

<file path=xl/charts/_rels/chart102.xml.rels><?xml version="1.0" encoding="UTF-8" standalone="yes"?>
<Relationships xmlns="http://schemas.openxmlformats.org/package/2006/relationships"><Relationship Id="rId3" Type="http://schemas.openxmlformats.org/officeDocument/2006/relationships/chartUserShapes" Target="../drawings/drawing59.xml"/><Relationship Id="rId2" Type="http://schemas.microsoft.com/office/2011/relationships/chartColorStyle" Target="colors102.xml"/><Relationship Id="rId1" Type="http://schemas.microsoft.com/office/2011/relationships/chartStyle" Target="style102.xml"/></Relationships>
</file>

<file path=xl/charts/_rels/chart103.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103.xml"/><Relationship Id="rId1" Type="http://schemas.microsoft.com/office/2011/relationships/chartStyle" Target="style103.xml"/></Relationships>
</file>

<file path=xl/charts/_rels/chart104.xml.rels><?xml version="1.0" encoding="UTF-8" standalone="yes"?>
<Relationships xmlns="http://schemas.openxmlformats.org/package/2006/relationships"><Relationship Id="rId3" Type="http://schemas.openxmlformats.org/officeDocument/2006/relationships/chartUserShapes" Target="../drawings/drawing61.xml"/><Relationship Id="rId2" Type="http://schemas.microsoft.com/office/2011/relationships/chartColorStyle" Target="colors104.xml"/><Relationship Id="rId1" Type="http://schemas.microsoft.com/office/2011/relationships/chartStyle" Target="style104.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3" Type="http://schemas.openxmlformats.org/officeDocument/2006/relationships/chartUserShapes" Target="../drawings/drawing35.xml"/><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69.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70.xml"/><Relationship Id="rId1" Type="http://schemas.microsoft.com/office/2011/relationships/chartStyle" Target="style70.xml"/></Relationships>
</file>

<file path=xl/charts/_rels/chart71.xml.rels><?xml version="1.0" encoding="UTF-8" standalone="yes"?>
<Relationships xmlns="http://schemas.openxmlformats.org/package/2006/relationships"><Relationship Id="rId2" Type="http://schemas.microsoft.com/office/2011/relationships/chartColorStyle" Target="colors71.xml"/><Relationship Id="rId1" Type="http://schemas.microsoft.com/office/2011/relationships/chartStyle" Target="style71.xml"/></Relationships>
</file>

<file path=xl/charts/_rels/chart72.xml.rels><?xml version="1.0" encoding="UTF-8" standalone="yes"?>
<Relationships xmlns="http://schemas.openxmlformats.org/package/2006/relationships"><Relationship Id="rId2" Type="http://schemas.microsoft.com/office/2011/relationships/chartColorStyle" Target="colors72.xml"/><Relationship Id="rId1" Type="http://schemas.microsoft.com/office/2011/relationships/chartStyle" Target="style72.xml"/></Relationships>
</file>

<file path=xl/charts/_rels/chart73.xml.rels><?xml version="1.0" encoding="UTF-8" standalone="yes"?>
<Relationships xmlns="http://schemas.openxmlformats.org/package/2006/relationships"><Relationship Id="rId2" Type="http://schemas.microsoft.com/office/2011/relationships/chartColorStyle" Target="colors73.xml"/><Relationship Id="rId1" Type="http://schemas.microsoft.com/office/2011/relationships/chartStyle" Target="style73.xml"/></Relationships>
</file>

<file path=xl/charts/_rels/chart74.xml.rels><?xml version="1.0" encoding="UTF-8" standalone="yes"?>
<Relationships xmlns="http://schemas.openxmlformats.org/package/2006/relationships"><Relationship Id="rId2" Type="http://schemas.microsoft.com/office/2011/relationships/chartColorStyle" Target="colors74.xml"/><Relationship Id="rId1" Type="http://schemas.microsoft.com/office/2011/relationships/chartStyle" Target="style74.xml"/></Relationships>
</file>

<file path=xl/charts/_rels/chart75.xml.rels><?xml version="1.0" encoding="UTF-8" standalone="yes"?>
<Relationships xmlns="http://schemas.openxmlformats.org/package/2006/relationships"><Relationship Id="rId2" Type="http://schemas.microsoft.com/office/2011/relationships/chartColorStyle" Target="colors75.xml"/><Relationship Id="rId1" Type="http://schemas.microsoft.com/office/2011/relationships/chartStyle" Target="style75.xml"/></Relationships>
</file>

<file path=xl/charts/_rels/chart76.xml.rels><?xml version="1.0" encoding="UTF-8" standalone="yes"?>
<Relationships xmlns="http://schemas.openxmlformats.org/package/2006/relationships"><Relationship Id="rId2" Type="http://schemas.microsoft.com/office/2011/relationships/chartColorStyle" Target="colors76.xml"/><Relationship Id="rId1" Type="http://schemas.microsoft.com/office/2011/relationships/chartStyle" Target="style76.xml"/></Relationships>
</file>

<file path=xl/charts/_rels/chart77.xml.rels><?xml version="1.0" encoding="UTF-8" standalone="yes"?>
<Relationships xmlns="http://schemas.openxmlformats.org/package/2006/relationships"><Relationship Id="rId2" Type="http://schemas.microsoft.com/office/2011/relationships/chartColorStyle" Target="colors77.xml"/><Relationship Id="rId1" Type="http://schemas.microsoft.com/office/2011/relationships/chartStyle" Target="style77.xml"/></Relationships>
</file>

<file path=xl/charts/_rels/chart78.xml.rels><?xml version="1.0" encoding="UTF-8" standalone="yes"?>
<Relationships xmlns="http://schemas.openxmlformats.org/package/2006/relationships"><Relationship Id="rId2" Type="http://schemas.microsoft.com/office/2011/relationships/chartColorStyle" Target="colors78.xml"/><Relationship Id="rId1" Type="http://schemas.microsoft.com/office/2011/relationships/chartStyle" Target="style78.xml"/></Relationships>
</file>

<file path=xl/charts/_rels/chart79.xml.rels><?xml version="1.0" encoding="UTF-8" standalone="yes"?>
<Relationships xmlns="http://schemas.openxmlformats.org/package/2006/relationships"><Relationship Id="rId2" Type="http://schemas.microsoft.com/office/2011/relationships/chartColorStyle" Target="colors79.xml"/><Relationship Id="rId1" Type="http://schemas.microsoft.com/office/2011/relationships/chartStyle" Target="style79.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0.xml.rels><?xml version="1.0" encoding="UTF-8" standalone="yes"?>
<Relationships xmlns="http://schemas.openxmlformats.org/package/2006/relationships"><Relationship Id="rId2" Type="http://schemas.microsoft.com/office/2011/relationships/chartColorStyle" Target="colors80.xml"/><Relationship Id="rId1" Type="http://schemas.microsoft.com/office/2011/relationships/chartStyle" Target="style80.xml"/></Relationships>
</file>

<file path=xl/charts/_rels/chart81.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81.xml"/><Relationship Id="rId1" Type="http://schemas.microsoft.com/office/2011/relationships/chartStyle" Target="style81.xml"/></Relationships>
</file>

<file path=xl/charts/_rels/chart82.xml.rels><?xml version="1.0" encoding="UTF-8" standalone="yes"?>
<Relationships xmlns="http://schemas.openxmlformats.org/package/2006/relationships"><Relationship Id="rId3" Type="http://schemas.openxmlformats.org/officeDocument/2006/relationships/chartUserShapes" Target="../drawings/drawing39.xml"/><Relationship Id="rId2" Type="http://schemas.microsoft.com/office/2011/relationships/chartColorStyle" Target="colors82.xml"/><Relationship Id="rId1" Type="http://schemas.microsoft.com/office/2011/relationships/chartStyle" Target="style82.xml"/></Relationships>
</file>

<file path=xl/charts/_rels/chart83.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83.xml"/><Relationship Id="rId1" Type="http://schemas.microsoft.com/office/2011/relationships/chartStyle" Target="style83.xml"/></Relationships>
</file>

<file path=xl/charts/_rels/chart84.xml.rels><?xml version="1.0" encoding="UTF-8" standalone="yes"?>
<Relationships xmlns="http://schemas.openxmlformats.org/package/2006/relationships"><Relationship Id="rId3" Type="http://schemas.openxmlformats.org/officeDocument/2006/relationships/chartUserShapes" Target="../drawings/drawing41.xml"/><Relationship Id="rId2" Type="http://schemas.microsoft.com/office/2011/relationships/chartColorStyle" Target="colors84.xml"/><Relationship Id="rId1" Type="http://schemas.microsoft.com/office/2011/relationships/chartStyle" Target="style84.xml"/></Relationships>
</file>

<file path=xl/charts/_rels/chart85.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85.xml"/><Relationship Id="rId1" Type="http://schemas.microsoft.com/office/2011/relationships/chartStyle" Target="style85.xml"/></Relationships>
</file>

<file path=xl/charts/_rels/chart86.xml.rels><?xml version="1.0" encoding="UTF-8" standalone="yes"?>
<Relationships xmlns="http://schemas.openxmlformats.org/package/2006/relationships"><Relationship Id="rId3" Type="http://schemas.openxmlformats.org/officeDocument/2006/relationships/chartUserShapes" Target="../drawings/drawing43.xml"/><Relationship Id="rId2" Type="http://schemas.microsoft.com/office/2011/relationships/chartColorStyle" Target="colors86.xml"/><Relationship Id="rId1" Type="http://schemas.microsoft.com/office/2011/relationships/chartStyle" Target="style86.xml"/></Relationships>
</file>

<file path=xl/charts/_rels/chart87.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87.xml"/><Relationship Id="rId1" Type="http://schemas.microsoft.com/office/2011/relationships/chartStyle" Target="style87.xml"/></Relationships>
</file>

<file path=xl/charts/_rels/chart88.xml.rels><?xml version="1.0" encoding="UTF-8" standalone="yes"?>
<Relationships xmlns="http://schemas.openxmlformats.org/package/2006/relationships"><Relationship Id="rId3" Type="http://schemas.openxmlformats.org/officeDocument/2006/relationships/chartUserShapes" Target="../drawings/drawing45.xml"/><Relationship Id="rId2" Type="http://schemas.microsoft.com/office/2011/relationships/chartColorStyle" Target="colors88.xml"/><Relationship Id="rId1" Type="http://schemas.microsoft.com/office/2011/relationships/chartStyle" Target="style88.xml"/></Relationships>
</file>

<file path=xl/charts/_rels/chart89.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89.xml"/><Relationship Id="rId1" Type="http://schemas.microsoft.com/office/2011/relationships/chartStyle" Target="style89.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9.xml"/><Relationship Id="rId1" Type="http://schemas.microsoft.com/office/2011/relationships/chartStyle" Target="style9.xml"/></Relationships>
</file>

<file path=xl/charts/_rels/chart90.xml.rels><?xml version="1.0" encoding="UTF-8" standalone="yes"?>
<Relationships xmlns="http://schemas.openxmlformats.org/package/2006/relationships"><Relationship Id="rId3" Type="http://schemas.openxmlformats.org/officeDocument/2006/relationships/chartUserShapes" Target="../drawings/drawing47.xml"/><Relationship Id="rId2" Type="http://schemas.microsoft.com/office/2011/relationships/chartColorStyle" Target="colors90.xml"/><Relationship Id="rId1" Type="http://schemas.microsoft.com/office/2011/relationships/chartStyle" Target="style90.xml"/></Relationships>
</file>

<file path=xl/charts/_rels/chart91.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91.xml"/><Relationship Id="rId1" Type="http://schemas.microsoft.com/office/2011/relationships/chartStyle" Target="style91.xml"/></Relationships>
</file>

<file path=xl/charts/_rels/chart92.xml.rels><?xml version="1.0" encoding="UTF-8" standalone="yes"?>
<Relationships xmlns="http://schemas.openxmlformats.org/package/2006/relationships"><Relationship Id="rId3" Type="http://schemas.openxmlformats.org/officeDocument/2006/relationships/chartUserShapes" Target="../drawings/drawing49.xml"/><Relationship Id="rId2" Type="http://schemas.microsoft.com/office/2011/relationships/chartColorStyle" Target="colors92.xml"/><Relationship Id="rId1" Type="http://schemas.microsoft.com/office/2011/relationships/chartStyle" Target="style92.xml"/></Relationships>
</file>

<file path=xl/charts/_rels/chart93.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93.xml"/><Relationship Id="rId1" Type="http://schemas.microsoft.com/office/2011/relationships/chartStyle" Target="style93.xml"/></Relationships>
</file>

<file path=xl/charts/_rels/chart94.xml.rels><?xml version="1.0" encoding="UTF-8" standalone="yes"?>
<Relationships xmlns="http://schemas.openxmlformats.org/package/2006/relationships"><Relationship Id="rId3" Type="http://schemas.openxmlformats.org/officeDocument/2006/relationships/chartUserShapes" Target="../drawings/drawing51.xml"/><Relationship Id="rId2" Type="http://schemas.microsoft.com/office/2011/relationships/chartColorStyle" Target="colors94.xml"/><Relationship Id="rId1" Type="http://schemas.microsoft.com/office/2011/relationships/chartStyle" Target="style94.xml"/></Relationships>
</file>

<file path=xl/charts/_rels/chart95.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95.xml"/><Relationship Id="rId1" Type="http://schemas.microsoft.com/office/2011/relationships/chartStyle" Target="style95.xml"/></Relationships>
</file>

<file path=xl/charts/_rels/chart96.xml.rels><?xml version="1.0" encoding="UTF-8" standalone="yes"?>
<Relationships xmlns="http://schemas.openxmlformats.org/package/2006/relationships"><Relationship Id="rId3" Type="http://schemas.openxmlformats.org/officeDocument/2006/relationships/chartUserShapes" Target="../drawings/drawing53.xml"/><Relationship Id="rId2" Type="http://schemas.microsoft.com/office/2011/relationships/chartColorStyle" Target="colors96.xml"/><Relationship Id="rId1" Type="http://schemas.microsoft.com/office/2011/relationships/chartStyle" Target="style96.xml"/></Relationships>
</file>

<file path=xl/charts/_rels/chart97.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97.xml"/><Relationship Id="rId1" Type="http://schemas.microsoft.com/office/2011/relationships/chartStyle" Target="style97.xml"/></Relationships>
</file>

<file path=xl/charts/_rels/chart98.xml.rels><?xml version="1.0" encoding="UTF-8" standalone="yes"?>
<Relationships xmlns="http://schemas.openxmlformats.org/package/2006/relationships"><Relationship Id="rId3" Type="http://schemas.openxmlformats.org/officeDocument/2006/relationships/chartUserShapes" Target="../drawings/drawing55.xml"/><Relationship Id="rId2" Type="http://schemas.microsoft.com/office/2011/relationships/chartColorStyle" Target="colors98.xml"/><Relationship Id="rId1" Type="http://schemas.microsoft.com/office/2011/relationships/chartStyle" Target="style98.xml"/></Relationships>
</file>

<file path=xl/charts/_rels/chart99.xml.rels><?xml version="1.0" encoding="UTF-8" standalone="yes"?>
<Relationships xmlns="http://schemas.openxmlformats.org/package/2006/relationships"><Relationship Id="rId3" Type="http://schemas.openxmlformats.org/officeDocument/2006/relationships/chartUserShapes" Target="../drawings/drawing56.xml"/><Relationship Id="rId2" Type="http://schemas.microsoft.com/office/2011/relationships/chartColorStyle" Target="colors99.xml"/><Relationship Id="rId1" Type="http://schemas.microsoft.com/office/2011/relationships/chartStyle" Target="style9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EKR-score IJsselmeer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scatterChart>
        <c:scatterStyle val="lineMarker"/>
        <c:varyColors val="0"/>
        <c:ser>
          <c:idx val="0"/>
          <c:order val="0"/>
          <c:tx>
            <c:strRef>
              <c:f>'1- Graf EKR score IJsselmeer'!$E$3</c:f>
              <c:strCache>
                <c:ptCount val="1"/>
                <c:pt idx="0">
                  <c:v>Abundantie</c:v>
                </c:pt>
              </c:strCache>
            </c:strRef>
          </c:tx>
          <c:spPr>
            <a:ln w="25400" cap="rnd">
              <a:solidFill>
                <a:schemeClr val="accent1"/>
              </a:solidFill>
              <a:prstDash val="dash"/>
              <a:round/>
            </a:ln>
            <a:effectLst/>
          </c:spPr>
          <c:marker>
            <c:symbol val="circle"/>
            <c:size val="5"/>
            <c:spPr>
              <a:solidFill>
                <a:schemeClr val="accent1"/>
              </a:solidFill>
              <a:ln w="9525">
                <a:solidFill>
                  <a:schemeClr val="accent1"/>
                </a:solidFill>
              </a:ln>
              <a:effectLst/>
            </c:spPr>
          </c:marker>
          <c:xVal>
            <c:numRef>
              <c:f>'1- Graf EKR score IJsselmeer'!$C$4:$C$15</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xVal>
          <c:yVal>
            <c:numRef>
              <c:f>'1- Graf EKR score IJsselmeer'!$E$4:$E$15</c:f>
              <c:numCache>
                <c:formatCode>General</c:formatCode>
                <c:ptCount val="12"/>
                <c:pt idx="0">
                  <c:v>0.255</c:v>
                </c:pt>
                <c:pt idx="1">
                  <c:v>0.23499999999999999</c:v>
                </c:pt>
                <c:pt idx="2">
                  <c:v>0.26900000000000002</c:v>
                </c:pt>
                <c:pt idx="5">
                  <c:v>0.25700000000000001</c:v>
                </c:pt>
                <c:pt idx="8">
                  <c:v>0.245</c:v>
                </c:pt>
                <c:pt idx="11">
                  <c:v>0.29899999999999999</c:v>
                </c:pt>
              </c:numCache>
            </c:numRef>
          </c:yVal>
          <c:smooth val="0"/>
          <c:extLst>
            <c:ext xmlns:c16="http://schemas.microsoft.com/office/drawing/2014/chart" uri="{C3380CC4-5D6E-409C-BE32-E72D297353CC}">
              <c16:uniqueId val="{00000000-D4AA-4DAE-B692-CDDDB2FEE90E}"/>
            </c:ext>
          </c:extLst>
        </c:ser>
        <c:ser>
          <c:idx val="1"/>
          <c:order val="1"/>
          <c:tx>
            <c:strRef>
              <c:f>'1- Graf EKR score IJsselmeer'!$F$3</c:f>
              <c:strCache>
                <c:ptCount val="1"/>
                <c:pt idx="0">
                  <c:v>Soortensamenstelling</c:v>
                </c:pt>
              </c:strCache>
            </c:strRef>
          </c:tx>
          <c:spPr>
            <a:ln w="25400" cap="rnd">
              <a:solidFill>
                <a:schemeClr val="accent1">
                  <a:lumMod val="40000"/>
                  <a:lumOff val="60000"/>
                </a:schemeClr>
              </a:solidFill>
              <a:prstDash val="dash"/>
              <a:round/>
            </a:ln>
            <a:effectLst/>
          </c:spPr>
          <c:marker>
            <c:symbol val="circle"/>
            <c:size val="5"/>
            <c:spPr>
              <a:solidFill>
                <a:schemeClr val="accent1">
                  <a:lumMod val="40000"/>
                  <a:lumOff val="60000"/>
                </a:schemeClr>
              </a:solidFill>
              <a:ln w="9525">
                <a:solidFill>
                  <a:schemeClr val="accent1">
                    <a:lumMod val="40000"/>
                    <a:lumOff val="60000"/>
                  </a:schemeClr>
                </a:solidFill>
              </a:ln>
              <a:effectLst/>
            </c:spPr>
          </c:marker>
          <c:xVal>
            <c:numRef>
              <c:f>'1- Graf EKR score IJsselmeer'!$C$4:$C$15</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xVal>
          <c:yVal>
            <c:numRef>
              <c:f>'1- Graf EKR score IJsselmeer'!$F$4:$F$15</c:f>
              <c:numCache>
                <c:formatCode>General</c:formatCode>
                <c:ptCount val="12"/>
                <c:pt idx="0">
                  <c:v>0.54400000000000004</c:v>
                </c:pt>
                <c:pt idx="1">
                  <c:v>0.498</c:v>
                </c:pt>
                <c:pt idx="2">
                  <c:v>0.54900000000000004</c:v>
                </c:pt>
                <c:pt idx="5">
                  <c:v>0.57799999999999996</c:v>
                </c:pt>
                <c:pt idx="8">
                  <c:v>0.45900000000000002</c:v>
                </c:pt>
                <c:pt idx="11">
                  <c:v>0.58899999999999997</c:v>
                </c:pt>
              </c:numCache>
            </c:numRef>
          </c:yVal>
          <c:smooth val="0"/>
          <c:extLst>
            <c:ext xmlns:c16="http://schemas.microsoft.com/office/drawing/2014/chart" uri="{C3380CC4-5D6E-409C-BE32-E72D297353CC}">
              <c16:uniqueId val="{00000001-D4AA-4DAE-B692-CDDDB2FEE90E}"/>
            </c:ext>
          </c:extLst>
        </c:ser>
        <c:ser>
          <c:idx val="2"/>
          <c:order val="2"/>
          <c:tx>
            <c:strRef>
              <c:f>'1- Graf EKR score IJsselmeer'!$G$3</c:f>
              <c:strCache>
                <c:ptCount val="1"/>
                <c:pt idx="0">
                  <c:v>Totaal score</c:v>
                </c:pt>
              </c:strCache>
            </c:strRef>
          </c:tx>
          <c:spPr>
            <a:ln w="25400" cap="rnd">
              <a:solidFill>
                <a:srgbClr val="7030A0"/>
              </a:solidFill>
              <a:round/>
            </a:ln>
            <a:effectLst/>
          </c:spPr>
          <c:marker>
            <c:symbol val="circle"/>
            <c:size val="5"/>
            <c:spPr>
              <a:solidFill>
                <a:srgbClr val="7030A0"/>
              </a:solidFill>
              <a:ln w="9525">
                <a:solidFill>
                  <a:srgbClr val="7030A0"/>
                </a:solidFill>
              </a:ln>
              <a:effectLst/>
            </c:spPr>
          </c:marker>
          <c:xVal>
            <c:numRef>
              <c:f>'1- Graf EKR score IJsselmeer'!$C$4:$C$15</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xVal>
          <c:yVal>
            <c:numRef>
              <c:f>'1- Graf EKR score IJsselmeer'!$G$4:$G$15</c:f>
              <c:numCache>
                <c:formatCode>General</c:formatCode>
                <c:ptCount val="12"/>
                <c:pt idx="0">
                  <c:v>0.4</c:v>
                </c:pt>
                <c:pt idx="1">
                  <c:v>0.36699999999999999</c:v>
                </c:pt>
                <c:pt idx="2">
                  <c:v>0.40899999999999997</c:v>
                </c:pt>
                <c:pt idx="5">
                  <c:v>0.41799999999999998</c:v>
                </c:pt>
                <c:pt idx="8">
                  <c:v>0.35199999999999998</c:v>
                </c:pt>
                <c:pt idx="11">
                  <c:v>0.44400000000000001</c:v>
                </c:pt>
              </c:numCache>
            </c:numRef>
          </c:yVal>
          <c:smooth val="0"/>
          <c:extLst>
            <c:ext xmlns:c16="http://schemas.microsoft.com/office/drawing/2014/chart" uri="{C3380CC4-5D6E-409C-BE32-E72D297353CC}">
              <c16:uniqueId val="{00000002-D4AA-4DAE-B692-CDDDB2FEE90E}"/>
            </c:ext>
          </c:extLst>
        </c:ser>
        <c:dLbls>
          <c:showLegendKey val="0"/>
          <c:showVal val="0"/>
          <c:showCatName val="0"/>
          <c:showSerName val="0"/>
          <c:showPercent val="0"/>
          <c:showBubbleSize val="0"/>
        </c:dLbls>
        <c:axId val="886298271"/>
        <c:axId val="96147871"/>
      </c:scatterChart>
      <c:valAx>
        <c:axId val="88629827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Jaar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6147871"/>
        <c:crosses val="autoZero"/>
        <c:crossBetween val="midCat"/>
      </c:valAx>
      <c:valAx>
        <c:axId val="9614787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86298271"/>
        <c:crosses val="autoZero"/>
        <c:crossBetween val="midCat"/>
      </c:valAx>
      <c:spPr>
        <a:noFill/>
        <a:ln>
          <a:noFill/>
        </a:ln>
        <a:effectLst/>
      </c:spPr>
    </c:plotArea>
    <c:legend>
      <c:legendPos val="r"/>
      <c:layout>
        <c:manualLayout>
          <c:xMode val="edge"/>
          <c:yMode val="edge"/>
          <c:x val="0.79958849092820861"/>
          <c:y val="0.24513009646544581"/>
          <c:w val="0.18601802753636826"/>
          <c:h val="0.1536465185170315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span"/>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EKR score Zoommeer-Eendracht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'1-Graf EKR score Zoommeer'!$E$3</c:f>
              <c:strCache>
                <c:ptCount val="1"/>
                <c:pt idx="0">
                  <c:v>Abundantie</c:v>
                </c:pt>
              </c:strCache>
            </c:strRef>
          </c:tx>
          <c:spPr>
            <a:solidFill>
              <a:schemeClr val="accent1"/>
            </a:solidFill>
            <a:ln>
              <a:noFill/>
            </a:ln>
            <a:effectLst/>
          </c:spPr>
          <c:invertIfNegative val="0"/>
          <c:cat>
            <c:numRef>
              <c:f>'1-Graf EKR score Zoommeer'!$C$4:$C$17</c:f>
              <c:numCache>
                <c:formatCode>General</c:formatCode>
                <c:ptCount val="14"/>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numCache>
            </c:numRef>
          </c:cat>
          <c:val>
            <c:numRef>
              <c:f>'1-Graf EKR score Zoommeer'!$E$4:$E$17</c:f>
              <c:numCache>
                <c:formatCode>General</c:formatCode>
                <c:ptCount val="14"/>
                <c:pt idx="0">
                  <c:v>0.25</c:v>
                </c:pt>
                <c:pt idx="2">
                  <c:v>0.25700000000000001</c:v>
                </c:pt>
                <c:pt idx="3">
                  <c:v>0.33800000000000002</c:v>
                </c:pt>
                <c:pt idx="6">
                  <c:v>0.29399999999999998</c:v>
                </c:pt>
                <c:pt idx="9">
                  <c:v>0.28799999999999998</c:v>
                </c:pt>
                <c:pt idx="12">
                  <c:v>0.27700000000000002</c:v>
                </c:pt>
              </c:numCache>
            </c:numRef>
          </c:val>
          <c:extLst>
            <c:ext xmlns:c16="http://schemas.microsoft.com/office/drawing/2014/chart" uri="{C3380CC4-5D6E-409C-BE32-E72D297353CC}">
              <c16:uniqueId val="{00000000-C6A9-4716-8DDB-B92B64CB410B}"/>
            </c:ext>
          </c:extLst>
        </c:ser>
        <c:ser>
          <c:idx val="1"/>
          <c:order val="1"/>
          <c:tx>
            <c:strRef>
              <c:f>'1-Graf EKR score Zoommeer'!$F$3</c:f>
              <c:strCache>
                <c:ptCount val="1"/>
                <c:pt idx="0">
                  <c:v>Soortensamenstelling</c:v>
                </c:pt>
              </c:strCache>
            </c:strRef>
          </c:tx>
          <c:spPr>
            <a:solidFill>
              <a:schemeClr val="accent2"/>
            </a:solidFill>
            <a:ln>
              <a:noFill/>
            </a:ln>
            <a:effectLst/>
          </c:spPr>
          <c:invertIfNegative val="0"/>
          <c:cat>
            <c:numRef>
              <c:f>'1-Graf EKR score Zoommeer'!$C$4:$C$17</c:f>
              <c:numCache>
                <c:formatCode>General</c:formatCode>
                <c:ptCount val="14"/>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numCache>
            </c:numRef>
          </c:cat>
          <c:val>
            <c:numRef>
              <c:f>'1-Graf EKR score Zoommeer'!$F$4:$F$17</c:f>
              <c:numCache>
                <c:formatCode>General</c:formatCode>
                <c:ptCount val="14"/>
                <c:pt idx="0">
                  <c:v>0.41599999999999998</c:v>
                </c:pt>
                <c:pt idx="2">
                  <c:v>0.46800000000000003</c:v>
                </c:pt>
                <c:pt idx="3">
                  <c:v>0.45700000000000002</c:v>
                </c:pt>
                <c:pt idx="6">
                  <c:v>0.46500000000000002</c:v>
                </c:pt>
                <c:pt idx="9">
                  <c:v>0.51100000000000001</c:v>
                </c:pt>
                <c:pt idx="12">
                  <c:v>0.497</c:v>
                </c:pt>
              </c:numCache>
            </c:numRef>
          </c:val>
          <c:extLst>
            <c:ext xmlns:c16="http://schemas.microsoft.com/office/drawing/2014/chart" uri="{C3380CC4-5D6E-409C-BE32-E72D297353CC}">
              <c16:uniqueId val="{00000001-C6A9-4716-8DDB-B92B64CB410B}"/>
            </c:ext>
          </c:extLst>
        </c:ser>
        <c:ser>
          <c:idx val="2"/>
          <c:order val="2"/>
          <c:tx>
            <c:strRef>
              <c:f>'1-Graf EKR score Zoommeer'!$G$3</c:f>
              <c:strCache>
                <c:ptCount val="1"/>
                <c:pt idx="0">
                  <c:v>Totaal score</c:v>
                </c:pt>
              </c:strCache>
            </c:strRef>
          </c:tx>
          <c:spPr>
            <a:solidFill>
              <a:schemeClr val="accent3"/>
            </a:solidFill>
            <a:ln>
              <a:noFill/>
            </a:ln>
            <a:effectLst/>
          </c:spPr>
          <c:invertIfNegative val="0"/>
          <c:cat>
            <c:numRef>
              <c:f>'1-Graf EKR score Zoommeer'!$C$4:$C$17</c:f>
              <c:numCache>
                <c:formatCode>General</c:formatCode>
                <c:ptCount val="14"/>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numCache>
            </c:numRef>
          </c:cat>
          <c:val>
            <c:numRef>
              <c:f>'1-Graf EKR score Zoommeer'!$G$4:$G$17</c:f>
              <c:numCache>
                <c:formatCode>General</c:formatCode>
                <c:ptCount val="14"/>
                <c:pt idx="0">
                  <c:v>0.33300000000000002</c:v>
                </c:pt>
                <c:pt idx="2">
                  <c:v>0.36299999999999999</c:v>
                </c:pt>
                <c:pt idx="3">
                  <c:v>0.39800000000000002</c:v>
                </c:pt>
                <c:pt idx="6">
                  <c:v>0.38</c:v>
                </c:pt>
                <c:pt idx="9">
                  <c:v>0.39900000000000002</c:v>
                </c:pt>
                <c:pt idx="12">
                  <c:v>0.38700000000000001</c:v>
                </c:pt>
              </c:numCache>
            </c:numRef>
          </c:val>
          <c:extLst>
            <c:ext xmlns:c16="http://schemas.microsoft.com/office/drawing/2014/chart" uri="{C3380CC4-5D6E-409C-BE32-E72D297353CC}">
              <c16:uniqueId val="{00000002-C6A9-4716-8DDB-B92B64CB410B}"/>
            </c:ext>
          </c:extLst>
        </c:ser>
        <c:dLbls>
          <c:showLegendKey val="0"/>
          <c:showVal val="0"/>
          <c:showCatName val="0"/>
          <c:showSerName val="0"/>
          <c:showPercent val="0"/>
          <c:showBubbleSize val="0"/>
        </c:dLbls>
        <c:gapWidth val="219"/>
        <c:overlap val="-27"/>
        <c:axId val="978032592"/>
        <c:axId val="882643952"/>
      </c:barChart>
      <c:catAx>
        <c:axId val="978032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82643952"/>
        <c:crosses val="autoZero"/>
        <c:auto val="1"/>
        <c:lblAlgn val="ctr"/>
        <c:lblOffset val="100"/>
        <c:noMultiLvlLbl val="0"/>
      </c:catAx>
      <c:valAx>
        <c:axId val="88264395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780325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Bedekkingspercentages groeivormen </a:t>
            </a:r>
            <a:r>
              <a:rPr lang="en-GB"/>
              <a:t>Ketelmeer-Vossemeer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tx>
            <c:strRef>
              <c:f>'4 - Trends groeivormen KRW'!$AJ$104</c:f>
              <c:strCache>
                <c:ptCount val="1"/>
                <c:pt idx="0">
                  <c:v>ondergedoken</c:v>
                </c:pt>
              </c:strCache>
            </c:strRef>
          </c:tx>
          <c:spPr>
            <a:ln w="28575" cap="rnd">
              <a:solidFill>
                <a:schemeClr val="accent1"/>
              </a:solidFill>
              <a:round/>
            </a:ln>
            <a:effectLst/>
          </c:spPr>
          <c:marker>
            <c:symbol val="none"/>
          </c:marker>
          <c:cat>
            <c:numRef>
              <c:f>'4 - Trends groeivormen KRW'!$AI$105:$AI$116</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2020</c:v>
                </c:pt>
                <c:pt idx="11">
                  <c:v>2023</c:v>
                </c:pt>
              </c:numCache>
            </c:numRef>
          </c:cat>
          <c:val>
            <c:numRef>
              <c:f>'4 - Trends groeivormen KRW'!$AJ$105:$AJ$116</c:f>
              <c:numCache>
                <c:formatCode>_(* #,##0.00_);_(* \(#,##0.00\);_(* "-"??_);_(@_)</c:formatCode>
                <c:ptCount val="12"/>
                <c:pt idx="0">
                  <c:v>7</c:v>
                </c:pt>
                <c:pt idx="1">
                  <c:v>4.9800000000000004</c:v>
                </c:pt>
                <c:pt idx="2">
                  <c:v>17.66</c:v>
                </c:pt>
                <c:pt idx="3">
                  <c:v>21.96</c:v>
                </c:pt>
                <c:pt idx="4">
                  <c:v>22.24</c:v>
                </c:pt>
                <c:pt idx="5">
                  <c:v>31.98</c:v>
                </c:pt>
                <c:pt idx="6">
                  <c:v>24.21</c:v>
                </c:pt>
                <c:pt idx="7">
                  <c:v>16.53</c:v>
                </c:pt>
                <c:pt idx="8">
                  <c:v>13.2</c:v>
                </c:pt>
                <c:pt idx="9">
                  <c:v>26.7</c:v>
                </c:pt>
                <c:pt idx="10">
                  <c:v>25.185654166666666</c:v>
                </c:pt>
                <c:pt idx="11">
                  <c:v>23.6998125</c:v>
                </c:pt>
              </c:numCache>
            </c:numRef>
          </c:val>
          <c:smooth val="0"/>
          <c:extLst>
            <c:ext xmlns:c16="http://schemas.microsoft.com/office/drawing/2014/chart" uri="{C3380CC4-5D6E-409C-BE32-E72D297353CC}">
              <c16:uniqueId val="{00000000-1101-4C7A-A4F5-9009B74FE1AB}"/>
            </c:ext>
          </c:extLst>
        </c:ser>
        <c:ser>
          <c:idx val="1"/>
          <c:order val="1"/>
          <c:tx>
            <c:strRef>
              <c:f>'4 - Trends groeivormen KRW'!$AK$104</c:f>
              <c:strCache>
                <c:ptCount val="1"/>
                <c:pt idx="0">
                  <c:v>drijvend</c:v>
                </c:pt>
              </c:strCache>
            </c:strRef>
          </c:tx>
          <c:spPr>
            <a:ln w="28575" cap="rnd">
              <a:solidFill>
                <a:srgbClr val="FFFF00"/>
              </a:solidFill>
              <a:round/>
            </a:ln>
            <a:effectLst/>
          </c:spPr>
          <c:marker>
            <c:symbol val="none"/>
          </c:marker>
          <c:cat>
            <c:numRef>
              <c:f>'4 - Trends groeivormen KRW'!$AI$105:$AI$116</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2020</c:v>
                </c:pt>
                <c:pt idx="11">
                  <c:v>2023</c:v>
                </c:pt>
              </c:numCache>
            </c:numRef>
          </c:cat>
          <c:val>
            <c:numRef>
              <c:f>'4 - Trends groeivormen KRW'!$AK$105:$AK$116</c:f>
              <c:numCache>
                <c:formatCode>_(* #,##0.00_);_(* \(#,##0.00\);_(* "-"??_);_(@_)</c:formatCode>
                <c:ptCount val="12"/>
                <c:pt idx="0">
                  <c:v>0</c:v>
                </c:pt>
                <c:pt idx="1">
                  <c:v>0</c:v>
                </c:pt>
                <c:pt idx="2">
                  <c:v>7.0000000000000007E-2</c:v>
                </c:pt>
                <c:pt idx="3">
                  <c:v>0</c:v>
                </c:pt>
                <c:pt idx="4">
                  <c:v>0</c:v>
                </c:pt>
                <c:pt idx="5">
                  <c:v>0.06</c:v>
                </c:pt>
                <c:pt idx="6">
                  <c:v>0.06</c:v>
                </c:pt>
                <c:pt idx="7">
                  <c:v>0</c:v>
                </c:pt>
                <c:pt idx="8">
                  <c:v>0</c:v>
                </c:pt>
                <c:pt idx="9">
                  <c:v>0</c:v>
                </c:pt>
                <c:pt idx="10">
                  <c:v>0</c:v>
                </c:pt>
                <c:pt idx="11">
                  <c:v>9.791666666666666E-4</c:v>
                </c:pt>
              </c:numCache>
            </c:numRef>
          </c:val>
          <c:smooth val="0"/>
          <c:extLst>
            <c:ext xmlns:c16="http://schemas.microsoft.com/office/drawing/2014/chart" uri="{C3380CC4-5D6E-409C-BE32-E72D297353CC}">
              <c16:uniqueId val="{00000001-1101-4C7A-A4F5-9009B74FE1AB}"/>
            </c:ext>
          </c:extLst>
        </c:ser>
        <c:ser>
          <c:idx val="2"/>
          <c:order val="2"/>
          <c:tx>
            <c:strRef>
              <c:f>'4 - Trends groeivormen KRW'!$AL$104</c:f>
              <c:strCache>
                <c:ptCount val="1"/>
                <c:pt idx="0">
                  <c:v>emers</c:v>
                </c:pt>
              </c:strCache>
            </c:strRef>
          </c:tx>
          <c:spPr>
            <a:ln w="28575" cap="rnd">
              <a:solidFill>
                <a:srgbClr val="92D050"/>
              </a:solidFill>
              <a:round/>
            </a:ln>
            <a:effectLst/>
          </c:spPr>
          <c:marker>
            <c:symbol val="none"/>
          </c:marker>
          <c:cat>
            <c:numRef>
              <c:f>'4 - Trends groeivormen KRW'!$AI$105:$AI$116</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2020</c:v>
                </c:pt>
                <c:pt idx="11">
                  <c:v>2023</c:v>
                </c:pt>
              </c:numCache>
            </c:numRef>
          </c:cat>
          <c:val>
            <c:numRef>
              <c:f>'4 - Trends groeivormen KRW'!$AL$105:$AL$116</c:f>
              <c:numCache>
                <c:formatCode>_(* #,##0.00_);_(* \(#,##0.00\);_(* "-"??_);_(@_)</c:formatCode>
                <c:ptCount val="12"/>
                <c:pt idx="0">
                  <c:v>1.44</c:v>
                </c:pt>
                <c:pt idx="1">
                  <c:v>1.59</c:v>
                </c:pt>
                <c:pt idx="2">
                  <c:v>0</c:v>
                </c:pt>
                <c:pt idx="3">
                  <c:v>1.53</c:v>
                </c:pt>
                <c:pt idx="4">
                  <c:v>0</c:v>
                </c:pt>
                <c:pt idx="5">
                  <c:v>1.82</c:v>
                </c:pt>
                <c:pt idx="6">
                  <c:v>2.97</c:v>
                </c:pt>
                <c:pt idx="7">
                  <c:v>1.76</c:v>
                </c:pt>
                <c:pt idx="8">
                  <c:v>2.5</c:v>
                </c:pt>
                <c:pt idx="9">
                  <c:v>0.02</c:v>
                </c:pt>
                <c:pt idx="10">
                  <c:v>1.41</c:v>
                </c:pt>
                <c:pt idx="11">
                  <c:v>0.29374999999999996</c:v>
                </c:pt>
              </c:numCache>
            </c:numRef>
          </c:val>
          <c:smooth val="0"/>
          <c:extLst>
            <c:ext xmlns:c16="http://schemas.microsoft.com/office/drawing/2014/chart" uri="{C3380CC4-5D6E-409C-BE32-E72D297353CC}">
              <c16:uniqueId val="{00000002-1101-4C7A-A4F5-9009B74FE1AB}"/>
            </c:ext>
          </c:extLst>
        </c:ser>
        <c:ser>
          <c:idx val="3"/>
          <c:order val="3"/>
          <c:tx>
            <c:strRef>
              <c:f>'4 - Trends groeivormen KRW'!$AM$104</c:f>
              <c:strCache>
                <c:ptCount val="1"/>
                <c:pt idx="0">
                  <c:v>draadwieren</c:v>
                </c:pt>
              </c:strCache>
            </c:strRef>
          </c:tx>
          <c:spPr>
            <a:ln w="28575" cap="rnd">
              <a:solidFill>
                <a:srgbClr val="FF0000"/>
              </a:solidFill>
              <a:round/>
            </a:ln>
            <a:effectLst/>
          </c:spPr>
          <c:marker>
            <c:symbol val="none"/>
          </c:marker>
          <c:cat>
            <c:numRef>
              <c:f>'4 - Trends groeivormen KRW'!$AI$105:$AI$116</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2020</c:v>
                </c:pt>
                <c:pt idx="11">
                  <c:v>2023</c:v>
                </c:pt>
              </c:numCache>
            </c:numRef>
          </c:cat>
          <c:val>
            <c:numRef>
              <c:f>'4 - Trends groeivormen KRW'!$AM$105:$AM$116</c:f>
              <c:numCache>
                <c:formatCode>_(* #,##0.00_);_(* \(#,##0.00\);_(* "-"??_);_(@_)</c:formatCode>
                <c:ptCount val="12"/>
                <c:pt idx="0">
                  <c:v>17.7</c:v>
                </c:pt>
                <c:pt idx="1">
                  <c:v>10.67</c:v>
                </c:pt>
                <c:pt idx="2">
                  <c:v>10.33</c:v>
                </c:pt>
                <c:pt idx="3">
                  <c:v>24.82</c:v>
                </c:pt>
                <c:pt idx="4">
                  <c:v>13.94</c:v>
                </c:pt>
                <c:pt idx="5">
                  <c:v>19.27</c:v>
                </c:pt>
                <c:pt idx="6">
                  <c:v>15.59</c:v>
                </c:pt>
                <c:pt idx="7">
                  <c:v>9.93</c:v>
                </c:pt>
                <c:pt idx="8">
                  <c:v>7.59</c:v>
                </c:pt>
                <c:pt idx="9">
                  <c:v>11.27</c:v>
                </c:pt>
                <c:pt idx="10">
                  <c:v>14.218516666666666</c:v>
                </c:pt>
                <c:pt idx="11">
                  <c:v>11.603003205128203</c:v>
                </c:pt>
              </c:numCache>
            </c:numRef>
          </c:val>
          <c:smooth val="0"/>
          <c:extLst>
            <c:ext xmlns:c16="http://schemas.microsoft.com/office/drawing/2014/chart" uri="{C3380CC4-5D6E-409C-BE32-E72D297353CC}">
              <c16:uniqueId val="{00000003-1101-4C7A-A4F5-9009B74FE1AB}"/>
            </c:ext>
          </c:extLst>
        </c:ser>
        <c:dLbls>
          <c:showLegendKey val="0"/>
          <c:showVal val="0"/>
          <c:showCatName val="0"/>
          <c:showSerName val="0"/>
          <c:showPercent val="0"/>
          <c:showBubbleSize val="0"/>
        </c:dLbls>
        <c:smooth val="0"/>
        <c:axId val="354333952"/>
        <c:axId val="354330424"/>
      </c:lineChart>
      <c:catAx>
        <c:axId val="354333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54330424"/>
        <c:crosses val="autoZero"/>
        <c:auto val="1"/>
        <c:lblAlgn val="ctr"/>
        <c:lblOffset val="100"/>
        <c:noMultiLvlLbl val="0"/>
      </c:catAx>
      <c:valAx>
        <c:axId val="354330424"/>
        <c:scaling>
          <c:orientation val="minMax"/>
          <c:max val="8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54333952"/>
        <c:crosses val="autoZero"/>
        <c:crossBetween val="between"/>
        <c:majorUnit val="20"/>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Bedekkingspercentages groeivormen </a:t>
            </a:r>
            <a:r>
              <a:rPr lang="en-GB"/>
              <a:t>Randmeren-Oost</a:t>
            </a:r>
          </a:p>
        </c:rich>
      </c:tx>
      <c:layout>
        <c:manualLayout>
          <c:xMode val="edge"/>
          <c:yMode val="edge"/>
          <c:x val="0.16872972588302373"/>
          <c:y val="2.5974025974025976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6.6580927384076991E-2"/>
          <c:y val="0.10861471861471864"/>
          <c:w val="0.71276181102362202"/>
          <c:h val="0.74905443637727098"/>
        </c:manualLayout>
      </c:layout>
      <c:lineChart>
        <c:grouping val="standard"/>
        <c:varyColors val="0"/>
        <c:ser>
          <c:idx val="0"/>
          <c:order val="0"/>
          <c:tx>
            <c:strRef>
              <c:f>'4 - Trends groeivormen KRW'!$AJ$81</c:f>
              <c:strCache>
                <c:ptCount val="1"/>
                <c:pt idx="0">
                  <c:v>ondergedoken</c:v>
                </c:pt>
              </c:strCache>
            </c:strRef>
          </c:tx>
          <c:spPr>
            <a:ln w="28575" cap="rnd">
              <a:solidFill>
                <a:schemeClr val="accent1"/>
              </a:solidFill>
              <a:round/>
            </a:ln>
            <a:effectLst/>
          </c:spPr>
          <c:marker>
            <c:symbol val="none"/>
          </c:marker>
          <c:cat>
            <c:numRef>
              <c:f>'4 - Trends groeivormen KRW'!$AI$82:$AI$93</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2019</c:v>
                </c:pt>
                <c:pt idx="11">
                  <c:v>2022</c:v>
                </c:pt>
              </c:numCache>
            </c:numRef>
          </c:cat>
          <c:val>
            <c:numRef>
              <c:f>'4 - Trends groeivormen KRW'!$AJ$82:$AJ$93</c:f>
              <c:numCache>
                <c:formatCode>_(* #,##0.00_);_(* \(#,##0.00\);_(* "-"??_);_(@_)</c:formatCode>
                <c:ptCount val="12"/>
                <c:pt idx="0">
                  <c:v>65.319999999999993</c:v>
                </c:pt>
                <c:pt idx="1">
                  <c:v>51.17</c:v>
                </c:pt>
                <c:pt idx="2">
                  <c:v>59.17</c:v>
                </c:pt>
                <c:pt idx="3">
                  <c:v>62.57</c:v>
                </c:pt>
                <c:pt idx="4">
                  <c:v>59.25</c:v>
                </c:pt>
                <c:pt idx="5">
                  <c:v>65.069999999999993</c:v>
                </c:pt>
                <c:pt idx="6">
                  <c:v>57.84</c:v>
                </c:pt>
                <c:pt idx="7">
                  <c:v>61.45</c:v>
                </c:pt>
                <c:pt idx="8">
                  <c:v>71.400000000000006</c:v>
                </c:pt>
                <c:pt idx="9">
                  <c:v>74.52</c:v>
                </c:pt>
                <c:pt idx="10">
                  <c:v>77.92</c:v>
                </c:pt>
                <c:pt idx="11" formatCode="0.00">
                  <c:v>74.307424999999995</c:v>
                </c:pt>
              </c:numCache>
            </c:numRef>
          </c:val>
          <c:smooth val="0"/>
          <c:extLst>
            <c:ext xmlns:c16="http://schemas.microsoft.com/office/drawing/2014/chart" uri="{C3380CC4-5D6E-409C-BE32-E72D297353CC}">
              <c16:uniqueId val="{00000000-9CC0-4521-9491-22F6A75CCC84}"/>
            </c:ext>
          </c:extLst>
        </c:ser>
        <c:ser>
          <c:idx val="1"/>
          <c:order val="1"/>
          <c:tx>
            <c:strRef>
              <c:f>'4 - Trends groeivormen KRW'!$AK$81</c:f>
              <c:strCache>
                <c:ptCount val="1"/>
                <c:pt idx="0">
                  <c:v>drijvend</c:v>
                </c:pt>
              </c:strCache>
            </c:strRef>
          </c:tx>
          <c:spPr>
            <a:ln w="28575" cap="rnd">
              <a:solidFill>
                <a:srgbClr val="FFFF00"/>
              </a:solidFill>
              <a:round/>
            </a:ln>
            <a:effectLst/>
          </c:spPr>
          <c:marker>
            <c:symbol val="none"/>
          </c:marker>
          <c:cat>
            <c:numRef>
              <c:f>'4 - Trends groeivormen KRW'!$AI$82:$AI$93</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2019</c:v>
                </c:pt>
                <c:pt idx="11">
                  <c:v>2022</c:v>
                </c:pt>
              </c:numCache>
            </c:numRef>
          </c:cat>
          <c:val>
            <c:numRef>
              <c:f>'4 - Trends groeivormen KRW'!$AK$82:$AK$93</c:f>
              <c:numCache>
                <c:formatCode>_(* #,##0.00_);_(* \(#,##0.00\);_(* "-"??_);_(@_)</c:formatCode>
                <c:ptCount val="12"/>
                <c:pt idx="0">
                  <c:v>0</c:v>
                </c:pt>
                <c:pt idx="1">
                  <c:v>0</c:v>
                </c:pt>
                <c:pt idx="2">
                  <c:v>0</c:v>
                </c:pt>
                <c:pt idx="3">
                  <c:v>0</c:v>
                </c:pt>
                <c:pt idx="4">
                  <c:v>0</c:v>
                </c:pt>
                <c:pt idx="5">
                  <c:v>0</c:v>
                </c:pt>
                <c:pt idx="6">
                  <c:v>0</c:v>
                </c:pt>
                <c:pt idx="7">
                  <c:v>0.01</c:v>
                </c:pt>
                <c:pt idx="8">
                  <c:v>0.01</c:v>
                </c:pt>
                <c:pt idx="9">
                  <c:v>0</c:v>
                </c:pt>
                <c:pt idx="10">
                  <c:v>0</c:v>
                </c:pt>
                <c:pt idx="11">
                  <c:v>0</c:v>
                </c:pt>
              </c:numCache>
            </c:numRef>
          </c:val>
          <c:smooth val="0"/>
          <c:extLst>
            <c:ext xmlns:c16="http://schemas.microsoft.com/office/drawing/2014/chart" uri="{C3380CC4-5D6E-409C-BE32-E72D297353CC}">
              <c16:uniqueId val="{00000005-9CC0-4521-9491-22F6A75CCC84}"/>
            </c:ext>
          </c:extLst>
        </c:ser>
        <c:ser>
          <c:idx val="2"/>
          <c:order val="2"/>
          <c:tx>
            <c:strRef>
              <c:f>'4 - Trends groeivormen KRW'!$AL$81</c:f>
              <c:strCache>
                <c:ptCount val="1"/>
                <c:pt idx="0">
                  <c:v>emers</c:v>
                </c:pt>
              </c:strCache>
            </c:strRef>
          </c:tx>
          <c:spPr>
            <a:ln w="28575" cap="rnd">
              <a:solidFill>
                <a:srgbClr val="92D050"/>
              </a:solidFill>
              <a:round/>
            </a:ln>
            <a:effectLst/>
          </c:spPr>
          <c:marker>
            <c:symbol val="none"/>
          </c:marker>
          <c:cat>
            <c:numRef>
              <c:f>'4 - Trends groeivormen KRW'!$AI$82:$AI$93</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2019</c:v>
                </c:pt>
                <c:pt idx="11">
                  <c:v>2022</c:v>
                </c:pt>
              </c:numCache>
            </c:numRef>
          </c:cat>
          <c:val>
            <c:numRef>
              <c:f>'4 - Trends groeivormen KRW'!$AL$82:$AL$93</c:f>
              <c:numCache>
                <c:formatCode>_(* #,##0.00_);_(* \(#,##0.00\);_(* "-"??_);_(@_)</c:formatCode>
                <c:ptCount val="12"/>
                <c:pt idx="0">
                  <c:v>0</c:v>
                </c:pt>
                <c:pt idx="1">
                  <c:v>0.41</c:v>
                </c:pt>
                <c:pt idx="2">
                  <c:v>0</c:v>
                </c:pt>
                <c:pt idx="3">
                  <c:v>0</c:v>
                </c:pt>
                <c:pt idx="4">
                  <c:v>0</c:v>
                </c:pt>
                <c:pt idx="5">
                  <c:v>0.05</c:v>
                </c:pt>
                <c:pt idx="6">
                  <c:v>0</c:v>
                </c:pt>
                <c:pt idx="7">
                  <c:v>0</c:v>
                </c:pt>
                <c:pt idx="8">
                  <c:v>0.32</c:v>
                </c:pt>
                <c:pt idx="9">
                  <c:v>0.01</c:v>
                </c:pt>
                <c:pt idx="10">
                  <c:v>0</c:v>
                </c:pt>
                <c:pt idx="11" formatCode="0.00">
                  <c:v>1.55E-2</c:v>
                </c:pt>
              </c:numCache>
            </c:numRef>
          </c:val>
          <c:smooth val="0"/>
          <c:extLst>
            <c:ext xmlns:c16="http://schemas.microsoft.com/office/drawing/2014/chart" uri="{C3380CC4-5D6E-409C-BE32-E72D297353CC}">
              <c16:uniqueId val="{00000006-9CC0-4521-9491-22F6A75CCC84}"/>
            </c:ext>
          </c:extLst>
        </c:ser>
        <c:ser>
          <c:idx val="3"/>
          <c:order val="3"/>
          <c:tx>
            <c:strRef>
              <c:f>'4 - Trends groeivormen KRW'!$AM$81</c:f>
              <c:strCache>
                <c:ptCount val="1"/>
                <c:pt idx="0">
                  <c:v>draadwieren</c:v>
                </c:pt>
              </c:strCache>
            </c:strRef>
          </c:tx>
          <c:spPr>
            <a:ln w="28575" cap="rnd">
              <a:solidFill>
                <a:srgbClr val="FF0000"/>
              </a:solidFill>
              <a:round/>
            </a:ln>
            <a:effectLst/>
          </c:spPr>
          <c:marker>
            <c:symbol val="none"/>
          </c:marker>
          <c:cat>
            <c:numRef>
              <c:f>'4 - Trends groeivormen KRW'!$AI$82:$AI$93</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2019</c:v>
                </c:pt>
                <c:pt idx="11">
                  <c:v>2022</c:v>
                </c:pt>
              </c:numCache>
            </c:numRef>
          </c:cat>
          <c:val>
            <c:numRef>
              <c:f>'4 - Trends groeivormen KRW'!$AM$82:$AM$93</c:f>
              <c:numCache>
                <c:formatCode>_(* #,##0.00_);_(* \(#,##0.00\);_(* "-"??_);_(@_)</c:formatCode>
                <c:ptCount val="12"/>
                <c:pt idx="0">
                  <c:v>12.02</c:v>
                </c:pt>
                <c:pt idx="1">
                  <c:v>13.17</c:v>
                </c:pt>
                <c:pt idx="2">
                  <c:v>0.62</c:v>
                </c:pt>
                <c:pt idx="3">
                  <c:v>0.28999999999999998</c:v>
                </c:pt>
                <c:pt idx="4">
                  <c:v>1.34</c:v>
                </c:pt>
                <c:pt idx="5">
                  <c:v>1.1299999999999999</c:v>
                </c:pt>
                <c:pt idx="6">
                  <c:v>0.68</c:v>
                </c:pt>
                <c:pt idx="7">
                  <c:v>0.53</c:v>
                </c:pt>
                <c:pt idx="8">
                  <c:v>0.67</c:v>
                </c:pt>
                <c:pt idx="9">
                  <c:v>1</c:v>
                </c:pt>
                <c:pt idx="10">
                  <c:v>2.06</c:v>
                </c:pt>
                <c:pt idx="11" formatCode="0.00">
                  <c:v>6.7489749999999997</c:v>
                </c:pt>
              </c:numCache>
            </c:numRef>
          </c:val>
          <c:smooth val="0"/>
          <c:extLst>
            <c:ext xmlns:c16="http://schemas.microsoft.com/office/drawing/2014/chart" uri="{C3380CC4-5D6E-409C-BE32-E72D297353CC}">
              <c16:uniqueId val="{00000007-9CC0-4521-9491-22F6A75CCC84}"/>
            </c:ext>
          </c:extLst>
        </c:ser>
        <c:dLbls>
          <c:showLegendKey val="0"/>
          <c:showVal val="0"/>
          <c:showCatName val="0"/>
          <c:showSerName val="0"/>
          <c:showPercent val="0"/>
          <c:showBubbleSize val="0"/>
        </c:dLbls>
        <c:smooth val="0"/>
        <c:axId val="352321112"/>
        <c:axId val="352321896"/>
      </c:lineChart>
      <c:catAx>
        <c:axId val="352321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52321896"/>
        <c:crosses val="autoZero"/>
        <c:auto val="1"/>
        <c:lblAlgn val="ctr"/>
        <c:lblOffset val="100"/>
        <c:noMultiLvlLbl val="0"/>
      </c:catAx>
      <c:valAx>
        <c:axId val="352321896"/>
        <c:scaling>
          <c:orientation val="minMax"/>
          <c:max val="9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52321112"/>
        <c:crosses val="autoZero"/>
        <c:crossBetween val="between"/>
        <c:majorUnit val="20"/>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Bedekkingspercentages groeivormen </a:t>
            </a:r>
            <a:r>
              <a:rPr lang="en-GB"/>
              <a:t>Zoommeer-Eendracht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tx>
            <c:strRef>
              <c:f>'4 - Trends groeivormen KRW'!$AJ$29</c:f>
              <c:strCache>
                <c:ptCount val="1"/>
                <c:pt idx="0">
                  <c:v>ondergedoken</c:v>
                </c:pt>
              </c:strCache>
            </c:strRef>
          </c:tx>
          <c:spPr>
            <a:ln w="28575" cap="rnd">
              <a:solidFill>
                <a:schemeClr val="accent1"/>
              </a:solidFill>
              <a:round/>
            </a:ln>
            <a:effectLst/>
          </c:spPr>
          <c:marker>
            <c:symbol val="none"/>
          </c:marker>
          <c:cat>
            <c:numRef>
              <c:f>'4 - Trends groeivormen KRW'!$AI$30:$AI$41</c:f>
              <c:numCache>
                <c:formatCode>General</c:formatCode>
                <c:ptCount val="12"/>
                <c:pt idx="0">
                  <c:v>2005</c:v>
                </c:pt>
                <c:pt idx="1">
                  <c:v>2006</c:v>
                </c:pt>
                <c:pt idx="2">
                  <c:v>2007</c:v>
                </c:pt>
                <c:pt idx="3">
                  <c:v>2008</c:v>
                </c:pt>
                <c:pt idx="4">
                  <c:v>2009</c:v>
                </c:pt>
                <c:pt idx="5">
                  <c:v>2010</c:v>
                </c:pt>
                <c:pt idx="6">
                  <c:v>2011</c:v>
                </c:pt>
                <c:pt idx="7">
                  <c:v>2013</c:v>
                </c:pt>
                <c:pt idx="8">
                  <c:v>2014</c:v>
                </c:pt>
                <c:pt idx="9">
                  <c:v>2017</c:v>
                </c:pt>
                <c:pt idx="10">
                  <c:v>2020</c:v>
                </c:pt>
                <c:pt idx="11">
                  <c:v>2023</c:v>
                </c:pt>
              </c:numCache>
            </c:numRef>
          </c:cat>
          <c:val>
            <c:numRef>
              <c:f>'4 - Trends groeivormen KRW'!$AJ$30:$AJ$41</c:f>
              <c:numCache>
                <c:formatCode>_(* #,##0.00_);_(* \(#,##0.00\);_(* "-"??_);_(@_)</c:formatCode>
                <c:ptCount val="12"/>
                <c:pt idx="0">
                  <c:v>20.897424999999998</c:v>
                </c:pt>
                <c:pt idx="1">
                  <c:v>14.9443912162162</c:v>
                </c:pt>
                <c:pt idx="2">
                  <c:v>8.7103670886075992</c:v>
                </c:pt>
                <c:pt idx="3">
                  <c:v>3.7396513855627802</c:v>
                </c:pt>
                <c:pt idx="4">
                  <c:v>8.9015464285714305</c:v>
                </c:pt>
                <c:pt idx="5">
                  <c:v>10.5883797468354</c:v>
                </c:pt>
                <c:pt idx="6">
                  <c:v>6.0569180379746896</c:v>
                </c:pt>
                <c:pt idx="7">
                  <c:v>6.5</c:v>
                </c:pt>
                <c:pt idx="8">
                  <c:v>32.9</c:v>
                </c:pt>
                <c:pt idx="9">
                  <c:v>31.22</c:v>
                </c:pt>
                <c:pt idx="10">
                  <c:v>15.651963157894738</c:v>
                </c:pt>
                <c:pt idx="11" formatCode="0.00">
                  <c:v>11.643478947368425</c:v>
                </c:pt>
              </c:numCache>
            </c:numRef>
          </c:val>
          <c:smooth val="0"/>
          <c:extLst>
            <c:ext xmlns:c16="http://schemas.microsoft.com/office/drawing/2014/chart" uri="{C3380CC4-5D6E-409C-BE32-E72D297353CC}">
              <c16:uniqueId val="{00000000-F45D-456D-801F-83F25FFF5E94}"/>
            </c:ext>
          </c:extLst>
        </c:ser>
        <c:ser>
          <c:idx val="1"/>
          <c:order val="1"/>
          <c:tx>
            <c:strRef>
              <c:f>'4 - Trends groeivormen KRW'!$AK$29</c:f>
              <c:strCache>
                <c:ptCount val="1"/>
                <c:pt idx="0">
                  <c:v>Drijvend</c:v>
                </c:pt>
              </c:strCache>
            </c:strRef>
          </c:tx>
          <c:spPr>
            <a:ln w="28575" cap="rnd">
              <a:solidFill>
                <a:srgbClr val="FFFF00"/>
              </a:solidFill>
              <a:round/>
            </a:ln>
            <a:effectLst/>
          </c:spPr>
          <c:marker>
            <c:symbol val="none"/>
          </c:marker>
          <c:cat>
            <c:numRef>
              <c:f>'4 - Trends groeivormen KRW'!$AI$30:$AI$41</c:f>
              <c:numCache>
                <c:formatCode>General</c:formatCode>
                <c:ptCount val="12"/>
                <c:pt idx="0">
                  <c:v>2005</c:v>
                </c:pt>
                <c:pt idx="1">
                  <c:v>2006</c:v>
                </c:pt>
                <c:pt idx="2">
                  <c:v>2007</c:v>
                </c:pt>
                <c:pt idx="3">
                  <c:v>2008</c:v>
                </c:pt>
                <c:pt idx="4">
                  <c:v>2009</c:v>
                </c:pt>
                <c:pt idx="5">
                  <c:v>2010</c:v>
                </c:pt>
                <c:pt idx="6">
                  <c:v>2011</c:v>
                </c:pt>
                <c:pt idx="7">
                  <c:v>2013</c:v>
                </c:pt>
                <c:pt idx="8">
                  <c:v>2014</c:v>
                </c:pt>
                <c:pt idx="9">
                  <c:v>2017</c:v>
                </c:pt>
                <c:pt idx="10">
                  <c:v>2020</c:v>
                </c:pt>
                <c:pt idx="11">
                  <c:v>2023</c:v>
                </c:pt>
              </c:numCache>
            </c:numRef>
          </c:cat>
          <c:val>
            <c:numRef>
              <c:f>'4 - Trends groeivormen KRW'!$AK$30:$AK$41</c:f>
              <c:numCache>
                <c:formatCode>_(* #,##0.00_);_(* \(#,##0.00\);_(* "-"??_);_(@_)</c:formatCode>
                <c:ptCount val="12"/>
                <c:pt idx="0">
                  <c:v>0</c:v>
                </c:pt>
                <c:pt idx="1">
                  <c:v>0</c:v>
                </c:pt>
                <c:pt idx="2">
                  <c:v>0</c:v>
                </c:pt>
                <c:pt idx="3">
                  <c:v>0</c:v>
                </c:pt>
                <c:pt idx="4">
                  <c:v>0</c:v>
                </c:pt>
                <c:pt idx="5">
                  <c:v>0</c:v>
                </c:pt>
                <c:pt idx="6">
                  <c:v>4.2500000000000003E-2</c:v>
                </c:pt>
                <c:pt idx="7">
                  <c:v>0</c:v>
                </c:pt>
                <c:pt idx="8">
                  <c:v>0</c:v>
                </c:pt>
                <c:pt idx="9">
                  <c:v>0</c:v>
                </c:pt>
                <c:pt idx="10">
                  <c:v>0.10463552631578947</c:v>
                </c:pt>
                <c:pt idx="11" formatCode="General">
                  <c:v>0</c:v>
                </c:pt>
              </c:numCache>
            </c:numRef>
          </c:val>
          <c:smooth val="0"/>
          <c:extLst>
            <c:ext xmlns:c16="http://schemas.microsoft.com/office/drawing/2014/chart" uri="{C3380CC4-5D6E-409C-BE32-E72D297353CC}">
              <c16:uniqueId val="{00000001-F45D-456D-801F-83F25FFF5E94}"/>
            </c:ext>
          </c:extLst>
        </c:ser>
        <c:ser>
          <c:idx val="2"/>
          <c:order val="2"/>
          <c:tx>
            <c:strRef>
              <c:f>'4 - Trends groeivormen KRW'!$AL$29</c:f>
              <c:strCache>
                <c:ptCount val="1"/>
                <c:pt idx="0">
                  <c:v>Emers</c:v>
                </c:pt>
              </c:strCache>
            </c:strRef>
          </c:tx>
          <c:spPr>
            <a:ln w="28575" cap="rnd">
              <a:solidFill>
                <a:srgbClr val="92D050"/>
              </a:solidFill>
              <a:round/>
            </a:ln>
            <a:effectLst/>
          </c:spPr>
          <c:marker>
            <c:symbol val="none"/>
          </c:marker>
          <c:cat>
            <c:numRef>
              <c:f>'4 - Trends groeivormen KRW'!$AI$30:$AI$41</c:f>
              <c:numCache>
                <c:formatCode>General</c:formatCode>
                <c:ptCount val="12"/>
                <c:pt idx="0">
                  <c:v>2005</c:v>
                </c:pt>
                <c:pt idx="1">
                  <c:v>2006</c:v>
                </c:pt>
                <c:pt idx="2">
                  <c:v>2007</c:v>
                </c:pt>
                <c:pt idx="3">
                  <c:v>2008</c:v>
                </c:pt>
                <c:pt idx="4">
                  <c:v>2009</c:v>
                </c:pt>
                <c:pt idx="5">
                  <c:v>2010</c:v>
                </c:pt>
                <c:pt idx="6">
                  <c:v>2011</c:v>
                </c:pt>
                <c:pt idx="7">
                  <c:v>2013</c:v>
                </c:pt>
                <c:pt idx="8">
                  <c:v>2014</c:v>
                </c:pt>
                <c:pt idx="9">
                  <c:v>2017</c:v>
                </c:pt>
                <c:pt idx="10">
                  <c:v>2020</c:v>
                </c:pt>
                <c:pt idx="11">
                  <c:v>2023</c:v>
                </c:pt>
              </c:numCache>
            </c:numRef>
          </c:cat>
          <c:val>
            <c:numRef>
              <c:f>'4 - Trends groeivormen KRW'!$AL$30:$AL$41</c:f>
              <c:numCache>
                <c:formatCode>_(* #,##0.00_);_(* \(#,##0.00\);_(* "-"??_);_(@_)</c:formatCode>
                <c:ptCount val="12"/>
                <c:pt idx="0">
                  <c:v>0</c:v>
                </c:pt>
                <c:pt idx="1">
                  <c:v>0</c:v>
                </c:pt>
                <c:pt idx="2">
                  <c:v>0</c:v>
                </c:pt>
                <c:pt idx="3">
                  <c:v>0.73135135135135099</c:v>
                </c:pt>
                <c:pt idx="4">
                  <c:v>0.14657142857142899</c:v>
                </c:pt>
                <c:pt idx="5">
                  <c:v>0.23100000000000001</c:v>
                </c:pt>
                <c:pt idx="6">
                  <c:v>0.38250000000000001</c:v>
                </c:pt>
                <c:pt idx="7">
                  <c:v>0</c:v>
                </c:pt>
                <c:pt idx="8">
                  <c:v>0.27</c:v>
                </c:pt>
                <c:pt idx="9">
                  <c:v>0.01</c:v>
                </c:pt>
                <c:pt idx="10">
                  <c:v>4.2500000000000003E-4</c:v>
                </c:pt>
                <c:pt idx="11" formatCode="0.00">
                  <c:v>8.6842105263157897E-4</c:v>
                </c:pt>
              </c:numCache>
            </c:numRef>
          </c:val>
          <c:smooth val="0"/>
          <c:extLst>
            <c:ext xmlns:c16="http://schemas.microsoft.com/office/drawing/2014/chart" uri="{C3380CC4-5D6E-409C-BE32-E72D297353CC}">
              <c16:uniqueId val="{00000002-F45D-456D-801F-83F25FFF5E94}"/>
            </c:ext>
          </c:extLst>
        </c:ser>
        <c:ser>
          <c:idx val="3"/>
          <c:order val="3"/>
          <c:tx>
            <c:strRef>
              <c:f>'4 - Trends groeivormen KRW'!$AM$29</c:f>
              <c:strCache>
                <c:ptCount val="1"/>
                <c:pt idx="0">
                  <c:v>draadwier</c:v>
                </c:pt>
              </c:strCache>
            </c:strRef>
          </c:tx>
          <c:spPr>
            <a:ln w="28575" cap="rnd">
              <a:solidFill>
                <a:srgbClr val="FF0000"/>
              </a:solidFill>
              <a:round/>
            </a:ln>
            <a:effectLst/>
          </c:spPr>
          <c:marker>
            <c:symbol val="none"/>
          </c:marker>
          <c:cat>
            <c:numRef>
              <c:f>'4 - Trends groeivormen KRW'!$AI$30:$AI$41</c:f>
              <c:numCache>
                <c:formatCode>General</c:formatCode>
                <c:ptCount val="12"/>
                <c:pt idx="0">
                  <c:v>2005</c:v>
                </c:pt>
                <c:pt idx="1">
                  <c:v>2006</c:v>
                </c:pt>
                <c:pt idx="2">
                  <c:v>2007</c:v>
                </c:pt>
                <c:pt idx="3">
                  <c:v>2008</c:v>
                </c:pt>
                <c:pt idx="4">
                  <c:v>2009</c:v>
                </c:pt>
                <c:pt idx="5">
                  <c:v>2010</c:v>
                </c:pt>
                <c:pt idx="6">
                  <c:v>2011</c:v>
                </c:pt>
                <c:pt idx="7">
                  <c:v>2013</c:v>
                </c:pt>
                <c:pt idx="8">
                  <c:v>2014</c:v>
                </c:pt>
                <c:pt idx="9">
                  <c:v>2017</c:v>
                </c:pt>
                <c:pt idx="10">
                  <c:v>2020</c:v>
                </c:pt>
                <c:pt idx="11">
                  <c:v>2023</c:v>
                </c:pt>
              </c:numCache>
            </c:numRef>
          </c:cat>
          <c:val>
            <c:numRef>
              <c:f>'4 - Trends groeivormen KRW'!$AM$30:$AM$41</c:f>
              <c:numCache>
                <c:formatCode>_(* #,##0.00_);_(* \(#,##0.00\);_(* "-"??_);_(@_)</c:formatCode>
                <c:ptCount val="12"/>
                <c:pt idx="0">
                  <c:v>2.863575</c:v>
                </c:pt>
                <c:pt idx="1">
                  <c:v>4.9720500000000003</c:v>
                </c:pt>
                <c:pt idx="2">
                  <c:v>5.2951541139240499</c:v>
                </c:pt>
                <c:pt idx="3">
                  <c:v>2.1728253164556999</c:v>
                </c:pt>
                <c:pt idx="4">
                  <c:v>7.0874214285714299</c:v>
                </c:pt>
                <c:pt idx="5">
                  <c:v>10.720141455696201</c:v>
                </c:pt>
                <c:pt idx="6">
                  <c:v>9.2186231012658304</c:v>
                </c:pt>
                <c:pt idx="7">
                  <c:v>6.15</c:v>
                </c:pt>
                <c:pt idx="8">
                  <c:v>28.79</c:v>
                </c:pt>
                <c:pt idx="9">
                  <c:v>13.6</c:v>
                </c:pt>
                <c:pt idx="10">
                  <c:v>15.152159210526301</c:v>
                </c:pt>
                <c:pt idx="11" formatCode="0.00">
                  <c:v>15.332805263157894</c:v>
                </c:pt>
              </c:numCache>
            </c:numRef>
          </c:val>
          <c:smooth val="0"/>
          <c:extLst>
            <c:ext xmlns:c16="http://schemas.microsoft.com/office/drawing/2014/chart" uri="{C3380CC4-5D6E-409C-BE32-E72D297353CC}">
              <c16:uniqueId val="{00000003-F45D-456D-801F-83F25FFF5E94}"/>
            </c:ext>
          </c:extLst>
        </c:ser>
        <c:dLbls>
          <c:showLegendKey val="0"/>
          <c:showVal val="0"/>
          <c:showCatName val="0"/>
          <c:showSerName val="0"/>
          <c:showPercent val="0"/>
          <c:showBubbleSize val="0"/>
        </c:dLbls>
        <c:smooth val="0"/>
        <c:axId val="471736680"/>
        <c:axId val="471735112"/>
      </c:lineChart>
      <c:catAx>
        <c:axId val="471736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1735112"/>
        <c:crosses val="autoZero"/>
        <c:auto val="1"/>
        <c:lblAlgn val="ctr"/>
        <c:lblOffset val="100"/>
        <c:noMultiLvlLbl val="0"/>
      </c:catAx>
      <c:valAx>
        <c:axId val="471735112"/>
        <c:scaling>
          <c:orientation val="minMax"/>
          <c:max val="8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1736680"/>
        <c:crosses val="autoZero"/>
        <c:crossBetween val="between"/>
        <c:majorUnit val="20"/>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Bedekkingspercentages groeivormen IJsselmeer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tx>
            <c:strRef>
              <c:f>'4 - Trends groeivormen KRW'!$AJ$4</c:f>
              <c:strCache>
                <c:ptCount val="1"/>
                <c:pt idx="0">
                  <c:v>ondergedoken</c:v>
                </c:pt>
              </c:strCache>
            </c:strRef>
          </c:tx>
          <c:spPr>
            <a:ln w="28575" cap="rnd">
              <a:solidFill>
                <a:schemeClr val="accent1"/>
              </a:solidFill>
              <a:round/>
            </a:ln>
            <a:effectLst/>
          </c:spPr>
          <c:marker>
            <c:symbol val="none"/>
          </c:marker>
          <c:cat>
            <c:numRef>
              <c:f>'4 - Trends groeivormen KRW'!$AI$5:$AI$17</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2017</c:v>
                </c:pt>
                <c:pt idx="11">
                  <c:v>2020</c:v>
                </c:pt>
                <c:pt idx="12">
                  <c:v>2023</c:v>
                </c:pt>
              </c:numCache>
            </c:numRef>
          </c:cat>
          <c:val>
            <c:numRef>
              <c:f>'4 - Trends groeivormen KRW'!$AJ$5:$AJ$17</c:f>
              <c:numCache>
                <c:formatCode>_(* #,##0.00_);_(* \(#,##0.00\);_(* "-"??_);_(@_)</c:formatCode>
                <c:ptCount val="13"/>
                <c:pt idx="0">
                  <c:v>3.26</c:v>
                </c:pt>
                <c:pt idx="1">
                  <c:v>1.0484374999999999</c:v>
                </c:pt>
                <c:pt idx="2">
                  <c:v>0.42249999999999999</c:v>
                </c:pt>
                <c:pt idx="3">
                  <c:v>5.1749999999999998</c:v>
                </c:pt>
                <c:pt idx="4">
                  <c:v>3.1150000000000002</c:v>
                </c:pt>
                <c:pt idx="5">
                  <c:v>10.1675</c:v>
                </c:pt>
                <c:pt idx="6">
                  <c:v>7.2367647058823499</c:v>
                </c:pt>
                <c:pt idx="7">
                  <c:v>7.7443037974683602</c:v>
                </c:pt>
                <c:pt idx="8">
                  <c:v>8.27</c:v>
                </c:pt>
                <c:pt idx="9">
                  <c:v>10.41</c:v>
                </c:pt>
                <c:pt idx="10">
                  <c:v>9.75</c:v>
                </c:pt>
                <c:pt idx="11">
                  <c:v>6.3150500000000012</c:v>
                </c:pt>
                <c:pt idx="12" formatCode="0.00">
                  <c:v>13.481974999999998</c:v>
                </c:pt>
              </c:numCache>
            </c:numRef>
          </c:val>
          <c:smooth val="0"/>
          <c:extLst>
            <c:ext xmlns:c16="http://schemas.microsoft.com/office/drawing/2014/chart" uri="{C3380CC4-5D6E-409C-BE32-E72D297353CC}">
              <c16:uniqueId val="{00000000-9427-4C5E-B62A-09F6320F0C5C}"/>
            </c:ext>
          </c:extLst>
        </c:ser>
        <c:ser>
          <c:idx val="1"/>
          <c:order val="1"/>
          <c:tx>
            <c:strRef>
              <c:f>'4 - Trends groeivormen KRW'!$AK$4</c:f>
              <c:strCache>
                <c:ptCount val="1"/>
                <c:pt idx="0">
                  <c:v>Drijvend</c:v>
                </c:pt>
              </c:strCache>
            </c:strRef>
          </c:tx>
          <c:spPr>
            <a:ln w="28575" cap="rnd">
              <a:solidFill>
                <a:srgbClr val="FFFF00"/>
              </a:solidFill>
              <a:round/>
            </a:ln>
            <a:effectLst/>
          </c:spPr>
          <c:marker>
            <c:symbol val="none"/>
          </c:marker>
          <c:cat>
            <c:numRef>
              <c:f>'4 - Trends groeivormen KRW'!$AI$5:$AI$17</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2017</c:v>
                </c:pt>
                <c:pt idx="11">
                  <c:v>2020</c:v>
                </c:pt>
                <c:pt idx="12">
                  <c:v>2023</c:v>
                </c:pt>
              </c:numCache>
            </c:numRef>
          </c:cat>
          <c:val>
            <c:numRef>
              <c:f>'4 - Trends groeivormen KRW'!$AK$5:$AK$17</c:f>
              <c:numCache>
                <c:formatCode>_(* #,##0.00_);_(* \(#,##0.00\);_(* "-"??_);_(@_)</c:formatCode>
                <c:ptCount val="13"/>
                <c:pt idx="0">
                  <c:v>0</c:v>
                </c:pt>
                <c:pt idx="1">
                  <c:v>0</c:v>
                </c:pt>
                <c:pt idx="2">
                  <c:v>0</c:v>
                </c:pt>
                <c:pt idx="3">
                  <c:v>0</c:v>
                </c:pt>
                <c:pt idx="4">
                  <c:v>0</c:v>
                </c:pt>
                <c:pt idx="5">
                  <c:v>0</c:v>
                </c:pt>
                <c:pt idx="6">
                  <c:v>0</c:v>
                </c:pt>
                <c:pt idx="7">
                  <c:v>0</c:v>
                </c:pt>
                <c:pt idx="8">
                  <c:v>0</c:v>
                </c:pt>
                <c:pt idx="9">
                  <c:v>0</c:v>
                </c:pt>
                <c:pt idx="10">
                  <c:v>0</c:v>
                </c:pt>
                <c:pt idx="11">
                  <c:v>0</c:v>
                </c:pt>
                <c:pt idx="12" formatCode="General">
                  <c:v>0</c:v>
                </c:pt>
              </c:numCache>
            </c:numRef>
          </c:val>
          <c:smooth val="0"/>
          <c:extLst>
            <c:ext xmlns:c16="http://schemas.microsoft.com/office/drawing/2014/chart" uri="{C3380CC4-5D6E-409C-BE32-E72D297353CC}">
              <c16:uniqueId val="{00000001-9427-4C5E-B62A-09F6320F0C5C}"/>
            </c:ext>
          </c:extLst>
        </c:ser>
        <c:ser>
          <c:idx val="2"/>
          <c:order val="2"/>
          <c:tx>
            <c:strRef>
              <c:f>'4 - Trends groeivormen KRW'!$AL$4</c:f>
              <c:strCache>
                <c:ptCount val="1"/>
                <c:pt idx="0">
                  <c:v>Emers</c:v>
                </c:pt>
              </c:strCache>
            </c:strRef>
          </c:tx>
          <c:spPr>
            <a:ln w="28575" cap="rnd">
              <a:solidFill>
                <a:srgbClr val="92D050"/>
              </a:solidFill>
              <a:round/>
            </a:ln>
            <a:effectLst/>
          </c:spPr>
          <c:marker>
            <c:symbol val="none"/>
          </c:marker>
          <c:cat>
            <c:numRef>
              <c:f>'4 - Trends groeivormen KRW'!$AI$5:$AI$17</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2017</c:v>
                </c:pt>
                <c:pt idx="11">
                  <c:v>2020</c:v>
                </c:pt>
                <c:pt idx="12">
                  <c:v>2023</c:v>
                </c:pt>
              </c:numCache>
            </c:numRef>
          </c:cat>
          <c:val>
            <c:numRef>
              <c:f>'4 - Trends groeivormen KRW'!$AL$5:$AL$17</c:f>
              <c:numCache>
                <c:formatCode>_(* #,##0.00_);_(* \(#,##0.00\);_(* "-"??_);_(@_)</c:formatCode>
                <c:ptCount val="13"/>
                <c:pt idx="0">
                  <c:v>0</c:v>
                </c:pt>
                <c:pt idx="1">
                  <c:v>0</c:v>
                </c:pt>
                <c:pt idx="2">
                  <c:v>0</c:v>
                </c:pt>
                <c:pt idx="3">
                  <c:v>0</c:v>
                </c:pt>
                <c:pt idx="4">
                  <c:v>0</c:v>
                </c:pt>
                <c:pt idx="5">
                  <c:v>0</c:v>
                </c:pt>
                <c:pt idx="6">
                  <c:v>0</c:v>
                </c:pt>
                <c:pt idx="7">
                  <c:v>0</c:v>
                </c:pt>
                <c:pt idx="8">
                  <c:v>0.08</c:v>
                </c:pt>
                <c:pt idx="9">
                  <c:v>0.28999999999999998</c:v>
                </c:pt>
                <c:pt idx="10">
                  <c:v>0</c:v>
                </c:pt>
                <c:pt idx="11">
                  <c:v>0.12375</c:v>
                </c:pt>
                <c:pt idx="12" formatCode="0.00">
                  <c:v>0.28875000000000001</c:v>
                </c:pt>
              </c:numCache>
            </c:numRef>
          </c:val>
          <c:smooth val="0"/>
          <c:extLst>
            <c:ext xmlns:c16="http://schemas.microsoft.com/office/drawing/2014/chart" uri="{C3380CC4-5D6E-409C-BE32-E72D297353CC}">
              <c16:uniqueId val="{00000002-9427-4C5E-B62A-09F6320F0C5C}"/>
            </c:ext>
          </c:extLst>
        </c:ser>
        <c:ser>
          <c:idx val="3"/>
          <c:order val="3"/>
          <c:tx>
            <c:strRef>
              <c:f>'4 - Trends groeivormen KRW'!$AM$4</c:f>
              <c:strCache>
                <c:ptCount val="1"/>
                <c:pt idx="0">
                  <c:v>draadwier</c:v>
                </c:pt>
              </c:strCache>
            </c:strRef>
          </c:tx>
          <c:spPr>
            <a:ln w="28575" cap="rnd">
              <a:solidFill>
                <a:srgbClr val="FF0000"/>
              </a:solidFill>
              <a:round/>
            </a:ln>
            <a:effectLst/>
          </c:spPr>
          <c:marker>
            <c:symbol val="none"/>
          </c:marker>
          <c:cat>
            <c:numRef>
              <c:f>'4 - Trends groeivormen KRW'!$AI$5:$AI$17</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2017</c:v>
                </c:pt>
                <c:pt idx="11">
                  <c:v>2020</c:v>
                </c:pt>
                <c:pt idx="12">
                  <c:v>2023</c:v>
                </c:pt>
              </c:numCache>
            </c:numRef>
          </c:cat>
          <c:val>
            <c:numRef>
              <c:f>'4 - Trends groeivormen KRW'!$AM$5:$AM$17</c:f>
              <c:numCache>
                <c:formatCode>_(* #,##0.00_);_(* \(#,##0.00\);_(* "-"??_);_(@_)</c:formatCode>
                <c:ptCount val="13"/>
                <c:pt idx="0">
                  <c:v>0.17</c:v>
                </c:pt>
                <c:pt idx="1">
                  <c:v>0.12656249999999999</c:v>
                </c:pt>
                <c:pt idx="2">
                  <c:v>0</c:v>
                </c:pt>
                <c:pt idx="3">
                  <c:v>0.5</c:v>
                </c:pt>
                <c:pt idx="4">
                  <c:v>0</c:v>
                </c:pt>
                <c:pt idx="5">
                  <c:v>0</c:v>
                </c:pt>
                <c:pt idx="6">
                  <c:v>0</c:v>
                </c:pt>
                <c:pt idx="7">
                  <c:v>0</c:v>
                </c:pt>
                <c:pt idx="8">
                  <c:v>2.5000000000000001E-3</c:v>
                </c:pt>
                <c:pt idx="9">
                  <c:v>0.23</c:v>
                </c:pt>
                <c:pt idx="10">
                  <c:v>2E-3</c:v>
                </c:pt>
                <c:pt idx="11">
                  <c:v>0.13285000000000005</c:v>
                </c:pt>
                <c:pt idx="12" formatCode="0.00">
                  <c:v>7.1512499999999979E-2</c:v>
                </c:pt>
              </c:numCache>
            </c:numRef>
          </c:val>
          <c:smooth val="0"/>
          <c:extLst>
            <c:ext xmlns:c16="http://schemas.microsoft.com/office/drawing/2014/chart" uri="{C3380CC4-5D6E-409C-BE32-E72D297353CC}">
              <c16:uniqueId val="{00000003-9427-4C5E-B62A-09F6320F0C5C}"/>
            </c:ext>
          </c:extLst>
        </c:ser>
        <c:dLbls>
          <c:showLegendKey val="0"/>
          <c:showVal val="0"/>
          <c:showCatName val="0"/>
          <c:showSerName val="0"/>
          <c:showPercent val="0"/>
          <c:showBubbleSize val="0"/>
        </c:dLbls>
        <c:smooth val="0"/>
        <c:axId val="471736680"/>
        <c:axId val="471735112"/>
      </c:lineChart>
      <c:catAx>
        <c:axId val="471736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1735112"/>
        <c:crosses val="autoZero"/>
        <c:auto val="1"/>
        <c:lblAlgn val="ctr"/>
        <c:lblOffset val="100"/>
        <c:noMultiLvlLbl val="0"/>
      </c:catAx>
      <c:valAx>
        <c:axId val="471735112"/>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1736680"/>
        <c:crosses val="autoZero"/>
        <c:crossBetween val="between"/>
        <c:majorUnit val="5"/>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Bedekkingspercentages groeivormen </a:t>
            </a:r>
            <a:r>
              <a:rPr lang="en-GB"/>
              <a:t>Randmeren-Oost</a:t>
            </a:r>
          </a:p>
        </c:rich>
      </c:tx>
      <c:layout>
        <c:manualLayout>
          <c:xMode val="edge"/>
          <c:yMode val="edge"/>
          <c:x val="0.16872972588302373"/>
          <c:y val="2.5974025974025976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6.6580927384076991E-2"/>
          <c:y val="0.10861471861471864"/>
          <c:w val="0.71276181102362202"/>
          <c:h val="0.74905443637727098"/>
        </c:manualLayout>
      </c:layout>
      <c:barChart>
        <c:barDir val="col"/>
        <c:grouping val="percentStacked"/>
        <c:varyColors val="0"/>
        <c:ser>
          <c:idx val="0"/>
          <c:order val="0"/>
          <c:tx>
            <c:strRef>
              <c:f>'4 - Trends groeivormen KRW'!$B$79</c:f>
              <c:strCache>
                <c:ptCount val="1"/>
                <c:pt idx="0">
                  <c:v>Ondergedoken</c:v>
                </c:pt>
              </c:strCache>
            </c:strRef>
          </c:tx>
          <c:spPr>
            <a:solidFill>
              <a:schemeClr val="accent1"/>
            </a:solidFill>
            <a:ln>
              <a:noFill/>
            </a:ln>
            <a:effectLst/>
          </c:spPr>
          <c:invertIfNegative val="0"/>
          <c:cat>
            <c:numRef>
              <c:f>'4 - Trends groeivormen KRW'!$A$80:$A$97</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'4 - Trends groeivormen KRW'!$B$80:$B$97</c:f>
              <c:numCache>
                <c:formatCode>_(* #,##0.00_);_(* \(#,##0.00\);_(* "-"??_);_(@_)</c:formatCode>
                <c:ptCount val="18"/>
                <c:pt idx="0">
                  <c:v>65.319999999999993</c:v>
                </c:pt>
                <c:pt idx="1">
                  <c:v>51.17</c:v>
                </c:pt>
                <c:pt idx="2">
                  <c:v>59.17</c:v>
                </c:pt>
                <c:pt idx="3">
                  <c:v>62.57</c:v>
                </c:pt>
                <c:pt idx="4">
                  <c:v>59.25</c:v>
                </c:pt>
                <c:pt idx="5">
                  <c:v>65.069999999999993</c:v>
                </c:pt>
                <c:pt idx="6">
                  <c:v>57.84</c:v>
                </c:pt>
                <c:pt idx="7">
                  <c:v>61.45</c:v>
                </c:pt>
                <c:pt idx="10">
                  <c:v>71.400000000000006</c:v>
                </c:pt>
                <c:pt idx="13">
                  <c:v>74.52</c:v>
                </c:pt>
                <c:pt idx="14">
                  <c:v>77.92</c:v>
                </c:pt>
                <c:pt idx="17" formatCode="0.00">
                  <c:v>74.307424999999995</c:v>
                </c:pt>
              </c:numCache>
            </c:numRef>
          </c:val>
          <c:extLst>
            <c:ext xmlns:c16="http://schemas.microsoft.com/office/drawing/2014/chart" uri="{C3380CC4-5D6E-409C-BE32-E72D297353CC}">
              <c16:uniqueId val="{00000000-D26B-4A95-8BF2-CDAF42799613}"/>
            </c:ext>
          </c:extLst>
        </c:ser>
        <c:ser>
          <c:idx val="1"/>
          <c:order val="1"/>
          <c:tx>
            <c:strRef>
              <c:f>'4 - Trends groeivormen KRW'!$C$79</c:f>
              <c:strCache>
                <c:ptCount val="1"/>
                <c:pt idx="0">
                  <c:v>Drijvend</c:v>
                </c:pt>
              </c:strCache>
            </c:strRef>
          </c:tx>
          <c:spPr>
            <a:solidFill>
              <a:srgbClr val="FFFF00"/>
            </a:solidFill>
            <a:ln>
              <a:noFill/>
            </a:ln>
            <a:effectLst/>
          </c:spPr>
          <c:invertIfNegative val="0"/>
          <c:cat>
            <c:numRef>
              <c:f>'4 - Trends groeivormen KRW'!$A$80:$A$97</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'4 - Trends groeivormen KRW'!$C$80:$C$97</c:f>
              <c:numCache>
                <c:formatCode>_(* #,##0.00_);_(* \(#,##0.00\);_(* "-"??_);_(@_)</c:formatCode>
                <c:ptCount val="18"/>
                <c:pt idx="0">
                  <c:v>0</c:v>
                </c:pt>
                <c:pt idx="1">
                  <c:v>0</c:v>
                </c:pt>
                <c:pt idx="2">
                  <c:v>0</c:v>
                </c:pt>
                <c:pt idx="3">
                  <c:v>0</c:v>
                </c:pt>
                <c:pt idx="4">
                  <c:v>0</c:v>
                </c:pt>
                <c:pt idx="5">
                  <c:v>0</c:v>
                </c:pt>
                <c:pt idx="6">
                  <c:v>0</c:v>
                </c:pt>
                <c:pt idx="7">
                  <c:v>0.01</c:v>
                </c:pt>
                <c:pt idx="10">
                  <c:v>0.01</c:v>
                </c:pt>
                <c:pt idx="13">
                  <c:v>0</c:v>
                </c:pt>
                <c:pt idx="14">
                  <c:v>0</c:v>
                </c:pt>
                <c:pt idx="17">
                  <c:v>0</c:v>
                </c:pt>
              </c:numCache>
            </c:numRef>
          </c:val>
          <c:extLst>
            <c:ext xmlns:c16="http://schemas.microsoft.com/office/drawing/2014/chart" uri="{C3380CC4-5D6E-409C-BE32-E72D297353CC}">
              <c16:uniqueId val="{00000001-D26B-4A95-8BF2-CDAF42799613}"/>
            </c:ext>
          </c:extLst>
        </c:ser>
        <c:ser>
          <c:idx val="2"/>
          <c:order val="2"/>
          <c:tx>
            <c:strRef>
              <c:f>'4 - Trends groeivormen KRW'!$D$79</c:f>
              <c:strCache>
                <c:ptCount val="1"/>
                <c:pt idx="0">
                  <c:v>Emers</c:v>
                </c:pt>
              </c:strCache>
            </c:strRef>
          </c:tx>
          <c:spPr>
            <a:solidFill>
              <a:srgbClr val="92D050"/>
            </a:solidFill>
            <a:ln>
              <a:noFill/>
            </a:ln>
            <a:effectLst/>
          </c:spPr>
          <c:invertIfNegative val="0"/>
          <c:cat>
            <c:numRef>
              <c:f>'4 - Trends groeivormen KRW'!$A$80:$A$97</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'4 - Trends groeivormen KRW'!$D$80:$D$97</c:f>
              <c:numCache>
                <c:formatCode>_(* #,##0.00_);_(* \(#,##0.00\);_(* "-"??_);_(@_)</c:formatCode>
                <c:ptCount val="18"/>
                <c:pt idx="0">
                  <c:v>0</c:v>
                </c:pt>
                <c:pt idx="1">
                  <c:v>0.41</c:v>
                </c:pt>
                <c:pt idx="2">
                  <c:v>0</c:v>
                </c:pt>
                <c:pt idx="3">
                  <c:v>0</c:v>
                </c:pt>
                <c:pt idx="4">
                  <c:v>0</c:v>
                </c:pt>
                <c:pt idx="5">
                  <c:v>0.05</c:v>
                </c:pt>
                <c:pt idx="6">
                  <c:v>0</c:v>
                </c:pt>
                <c:pt idx="7">
                  <c:v>0</c:v>
                </c:pt>
                <c:pt idx="10">
                  <c:v>0.32</c:v>
                </c:pt>
                <c:pt idx="13">
                  <c:v>0.01</c:v>
                </c:pt>
                <c:pt idx="14">
                  <c:v>0</c:v>
                </c:pt>
                <c:pt idx="17" formatCode="0.00">
                  <c:v>1.55E-2</c:v>
                </c:pt>
              </c:numCache>
            </c:numRef>
          </c:val>
          <c:extLst>
            <c:ext xmlns:c16="http://schemas.microsoft.com/office/drawing/2014/chart" uri="{C3380CC4-5D6E-409C-BE32-E72D297353CC}">
              <c16:uniqueId val="{00000002-D26B-4A95-8BF2-CDAF42799613}"/>
            </c:ext>
          </c:extLst>
        </c:ser>
        <c:ser>
          <c:idx val="3"/>
          <c:order val="3"/>
          <c:tx>
            <c:strRef>
              <c:f>'4 - Trends groeivormen KRW'!$E$79</c:f>
              <c:strCache>
                <c:ptCount val="1"/>
                <c:pt idx="0">
                  <c:v>Draadwieren</c:v>
                </c:pt>
              </c:strCache>
            </c:strRef>
          </c:tx>
          <c:spPr>
            <a:solidFill>
              <a:srgbClr val="FF0000"/>
            </a:solidFill>
            <a:ln>
              <a:noFill/>
            </a:ln>
            <a:effectLst/>
          </c:spPr>
          <c:invertIfNegative val="0"/>
          <c:cat>
            <c:numRef>
              <c:f>'4 - Trends groeivormen KRW'!$A$80:$A$97</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'4 - Trends groeivormen KRW'!$E$80:$E$97</c:f>
              <c:numCache>
                <c:formatCode>_(* #,##0.00_);_(* \(#,##0.00\);_(* "-"??_);_(@_)</c:formatCode>
                <c:ptCount val="18"/>
                <c:pt idx="0">
                  <c:v>12.02</c:v>
                </c:pt>
                <c:pt idx="1">
                  <c:v>13.17</c:v>
                </c:pt>
                <c:pt idx="2">
                  <c:v>0.62</c:v>
                </c:pt>
                <c:pt idx="3">
                  <c:v>0.28999999999999998</c:v>
                </c:pt>
                <c:pt idx="4">
                  <c:v>1.34</c:v>
                </c:pt>
                <c:pt idx="5">
                  <c:v>1.1299999999999999</c:v>
                </c:pt>
                <c:pt idx="6">
                  <c:v>0.68</c:v>
                </c:pt>
                <c:pt idx="7">
                  <c:v>0.53</c:v>
                </c:pt>
                <c:pt idx="10">
                  <c:v>0.67</c:v>
                </c:pt>
                <c:pt idx="13">
                  <c:v>1</c:v>
                </c:pt>
                <c:pt idx="14">
                  <c:v>2.06</c:v>
                </c:pt>
                <c:pt idx="17" formatCode="0.00">
                  <c:v>6.7489749999999997</c:v>
                </c:pt>
              </c:numCache>
            </c:numRef>
          </c:val>
          <c:extLst>
            <c:ext xmlns:c16="http://schemas.microsoft.com/office/drawing/2014/chart" uri="{C3380CC4-5D6E-409C-BE32-E72D297353CC}">
              <c16:uniqueId val="{00000003-D26B-4A95-8BF2-CDAF42799613}"/>
            </c:ext>
          </c:extLst>
        </c:ser>
        <c:dLbls>
          <c:showLegendKey val="0"/>
          <c:showVal val="0"/>
          <c:showCatName val="0"/>
          <c:showSerName val="0"/>
          <c:showPercent val="0"/>
          <c:showBubbleSize val="0"/>
        </c:dLbls>
        <c:gapWidth val="50"/>
        <c:overlap val="100"/>
        <c:axId val="352321112"/>
        <c:axId val="352321896"/>
      </c:barChart>
      <c:catAx>
        <c:axId val="352321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52321896"/>
        <c:crosses val="autoZero"/>
        <c:auto val="1"/>
        <c:lblAlgn val="ctr"/>
        <c:lblOffset val="100"/>
        <c:noMultiLvlLbl val="0"/>
      </c:catAx>
      <c:valAx>
        <c:axId val="352321896"/>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52321112"/>
        <c:crosses val="autoZero"/>
        <c:crossBetween val="between"/>
        <c:majorUnit val="0.1"/>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EKR score deelmaatlatten</a:t>
            </a:r>
            <a:r>
              <a:rPr lang="nl-NL" baseline="0"/>
              <a:t> Zoommeer-Eendracht</a:t>
            </a:r>
            <a:endParaRPr lang="nl-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stacked"/>
        <c:varyColors val="0"/>
        <c:ser>
          <c:idx val="0"/>
          <c:order val="0"/>
          <c:tx>
            <c:strRef>
              <c:f>'1-Graf EKR score Zoommeer'!$E$3</c:f>
              <c:strCache>
                <c:ptCount val="1"/>
                <c:pt idx="0">
                  <c:v>Abundantie</c:v>
                </c:pt>
              </c:strCache>
            </c:strRef>
          </c:tx>
          <c:spPr>
            <a:solidFill>
              <a:schemeClr val="accent1"/>
            </a:solidFill>
            <a:ln>
              <a:noFill/>
            </a:ln>
            <a:effectLst/>
          </c:spPr>
          <c:invertIfNegative val="0"/>
          <c:cat>
            <c:numRef>
              <c:f>'1-Graf EKR score Zoommeer'!$C$4:$C$17</c:f>
              <c:numCache>
                <c:formatCode>General</c:formatCode>
                <c:ptCount val="14"/>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numCache>
            </c:numRef>
          </c:cat>
          <c:val>
            <c:numRef>
              <c:f>'1-Graf EKR score Zoommeer'!$E$4:$E$17</c:f>
              <c:numCache>
                <c:formatCode>General</c:formatCode>
                <c:ptCount val="14"/>
                <c:pt idx="0">
                  <c:v>0.25</c:v>
                </c:pt>
                <c:pt idx="2">
                  <c:v>0.25700000000000001</c:v>
                </c:pt>
                <c:pt idx="3">
                  <c:v>0.33800000000000002</c:v>
                </c:pt>
                <c:pt idx="6">
                  <c:v>0.29399999999999998</c:v>
                </c:pt>
                <c:pt idx="9">
                  <c:v>0.28799999999999998</c:v>
                </c:pt>
                <c:pt idx="12">
                  <c:v>0.27700000000000002</c:v>
                </c:pt>
              </c:numCache>
            </c:numRef>
          </c:val>
          <c:extLst>
            <c:ext xmlns:c16="http://schemas.microsoft.com/office/drawing/2014/chart" uri="{C3380CC4-5D6E-409C-BE32-E72D297353CC}">
              <c16:uniqueId val="{00000000-9B82-489E-B68F-35913C447CB2}"/>
            </c:ext>
          </c:extLst>
        </c:ser>
        <c:ser>
          <c:idx val="1"/>
          <c:order val="1"/>
          <c:tx>
            <c:strRef>
              <c:f>'1-Graf EKR score Zoommeer'!$F$3</c:f>
              <c:strCache>
                <c:ptCount val="1"/>
                <c:pt idx="0">
                  <c:v>Soortensamenstelling</c:v>
                </c:pt>
              </c:strCache>
            </c:strRef>
          </c:tx>
          <c:spPr>
            <a:solidFill>
              <a:schemeClr val="accent2"/>
            </a:solidFill>
            <a:ln>
              <a:noFill/>
            </a:ln>
            <a:effectLst/>
          </c:spPr>
          <c:invertIfNegative val="0"/>
          <c:cat>
            <c:numRef>
              <c:f>'1-Graf EKR score Zoommeer'!$C$4:$C$17</c:f>
              <c:numCache>
                <c:formatCode>General</c:formatCode>
                <c:ptCount val="14"/>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numCache>
            </c:numRef>
          </c:cat>
          <c:val>
            <c:numRef>
              <c:f>'1-Graf EKR score Zoommeer'!$F$4:$F$17</c:f>
              <c:numCache>
                <c:formatCode>General</c:formatCode>
                <c:ptCount val="14"/>
                <c:pt idx="0">
                  <c:v>0.41599999999999998</c:v>
                </c:pt>
                <c:pt idx="2">
                  <c:v>0.46800000000000003</c:v>
                </c:pt>
                <c:pt idx="3">
                  <c:v>0.45700000000000002</c:v>
                </c:pt>
                <c:pt idx="6">
                  <c:v>0.46500000000000002</c:v>
                </c:pt>
                <c:pt idx="9">
                  <c:v>0.51100000000000001</c:v>
                </c:pt>
                <c:pt idx="12">
                  <c:v>0.497</c:v>
                </c:pt>
              </c:numCache>
            </c:numRef>
          </c:val>
          <c:extLst>
            <c:ext xmlns:c16="http://schemas.microsoft.com/office/drawing/2014/chart" uri="{C3380CC4-5D6E-409C-BE32-E72D297353CC}">
              <c16:uniqueId val="{00000001-9B82-489E-B68F-35913C447CB2}"/>
            </c:ext>
          </c:extLst>
        </c:ser>
        <c:dLbls>
          <c:showLegendKey val="0"/>
          <c:showVal val="0"/>
          <c:showCatName val="0"/>
          <c:showSerName val="0"/>
          <c:showPercent val="0"/>
          <c:showBubbleSize val="0"/>
        </c:dLbls>
        <c:gapWidth val="150"/>
        <c:overlap val="100"/>
        <c:axId val="978024192"/>
        <c:axId val="882683056"/>
      </c:barChart>
      <c:catAx>
        <c:axId val="978024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82683056"/>
        <c:crosses val="autoZero"/>
        <c:auto val="1"/>
        <c:lblAlgn val="ctr"/>
        <c:lblOffset val="100"/>
        <c:noMultiLvlLbl val="0"/>
      </c:catAx>
      <c:valAx>
        <c:axId val="882683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780241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EKR score</a:t>
            </a:r>
            <a:r>
              <a:rPr lang="nl-NL" baseline="0"/>
              <a:t> deelmatten Zoommeer-Eendrach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percentStacked"/>
        <c:varyColors val="0"/>
        <c:ser>
          <c:idx val="0"/>
          <c:order val="0"/>
          <c:tx>
            <c:strRef>
              <c:f>'1-Graf EKR score Zoommeer'!$E$3</c:f>
              <c:strCache>
                <c:ptCount val="1"/>
                <c:pt idx="0">
                  <c:v>Abundantie</c:v>
                </c:pt>
              </c:strCache>
            </c:strRef>
          </c:tx>
          <c:spPr>
            <a:solidFill>
              <a:schemeClr val="accent1"/>
            </a:solidFill>
            <a:ln>
              <a:noFill/>
            </a:ln>
            <a:effectLst/>
          </c:spPr>
          <c:invertIfNegative val="0"/>
          <c:cat>
            <c:numRef>
              <c:f>'1-Graf EKR score Zoommeer'!$C$4:$C$17</c:f>
              <c:numCache>
                <c:formatCode>General</c:formatCode>
                <c:ptCount val="14"/>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numCache>
            </c:numRef>
          </c:cat>
          <c:val>
            <c:numRef>
              <c:f>'1-Graf EKR score Zoommeer'!$E$4:$E$17</c:f>
              <c:numCache>
                <c:formatCode>General</c:formatCode>
                <c:ptCount val="14"/>
                <c:pt idx="0">
                  <c:v>0.25</c:v>
                </c:pt>
                <c:pt idx="2">
                  <c:v>0.25700000000000001</c:v>
                </c:pt>
                <c:pt idx="3">
                  <c:v>0.33800000000000002</c:v>
                </c:pt>
                <c:pt idx="6">
                  <c:v>0.29399999999999998</c:v>
                </c:pt>
                <c:pt idx="9">
                  <c:v>0.28799999999999998</c:v>
                </c:pt>
                <c:pt idx="12">
                  <c:v>0.27700000000000002</c:v>
                </c:pt>
              </c:numCache>
            </c:numRef>
          </c:val>
          <c:extLst>
            <c:ext xmlns:c16="http://schemas.microsoft.com/office/drawing/2014/chart" uri="{C3380CC4-5D6E-409C-BE32-E72D297353CC}">
              <c16:uniqueId val="{00000000-FF8D-4682-9EF3-7D579109CCBF}"/>
            </c:ext>
          </c:extLst>
        </c:ser>
        <c:ser>
          <c:idx val="1"/>
          <c:order val="1"/>
          <c:tx>
            <c:strRef>
              <c:f>'1-Graf EKR score Zoommeer'!$F$3</c:f>
              <c:strCache>
                <c:ptCount val="1"/>
                <c:pt idx="0">
                  <c:v>Soortensamenstelling</c:v>
                </c:pt>
              </c:strCache>
            </c:strRef>
          </c:tx>
          <c:spPr>
            <a:solidFill>
              <a:schemeClr val="accent2"/>
            </a:solidFill>
            <a:ln>
              <a:noFill/>
            </a:ln>
            <a:effectLst/>
          </c:spPr>
          <c:invertIfNegative val="0"/>
          <c:cat>
            <c:numRef>
              <c:f>'1-Graf EKR score Zoommeer'!$C$4:$C$17</c:f>
              <c:numCache>
                <c:formatCode>General</c:formatCode>
                <c:ptCount val="14"/>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numCache>
            </c:numRef>
          </c:cat>
          <c:val>
            <c:numRef>
              <c:f>'1-Graf EKR score Zoommeer'!$F$4:$F$17</c:f>
              <c:numCache>
                <c:formatCode>General</c:formatCode>
                <c:ptCount val="14"/>
                <c:pt idx="0">
                  <c:v>0.41599999999999998</c:v>
                </c:pt>
                <c:pt idx="2">
                  <c:v>0.46800000000000003</c:v>
                </c:pt>
                <c:pt idx="3">
                  <c:v>0.45700000000000002</c:v>
                </c:pt>
                <c:pt idx="6">
                  <c:v>0.46500000000000002</c:v>
                </c:pt>
                <c:pt idx="9">
                  <c:v>0.51100000000000001</c:v>
                </c:pt>
                <c:pt idx="12">
                  <c:v>0.497</c:v>
                </c:pt>
              </c:numCache>
            </c:numRef>
          </c:val>
          <c:extLst>
            <c:ext xmlns:c16="http://schemas.microsoft.com/office/drawing/2014/chart" uri="{C3380CC4-5D6E-409C-BE32-E72D297353CC}">
              <c16:uniqueId val="{00000001-FF8D-4682-9EF3-7D579109CCBF}"/>
            </c:ext>
          </c:extLst>
        </c:ser>
        <c:dLbls>
          <c:showLegendKey val="0"/>
          <c:showVal val="0"/>
          <c:showCatName val="0"/>
          <c:showSerName val="0"/>
          <c:showPercent val="0"/>
          <c:showBubbleSize val="0"/>
        </c:dLbls>
        <c:gapWidth val="150"/>
        <c:overlap val="100"/>
        <c:axId val="846799872"/>
        <c:axId val="882645200"/>
      </c:barChart>
      <c:catAx>
        <c:axId val="846799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82645200"/>
        <c:crosses val="autoZero"/>
        <c:auto val="1"/>
        <c:lblAlgn val="ctr"/>
        <c:lblOffset val="100"/>
        <c:noMultiLvlLbl val="0"/>
      </c:catAx>
      <c:valAx>
        <c:axId val="8826452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467998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EKR-score Zwartemeer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scatterChart>
        <c:scatterStyle val="lineMarker"/>
        <c:varyColors val="0"/>
        <c:ser>
          <c:idx val="0"/>
          <c:order val="0"/>
          <c:tx>
            <c:strRef>
              <c:f>'1-Graf EKR score Zwartemeer'!$E$3</c:f>
              <c:strCache>
                <c:ptCount val="1"/>
                <c:pt idx="0">
                  <c:v>Abundantie</c:v>
                </c:pt>
              </c:strCache>
            </c:strRef>
          </c:tx>
          <c:spPr>
            <a:ln w="25400" cap="rnd">
              <a:solidFill>
                <a:schemeClr val="accent1"/>
              </a:solidFill>
              <a:prstDash val="dash"/>
              <a:round/>
            </a:ln>
            <a:effectLst/>
          </c:spPr>
          <c:marker>
            <c:symbol val="circle"/>
            <c:size val="5"/>
            <c:spPr>
              <a:solidFill>
                <a:schemeClr val="accent1"/>
              </a:solidFill>
              <a:ln w="9525">
                <a:solidFill>
                  <a:schemeClr val="accent1"/>
                </a:solidFill>
              </a:ln>
              <a:effectLst/>
            </c:spPr>
          </c:marker>
          <c:xVal>
            <c:numRef>
              <c:f>'1-Graf EKR score Zwartemeer'!$C$4:$C$16</c:f>
              <c:numCache>
                <c:formatCode>General</c:formatCode>
                <c:ptCount val="13"/>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numCache>
            </c:numRef>
          </c:xVal>
          <c:yVal>
            <c:numRef>
              <c:f>'1-Graf EKR score Zwartemeer'!$E$4:$E$16</c:f>
              <c:numCache>
                <c:formatCode>General</c:formatCode>
                <c:ptCount val="13"/>
                <c:pt idx="0">
                  <c:v>0.46300000000000002</c:v>
                </c:pt>
                <c:pt idx="1">
                  <c:v>0.498</c:v>
                </c:pt>
                <c:pt idx="4">
                  <c:v>0.41299999999999998</c:v>
                </c:pt>
                <c:pt idx="7">
                  <c:v>0.45600000000000002</c:v>
                </c:pt>
                <c:pt idx="9">
                  <c:v>0.52800000000000002</c:v>
                </c:pt>
                <c:pt idx="12">
                  <c:v>0.42599999999999999</c:v>
                </c:pt>
              </c:numCache>
            </c:numRef>
          </c:yVal>
          <c:smooth val="0"/>
          <c:extLst>
            <c:ext xmlns:c16="http://schemas.microsoft.com/office/drawing/2014/chart" uri="{C3380CC4-5D6E-409C-BE32-E72D297353CC}">
              <c16:uniqueId val="{00000000-8820-49BB-8833-2782965FB4E6}"/>
            </c:ext>
          </c:extLst>
        </c:ser>
        <c:ser>
          <c:idx val="1"/>
          <c:order val="1"/>
          <c:tx>
            <c:strRef>
              <c:f>'1-Graf EKR score Zwartemeer'!$F$3</c:f>
              <c:strCache>
                <c:ptCount val="1"/>
                <c:pt idx="0">
                  <c:v>Soortensamenstelling</c:v>
                </c:pt>
              </c:strCache>
            </c:strRef>
          </c:tx>
          <c:spPr>
            <a:ln w="25400" cap="rnd">
              <a:solidFill>
                <a:schemeClr val="accent1">
                  <a:lumMod val="40000"/>
                  <a:lumOff val="60000"/>
                </a:schemeClr>
              </a:solidFill>
              <a:prstDash val="dash"/>
              <a:round/>
            </a:ln>
            <a:effectLst/>
          </c:spPr>
          <c:marker>
            <c:symbol val="circle"/>
            <c:size val="5"/>
            <c:spPr>
              <a:solidFill>
                <a:schemeClr val="accent1">
                  <a:lumMod val="40000"/>
                  <a:lumOff val="60000"/>
                </a:schemeClr>
              </a:solidFill>
              <a:ln w="9525">
                <a:solidFill>
                  <a:schemeClr val="accent1">
                    <a:lumMod val="40000"/>
                    <a:lumOff val="60000"/>
                  </a:schemeClr>
                </a:solidFill>
              </a:ln>
              <a:effectLst/>
            </c:spPr>
          </c:marker>
          <c:xVal>
            <c:numRef>
              <c:f>'1-Graf EKR score Zwartemeer'!$C$4:$C$16</c:f>
              <c:numCache>
                <c:formatCode>General</c:formatCode>
                <c:ptCount val="13"/>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numCache>
            </c:numRef>
          </c:xVal>
          <c:yVal>
            <c:numRef>
              <c:f>'1-Graf EKR score Zwartemeer'!$F$4:$F$16</c:f>
              <c:numCache>
                <c:formatCode>General</c:formatCode>
                <c:ptCount val="13"/>
                <c:pt idx="0">
                  <c:v>0.746</c:v>
                </c:pt>
                <c:pt idx="1">
                  <c:v>0.79</c:v>
                </c:pt>
                <c:pt idx="4">
                  <c:v>0.75700000000000001</c:v>
                </c:pt>
                <c:pt idx="7">
                  <c:v>0.83499999999999996</c:v>
                </c:pt>
                <c:pt idx="9">
                  <c:v>0.86699999999999999</c:v>
                </c:pt>
                <c:pt idx="12">
                  <c:v>0.84799999999999998</c:v>
                </c:pt>
              </c:numCache>
            </c:numRef>
          </c:yVal>
          <c:smooth val="0"/>
          <c:extLst>
            <c:ext xmlns:c16="http://schemas.microsoft.com/office/drawing/2014/chart" uri="{C3380CC4-5D6E-409C-BE32-E72D297353CC}">
              <c16:uniqueId val="{00000001-8820-49BB-8833-2782965FB4E6}"/>
            </c:ext>
          </c:extLst>
        </c:ser>
        <c:ser>
          <c:idx val="2"/>
          <c:order val="2"/>
          <c:tx>
            <c:strRef>
              <c:f>'1-Graf EKR score Zwartemeer'!$G$3</c:f>
              <c:strCache>
                <c:ptCount val="1"/>
                <c:pt idx="0">
                  <c:v>Totaal score</c:v>
                </c:pt>
              </c:strCache>
            </c:strRef>
          </c:tx>
          <c:spPr>
            <a:ln w="25400" cap="rnd">
              <a:solidFill>
                <a:srgbClr val="7030A0"/>
              </a:solidFill>
              <a:round/>
            </a:ln>
            <a:effectLst/>
          </c:spPr>
          <c:marker>
            <c:symbol val="circle"/>
            <c:size val="5"/>
            <c:spPr>
              <a:solidFill>
                <a:srgbClr val="7030A0"/>
              </a:solidFill>
              <a:ln w="9525">
                <a:solidFill>
                  <a:srgbClr val="7030A0"/>
                </a:solidFill>
              </a:ln>
              <a:effectLst/>
            </c:spPr>
          </c:marker>
          <c:xVal>
            <c:numRef>
              <c:f>'1-Graf EKR score Zwartemeer'!$C$4:$C$16</c:f>
              <c:numCache>
                <c:formatCode>General</c:formatCode>
                <c:ptCount val="13"/>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numCache>
            </c:numRef>
          </c:xVal>
          <c:yVal>
            <c:numRef>
              <c:f>'1-Graf EKR score Zwartemeer'!$G$4:$G$16</c:f>
              <c:numCache>
                <c:formatCode>General</c:formatCode>
                <c:ptCount val="13"/>
                <c:pt idx="0">
                  <c:v>0.60499999999999998</c:v>
                </c:pt>
                <c:pt idx="1">
                  <c:v>0.64400000000000002</c:v>
                </c:pt>
                <c:pt idx="4">
                  <c:v>0.58499999999999996</c:v>
                </c:pt>
                <c:pt idx="7">
                  <c:v>0.64600000000000002</c:v>
                </c:pt>
                <c:pt idx="9">
                  <c:v>0.69799999999999995</c:v>
                </c:pt>
                <c:pt idx="12">
                  <c:v>0.63700000000000001</c:v>
                </c:pt>
              </c:numCache>
            </c:numRef>
          </c:yVal>
          <c:smooth val="0"/>
          <c:extLst>
            <c:ext xmlns:c16="http://schemas.microsoft.com/office/drawing/2014/chart" uri="{C3380CC4-5D6E-409C-BE32-E72D297353CC}">
              <c16:uniqueId val="{00000002-8820-49BB-8833-2782965FB4E6}"/>
            </c:ext>
          </c:extLst>
        </c:ser>
        <c:dLbls>
          <c:showLegendKey val="0"/>
          <c:showVal val="0"/>
          <c:showCatName val="0"/>
          <c:showSerName val="0"/>
          <c:showPercent val="0"/>
          <c:showBubbleSize val="0"/>
        </c:dLbls>
        <c:axId val="886298271"/>
        <c:axId val="96147871"/>
      </c:scatterChart>
      <c:valAx>
        <c:axId val="88629827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Jaar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6147871"/>
        <c:crosses val="autoZero"/>
        <c:crossBetween val="midCat"/>
      </c:valAx>
      <c:valAx>
        <c:axId val="9614787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86298271"/>
        <c:crosses val="autoZero"/>
        <c:crossBetween val="midCat"/>
      </c:valAx>
      <c:spPr>
        <a:noFill/>
        <a:ln>
          <a:noFill/>
        </a:ln>
        <a:effectLst/>
      </c:spPr>
    </c:plotArea>
    <c:legend>
      <c:legendPos val="r"/>
      <c:layout>
        <c:manualLayout>
          <c:xMode val="edge"/>
          <c:yMode val="edge"/>
          <c:x val="0.79958849092820861"/>
          <c:y val="0.24513009646544581"/>
          <c:w val="0.18601802753636826"/>
          <c:h val="0.1536465185170315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span"/>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EKR score Zwartemeer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'1-Graf EKR score Zwartemeer'!$E$3</c:f>
              <c:strCache>
                <c:ptCount val="1"/>
                <c:pt idx="0">
                  <c:v>Abundantie</c:v>
                </c:pt>
              </c:strCache>
            </c:strRef>
          </c:tx>
          <c:spPr>
            <a:solidFill>
              <a:schemeClr val="accent1"/>
            </a:solidFill>
            <a:ln>
              <a:noFill/>
            </a:ln>
            <a:effectLst/>
          </c:spPr>
          <c:invertIfNegative val="0"/>
          <c:cat>
            <c:numRef>
              <c:f>'1-Graf EKR score Zwartemeer'!$C$4:$C$16</c:f>
              <c:numCache>
                <c:formatCode>General</c:formatCode>
                <c:ptCount val="13"/>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numCache>
            </c:numRef>
          </c:cat>
          <c:val>
            <c:numRef>
              <c:f>'1-Graf EKR score Zwartemeer'!$E$4:$E$16</c:f>
              <c:numCache>
                <c:formatCode>General</c:formatCode>
                <c:ptCount val="13"/>
                <c:pt idx="0">
                  <c:v>0.46300000000000002</c:v>
                </c:pt>
                <c:pt idx="1">
                  <c:v>0.498</c:v>
                </c:pt>
                <c:pt idx="4">
                  <c:v>0.41299999999999998</c:v>
                </c:pt>
                <c:pt idx="7">
                  <c:v>0.45600000000000002</c:v>
                </c:pt>
                <c:pt idx="9">
                  <c:v>0.52800000000000002</c:v>
                </c:pt>
                <c:pt idx="12">
                  <c:v>0.42599999999999999</c:v>
                </c:pt>
              </c:numCache>
            </c:numRef>
          </c:val>
          <c:extLst>
            <c:ext xmlns:c16="http://schemas.microsoft.com/office/drawing/2014/chart" uri="{C3380CC4-5D6E-409C-BE32-E72D297353CC}">
              <c16:uniqueId val="{00000000-08DF-4DFB-9332-AB58FBAC3803}"/>
            </c:ext>
          </c:extLst>
        </c:ser>
        <c:ser>
          <c:idx val="1"/>
          <c:order val="1"/>
          <c:tx>
            <c:strRef>
              <c:f>'1-Graf EKR score Zwartemeer'!$F$3</c:f>
              <c:strCache>
                <c:ptCount val="1"/>
                <c:pt idx="0">
                  <c:v>Soortensamenstelling</c:v>
                </c:pt>
              </c:strCache>
            </c:strRef>
          </c:tx>
          <c:spPr>
            <a:solidFill>
              <a:schemeClr val="accent2"/>
            </a:solidFill>
            <a:ln>
              <a:noFill/>
            </a:ln>
            <a:effectLst/>
          </c:spPr>
          <c:invertIfNegative val="0"/>
          <c:cat>
            <c:numRef>
              <c:f>'1-Graf EKR score Zwartemeer'!$C$4:$C$16</c:f>
              <c:numCache>
                <c:formatCode>General</c:formatCode>
                <c:ptCount val="13"/>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numCache>
            </c:numRef>
          </c:cat>
          <c:val>
            <c:numRef>
              <c:f>'1-Graf EKR score Zwartemeer'!$F$4:$F$16</c:f>
              <c:numCache>
                <c:formatCode>General</c:formatCode>
                <c:ptCount val="13"/>
                <c:pt idx="0">
                  <c:v>0.746</c:v>
                </c:pt>
                <c:pt idx="1">
                  <c:v>0.79</c:v>
                </c:pt>
                <c:pt idx="4">
                  <c:v>0.75700000000000001</c:v>
                </c:pt>
                <c:pt idx="7">
                  <c:v>0.83499999999999996</c:v>
                </c:pt>
                <c:pt idx="9">
                  <c:v>0.86699999999999999</c:v>
                </c:pt>
                <c:pt idx="12">
                  <c:v>0.84799999999999998</c:v>
                </c:pt>
              </c:numCache>
            </c:numRef>
          </c:val>
          <c:extLst>
            <c:ext xmlns:c16="http://schemas.microsoft.com/office/drawing/2014/chart" uri="{C3380CC4-5D6E-409C-BE32-E72D297353CC}">
              <c16:uniqueId val="{00000001-08DF-4DFB-9332-AB58FBAC3803}"/>
            </c:ext>
          </c:extLst>
        </c:ser>
        <c:ser>
          <c:idx val="2"/>
          <c:order val="2"/>
          <c:tx>
            <c:strRef>
              <c:f>'1-Graf EKR score Zwartemeer'!$G$3</c:f>
              <c:strCache>
                <c:ptCount val="1"/>
                <c:pt idx="0">
                  <c:v>Totaal score</c:v>
                </c:pt>
              </c:strCache>
            </c:strRef>
          </c:tx>
          <c:spPr>
            <a:solidFill>
              <a:schemeClr val="accent3"/>
            </a:solidFill>
            <a:ln>
              <a:noFill/>
            </a:ln>
            <a:effectLst/>
          </c:spPr>
          <c:invertIfNegative val="0"/>
          <c:cat>
            <c:numRef>
              <c:f>'1-Graf EKR score Zwartemeer'!$C$4:$C$16</c:f>
              <c:numCache>
                <c:formatCode>General</c:formatCode>
                <c:ptCount val="13"/>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numCache>
            </c:numRef>
          </c:cat>
          <c:val>
            <c:numRef>
              <c:f>'1-Graf EKR score Zwartemeer'!$G$4:$G$16</c:f>
              <c:numCache>
                <c:formatCode>General</c:formatCode>
                <c:ptCount val="13"/>
                <c:pt idx="0">
                  <c:v>0.60499999999999998</c:v>
                </c:pt>
                <c:pt idx="1">
                  <c:v>0.64400000000000002</c:v>
                </c:pt>
                <c:pt idx="4">
                  <c:v>0.58499999999999996</c:v>
                </c:pt>
                <c:pt idx="7">
                  <c:v>0.64600000000000002</c:v>
                </c:pt>
                <c:pt idx="9">
                  <c:v>0.69799999999999995</c:v>
                </c:pt>
                <c:pt idx="12">
                  <c:v>0.63700000000000001</c:v>
                </c:pt>
              </c:numCache>
            </c:numRef>
          </c:val>
          <c:extLst>
            <c:ext xmlns:c16="http://schemas.microsoft.com/office/drawing/2014/chart" uri="{C3380CC4-5D6E-409C-BE32-E72D297353CC}">
              <c16:uniqueId val="{00000002-08DF-4DFB-9332-AB58FBAC3803}"/>
            </c:ext>
          </c:extLst>
        </c:ser>
        <c:dLbls>
          <c:showLegendKey val="0"/>
          <c:showVal val="0"/>
          <c:showCatName val="0"/>
          <c:showSerName val="0"/>
          <c:showPercent val="0"/>
          <c:showBubbleSize val="0"/>
        </c:dLbls>
        <c:gapWidth val="219"/>
        <c:overlap val="-27"/>
        <c:axId val="978032592"/>
        <c:axId val="882643952"/>
      </c:barChart>
      <c:catAx>
        <c:axId val="978032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82643952"/>
        <c:crosses val="autoZero"/>
        <c:auto val="1"/>
        <c:lblAlgn val="ctr"/>
        <c:lblOffset val="100"/>
        <c:noMultiLvlLbl val="0"/>
      </c:catAx>
      <c:valAx>
        <c:axId val="88264395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780325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EKR score deelmaatlatten</a:t>
            </a:r>
            <a:r>
              <a:rPr lang="nl-NL" baseline="0"/>
              <a:t> Zwartemeer</a:t>
            </a:r>
            <a:endParaRPr lang="nl-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stacked"/>
        <c:varyColors val="0"/>
        <c:ser>
          <c:idx val="0"/>
          <c:order val="0"/>
          <c:tx>
            <c:strRef>
              <c:f>'1-Graf EKR score Zwartemeer'!$E$3</c:f>
              <c:strCache>
                <c:ptCount val="1"/>
                <c:pt idx="0">
                  <c:v>Abundantie</c:v>
                </c:pt>
              </c:strCache>
            </c:strRef>
          </c:tx>
          <c:spPr>
            <a:solidFill>
              <a:schemeClr val="accent1"/>
            </a:solidFill>
            <a:ln>
              <a:noFill/>
            </a:ln>
            <a:effectLst/>
          </c:spPr>
          <c:invertIfNegative val="0"/>
          <c:cat>
            <c:numRef>
              <c:f>'1-Graf EKR score Zwartemeer'!$C$4:$C$16</c:f>
              <c:numCache>
                <c:formatCode>General</c:formatCode>
                <c:ptCount val="13"/>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numCache>
            </c:numRef>
          </c:cat>
          <c:val>
            <c:numRef>
              <c:f>'1-Graf EKR score Zwartemeer'!$E$4:$E$16</c:f>
              <c:numCache>
                <c:formatCode>General</c:formatCode>
                <c:ptCount val="13"/>
                <c:pt idx="0">
                  <c:v>0.46300000000000002</c:v>
                </c:pt>
                <c:pt idx="1">
                  <c:v>0.498</c:v>
                </c:pt>
                <c:pt idx="4">
                  <c:v>0.41299999999999998</c:v>
                </c:pt>
                <c:pt idx="7">
                  <c:v>0.45600000000000002</c:v>
                </c:pt>
                <c:pt idx="9">
                  <c:v>0.52800000000000002</c:v>
                </c:pt>
                <c:pt idx="12">
                  <c:v>0.42599999999999999</c:v>
                </c:pt>
              </c:numCache>
            </c:numRef>
          </c:val>
          <c:extLst>
            <c:ext xmlns:c16="http://schemas.microsoft.com/office/drawing/2014/chart" uri="{C3380CC4-5D6E-409C-BE32-E72D297353CC}">
              <c16:uniqueId val="{00000000-4281-4C50-B4A9-32E45873E95F}"/>
            </c:ext>
          </c:extLst>
        </c:ser>
        <c:ser>
          <c:idx val="1"/>
          <c:order val="1"/>
          <c:tx>
            <c:strRef>
              <c:f>'1-Graf EKR score Zwartemeer'!$F$3</c:f>
              <c:strCache>
                <c:ptCount val="1"/>
                <c:pt idx="0">
                  <c:v>Soortensamenstelling</c:v>
                </c:pt>
              </c:strCache>
            </c:strRef>
          </c:tx>
          <c:spPr>
            <a:solidFill>
              <a:schemeClr val="accent2"/>
            </a:solidFill>
            <a:ln>
              <a:noFill/>
            </a:ln>
            <a:effectLst/>
          </c:spPr>
          <c:invertIfNegative val="0"/>
          <c:cat>
            <c:numRef>
              <c:f>'1-Graf EKR score Zwartemeer'!$C$4:$C$16</c:f>
              <c:numCache>
                <c:formatCode>General</c:formatCode>
                <c:ptCount val="13"/>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numCache>
            </c:numRef>
          </c:cat>
          <c:val>
            <c:numRef>
              <c:f>'1-Graf EKR score Zwartemeer'!$F$4:$F$16</c:f>
              <c:numCache>
                <c:formatCode>General</c:formatCode>
                <c:ptCount val="13"/>
                <c:pt idx="0">
                  <c:v>0.746</c:v>
                </c:pt>
                <c:pt idx="1">
                  <c:v>0.79</c:v>
                </c:pt>
                <c:pt idx="4">
                  <c:v>0.75700000000000001</c:v>
                </c:pt>
                <c:pt idx="7">
                  <c:v>0.83499999999999996</c:v>
                </c:pt>
                <c:pt idx="9">
                  <c:v>0.86699999999999999</c:v>
                </c:pt>
                <c:pt idx="12">
                  <c:v>0.84799999999999998</c:v>
                </c:pt>
              </c:numCache>
            </c:numRef>
          </c:val>
          <c:extLst>
            <c:ext xmlns:c16="http://schemas.microsoft.com/office/drawing/2014/chart" uri="{C3380CC4-5D6E-409C-BE32-E72D297353CC}">
              <c16:uniqueId val="{00000001-4281-4C50-B4A9-32E45873E95F}"/>
            </c:ext>
          </c:extLst>
        </c:ser>
        <c:dLbls>
          <c:showLegendKey val="0"/>
          <c:showVal val="0"/>
          <c:showCatName val="0"/>
          <c:showSerName val="0"/>
          <c:showPercent val="0"/>
          <c:showBubbleSize val="0"/>
        </c:dLbls>
        <c:gapWidth val="150"/>
        <c:overlap val="100"/>
        <c:axId val="978024192"/>
        <c:axId val="882683056"/>
      </c:barChart>
      <c:catAx>
        <c:axId val="978024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82683056"/>
        <c:crosses val="autoZero"/>
        <c:auto val="1"/>
        <c:lblAlgn val="ctr"/>
        <c:lblOffset val="100"/>
        <c:noMultiLvlLbl val="0"/>
      </c:catAx>
      <c:valAx>
        <c:axId val="882683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780241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EKR score</a:t>
            </a:r>
            <a:r>
              <a:rPr lang="nl-NL" baseline="0"/>
              <a:t> deelmatten Zwartemeer</a:t>
            </a:r>
            <a:endParaRPr lang="nl-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6.3346482023363113E-2"/>
          <c:y val="0.10242527877354861"/>
          <c:w val="0.7666029513723126"/>
          <c:h val="0.83351192699809995"/>
        </c:manualLayout>
      </c:layout>
      <c:barChart>
        <c:barDir val="col"/>
        <c:grouping val="percentStacked"/>
        <c:varyColors val="0"/>
        <c:ser>
          <c:idx val="0"/>
          <c:order val="0"/>
          <c:tx>
            <c:strRef>
              <c:f>'1-Graf EKR score Zwartemeer'!$E$3</c:f>
              <c:strCache>
                <c:ptCount val="1"/>
                <c:pt idx="0">
                  <c:v>Abundantie</c:v>
                </c:pt>
              </c:strCache>
            </c:strRef>
          </c:tx>
          <c:spPr>
            <a:solidFill>
              <a:schemeClr val="accent1"/>
            </a:solidFill>
            <a:ln>
              <a:noFill/>
            </a:ln>
            <a:effectLst/>
          </c:spPr>
          <c:invertIfNegative val="0"/>
          <c:cat>
            <c:numRef>
              <c:f>'1-Graf EKR score Zwartemeer'!$C$4:$C$15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'1-Graf EKR score Zwartemeer'!$E$4:$E$16</c:f>
              <c:numCache>
                <c:formatCode>General</c:formatCode>
                <c:ptCount val="13"/>
                <c:pt idx="0">
                  <c:v>0.46300000000000002</c:v>
                </c:pt>
                <c:pt idx="1">
                  <c:v>0.498</c:v>
                </c:pt>
                <c:pt idx="4">
                  <c:v>0.41299999999999998</c:v>
                </c:pt>
                <c:pt idx="7">
                  <c:v>0.45600000000000002</c:v>
                </c:pt>
                <c:pt idx="9">
                  <c:v>0.52800000000000002</c:v>
                </c:pt>
                <c:pt idx="12">
                  <c:v>0.42599999999999999</c:v>
                </c:pt>
              </c:numCache>
            </c:numRef>
          </c:val>
          <c:extLst>
            <c:ext xmlns:c16="http://schemas.microsoft.com/office/drawing/2014/chart" uri="{C3380CC4-5D6E-409C-BE32-E72D297353CC}">
              <c16:uniqueId val="{00000000-E8BF-493C-8C50-275B806E2261}"/>
            </c:ext>
          </c:extLst>
        </c:ser>
        <c:ser>
          <c:idx val="1"/>
          <c:order val="1"/>
          <c:tx>
            <c:strRef>
              <c:f>'1-Graf EKR score Zwartemeer'!$F$3</c:f>
              <c:strCache>
                <c:ptCount val="1"/>
                <c:pt idx="0">
                  <c:v>Soortensamenstelling</c:v>
                </c:pt>
              </c:strCache>
            </c:strRef>
          </c:tx>
          <c:spPr>
            <a:solidFill>
              <a:schemeClr val="accent2"/>
            </a:solidFill>
            <a:ln>
              <a:noFill/>
            </a:ln>
            <a:effectLst/>
          </c:spPr>
          <c:invertIfNegative val="0"/>
          <c:cat>
            <c:numRef>
              <c:f>'1-Graf EKR score Zwartemeer'!$C$4:$C$15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'1-Graf EKR score Zwartemeer'!$F$4:$F$16</c:f>
              <c:numCache>
                <c:formatCode>General</c:formatCode>
                <c:ptCount val="13"/>
                <c:pt idx="0">
                  <c:v>0.746</c:v>
                </c:pt>
                <c:pt idx="1">
                  <c:v>0.79</c:v>
                </c:pt>
                <c:pt idx="4">
                  <c:v>0.75700000000000001</c:v>
                </c:pt>
                <c:pt idx="7">
                  <c:v>0.83499999999999996</c:v>
                </c:pt>
                <c:pt idx="9">
                  <c:v>0.86699999999999999</c:v>
                </c:pt>
                <c:pt idx="12">
                  <c:v>0.84799999999999998</c:v>
                </c:pt>
              </c:numCache>
            </c:numRef>
          </c:val>
          <c:extLst>
            <c:ext xmlns:c16="http://schemas.microsoft.com/office/drawing/2014/chart" uri="{C3380CC4-5D6E-409C-BE32-E72D297353CC}">
              <c16:uniqueId val="{00000001-E8BF-493C-8C50-275B806E2261}"/>
            </c:ext>
          </c:extLst>
        </c:ser>
        <c:dLbls>
          <c:showLegendKey val="0"/>
          <c:showVal val="0"/>
          <c:showCatName val="0"/>
          <c:showSerName val="0"/>
          <c:showPercent val="0"/>
          <c:showBubbleSize val="0"/>
        </c:dLbls>
        <c:gapWidth val="150"/>
        <c:overlap val="100"/>
        <c:axId val="846799872"/>
        <c:axId val="882645200"/>
      </c:barChart>
      <c:catAx>
        <c:axId val="846799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82645200"/>
        <c:crosses val="autoZero"/>
        <c:auto val="1"/>
        <c:lblAlgn val="ctr"/>
        <c:lblOffset val="100"/>
        <c:noMultiLvlLbl val="0"/>
      </c:catAx>
      <c:valAx>
        <c:axId val="8826452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467998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EKR-score Markermeer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scatterChart>
        <c:scatterStyle val="lineMarker"/>
        <c:varyColors val="0"/>
        <c:ser>
          <c:idx val="0"/>
          <c:order val="0"/>
          <c:tx>
            <c:strRef>
              <c:f>'1-Graf EKR score Markermeer'!$E$3</c:f>
              <c:strCache>
                <c:ptCount val="1"/>
                <c:pt idx="0">
                  <c:v>Abundantie</c:v>
                </c:pt>
              </c:strCache>
            </c:strRef>
          </c:tx>
          <c:spPr>
            <a:ln w="25400" cap="rnd">
              <a:solidFill>
                <a:schemeClr val="accent1"/>
              </a:solidFill>
              <a:prstDash val="dash"/>
              <a:round/>
            </a:ln>
            <a:effectLst/>
          </c:spPr>
          <c:marker>
            <c:symbol val="circle"/>
            <c:size val="5"/>
            <c:spPr>
              <a:solidFill>
                <a:schemeClr val="accent1"/>
              </a:solidFill>
              <a:ln w="9525">
                <a:solidFill>
                  <a:schemeClr val="accent1"/>
                </a:solidFill>
              </a:ln>
              <a:effectLst/>
            </c:spPr>
          </c:marker>
          <c:xVal>
            <c:numRef>
              <c:f>'1-Graf EKR score Markermeer'!$C$4:$C$13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xVal>
          <c:yVal>
            <c:numRef>
              <c:f>'1-Graf EKR score Markermeer'!$E$4:$E$13</c:f>
              <c:numCache>
                <c:formatCode>0.000</c:formatCode>
                <c:ptCount val="10"/>
                <c:pt idx="0">
                  <c:v>0.308</c:v>
                </c:pt>
                <c:pt idx="1">
                  <c:v>0.29699999999999999</c:v>
                </c:pt>
                <c:pt idx="2">
                  <c:v>0.32500000000000001</c:v>
                </c:pt>
                <c:pt idx="4">
                  <c:v>0.36599999999999999</c:v>
                </c:pt>
                <c:pt idx="7">
                  <c:v>0.33400000000000002</c:v>
                </c:pt>
                <c:pt idx="9">
                  <c:v>0.27800000000000002</c:v>
                </c:pt>
              </c:numCache>
            </c:numRef>
          </c:yVal>
          <c:smooth val="0"/>
          <c:extLst>
            <c:ext xmlns:c16="http://schemas.microsoft.com/office/drawing/2014/chart" uri="{C3380CC4-5D6E-409C-BE32-E72D297353CC}">
              <c16:uniqueId val="{00000000-D202-42CF-A713-5F793BD4FC49}"/>
            </c:ext>
          </c:extLst>
        </c:ser>
        <c:ser>
          <c:idx val="1"/>
          <c:order val="1"/>
          <c:tx>
            <c:strRef>
              <c:f>'1-Graf EKR score Markermeer'!$F$3</c:f>
              <c:strCache>
                <c:ptCount val="1"/>
                <c:pt idx="0">
                  <c:v>Soortensamenstelling</c:v>
                </c:pt>
              </c:strCache>
            </c:strRef>
          </c:tx>
          <c:spPr>
            <a:ln w="25400" cap="rnd">
              <a:solidFill>
                <a:schemeClr val="accent1">
                  <a:lumMod val="40000"/>
                  <a:lumOff val="60000"/>
                </a:schemeClr>
              </a:solidFill>
              <a:prstDash val="dash"/>
              <a:round/>
            </a:ln>
            <a:effectLst/>
          </c:spPr>
          <c:marker>
            <c:symbol val="circle"/>
            <c:size val="5"/>
            <c:spPr>
              <a:solidFill>
                <a:schemeClr val="accent1">
                  <a:lumMod val="40000"/>
                  <a:lumOff val="60000"/>
                </a:schemeClr>
              </a:solidFill>
              <a:ln w="9525">
                <a:solidFill>
                  <a:schemeClr val="accent1">
                    <a:lumMod val="40000"/>
                    <a:lumOff val="60000"/>
                  </a:schemeClr>
                </a:solidFill>
              </a:ln>
              <a:effectLst/>
            </c:spPr>
          </c:marker>
          <c:xVal>
            <c:numRef>
              <c:f>'1-Graf EKR score Markermeer'!$C$4:$C$13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xVal>
          <c:yVal>
            <c:numRef>
              <c:f>'1-Graf EKR score Markermeer'!$F$4:$F$13</c:f>
              <c:numCache>
                <c:formatCode>0.000</c:formatCode>
                <c:ptCount val="10"/>
                <c:pt idx="0">
                  <c:v>0.69899999999999995</c:v>
                </c:pt>
                <c:pt idx="1">
                  <c:v>0.74399999999999999</c:v>
                </c:pt>
                <c:pt idx="2">
                  <c:v>0.72299999999999998</c:v>
                </c:pt>
                <c:pt idx="4">
                  <c:v>0.71399999999999997</c:v>
                </c:pt>
                <c:pt idx="7">
                  <c:v>0.78300000000000003</c:v>
                </c:pt>
                <c:pt idx="9">
                  <c:v>0.71099999999999997</c:v>
                </c:pt>
              </c:numCache>
            </c:numRef>
          </c:yVal>
          <c:smooth val="0"/>
          <c:extLst>
            <c:ext xmlns:c16="http://schemas.microsoft.com/office/drawing/2014/chart" uri="{C3380CC4-5D6E-409C-BE32-E72D297353CC}">
              <c16:uniqueId val="{00000001-D202-42CF-A713-5F793BD4FC49}"/>
            </c:ext>
          </c:extLst>
        </c:ser>
        <c:ser>
          <c:idx val="2"/>
          <c:order val="2"/>
          <c:tx>
            <c:strRef>
              <c:f>'1-Graf EKR score Markermeer'!$G$3</c:f>
              <c:strCache>
                <c:ptCount val="1"/>
                <c:pt idx="0">
                  <c:v>Totaal score</c:v>
                </c:pt>
              </c:strCache>
            </c:strRef>
          </c:tx>
          <c:spPr>
            <a:ln w="25400" cap="rnd">
              <a:solidFill>
                <a:srgbClr val="7030A0"/>
              </a:solidFill>
              <a:round/>
            </a:ln>
            <a:effectLst/>
          </c:spPr>
          <c:marker>
            <c:symbol val="circle"/>
            <c:size val="5"/>
            <c:spPr>
              <a:solidFill>
                <a:srgbClr val="7030A0"/>
              </a:solidFill>
              <a:ln w="9525">
                <a:solidFill>
                  <a:srgbClr val="7030A0"/>
                </a:solidFill>
              </a:ln>
              <a:effectLst/>
            </c:spPr>
          </c:marker>
          <c:xVal>
            <c:numRef>
              <c:f>'1-Graf EKR score Markermeer'!$C$4:$C$13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xVal>
          <c:yVal>
            <c:numRef>
              <c:f>'1-Graf EKR score Markermeer'!$G$4:$G$13</c:f>
              <c:numCache>
                <c:formatCode>0.000</c:formatCode>
                <c:ptCount val="10"/>
                <c:pt idx="0">
                  <c:v>0.503</c:v>
                </c:pt>
                <c:pt idx="1">
                  <c:v>0.52100000000000002</c:v>
                </c:pt>
                <c:pt idx="2">
                  <c:v>0.52400000000000002</c:v>
                </c:pt>
                <c:pt idx="4">
                  <c:v>0.54</c:v>
                </c:pt>
                <c:pt idx="7">
                  <c:v>0.55900000000000005</c:v>
                </c:pt>
                <c:pt idx="9">
                  <c:v>0.495</c:v>
                </c:pt>
              </c:numCache>
            </c:numRef>
          </c:yVal>
          <c:smooth val="0"/>
          <c:extLst>
            <c:ext xmlns:c16="http://schemas.microsoft.com/office/drawing/2014/chart" uri="{C3380CC4-5D6E-409C-BE32-E72D297353CC}">
              <c16:uniqueId val="{00000002-D202-42CF-A713-5F793BD4FC49}"/>
            </c:ext>
          </c:extLst>
        </c:ser>
        <c:dLbls>
          <c:showLegendKey val="0"/>
          <c:showVal val="0"/>
          <c:showCatName val="0"/>
          <c:showSerName val="0"/>
          <c:showPercent val="0"/>
          <c:showBubbleSize val="0"/>
        </c:dLbls>
        <c:axId val="886298271"/>
        <c:axId val="96147871"/>
      </c:scatterChart>
      <c:valAx>
        <c:axId val="88629827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Jaar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6147871"/>
        <c:crosses val="autoZero"/>
        <c:crossBetween val="midCat"/>
      </c:valAx>
      <c:valAx>
        <c:axId val="9614787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86298271"/>
        <c:crosses val="autoZero"/>
        <c:crossBetween val="midCat"/>
      </c:valAx>
      <c:spPr>
        <a:noFill/>
        <a:ln>
          <a:noFill/>
        </a:ln>
        <a:effectLst/>
      </c:spPr>
    </c:plotArea>
    <c:legend>
      <c:legendPos val="r"/>
      <c:layout>
        <c:manualLayout>
          <c:xMode val="edge"/>
          <c:yMode val="edge"/>
          <c:x val="0.79958849092820861"/>
          <c:y val="0.24513009646544581"/>
          <c:w val="0.18601802753636826"/>
          <c:h val="0.1536465185170315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span"/>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EKR score Markermeer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'1-Graf EKR score Markermeer'!$E$3</c:f>
              <c:strCache>
                <c:ptCount val="1"/>
                <c:pt idx="0">
                  <c:v>Abundantie</c:v>
                </c:pt>
              </c:strCache>
            </c:strRef>
          </c:tx>
          <c:spPr>
            <a:solidFill>
              <a:schemeClr val="accent1"/>
            </a:solidFill>
            <a:ln>
              <a:noFill/>
            </a:ln>
            <a:effectLst/>
          </c:spPr>
          <c:invertIfNegative val="0"/>
          <c:cat>
            <c:numRef>
              <c:f>'1-Graf EKR score Markermeer'!$C$4:$C$13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'1-Graf EKR score Markermeer'!$E$4:$E$13</c:f>
              <c:numCache>
                <c:formatCode>0.000</c:formatCode>
                <c:ptCount val="10"/>
                <c:pt idx="0">
                  <c:v>0.308</c:v>
                </c:pt>
                <c:pt idx="1">
                  <c:v>0.29699999999999999</c:v>
                </c:pt>
                <c:pt idx="2">
                  <c:v>0.32500000000000001</c:v>
                </c:pt>
                <c:pt idx="4">
                  <c:v>0.36599999999999999</c:v>
                </c:pt>
                <c:pt idx="7">
                  <c:v>0.33400000000000002</c:v>
                </c:pt>
                <c:pt idx="9">
                  <c:v>0.27800000000000002</c:v>
                </c:pt>
              </c:numCache>
            </c:numRef>
          </c:val>
          <c:extLst>
            <c:ext xmlns:c16="http://schemas.microsoft.com/office/drawing/2014/chart" uri="{C3380CC4-5D6E-409C-BE32-E72D297353CC}">
              <c16:uniqueId val="{00000000-9676-4A40-B678-BB3394D34FDA}"/>
            </c:ext>
          </c:extLst>
        </c:ser>
        <c:ser>
          <c:idx val="1"/>
          <c:order val="1"/>
          <c:tx>
            <c:strRef>
              <c:f>'1-Graf EKR score Markermeer'!$F$3</c:f>
              <c:strCache>
                <c:ptCount val="1"/>
                <c:pt idx="0">
                  <c:v>Soortensamenstelling</c:v>
                </c:pt>
              </c:strCache>
            </c:strRef>
          </c:tx>
          <c:spPr>
            <a:solidFill>
              <a:schemeClr val="accent2"/>
            </a:solidFill>
            <a:ln>
              <a:noFill/>
            </a:ln>
            <a:effectLst/>
          </c:spPr>
          <c:invertIfNegative val="0"/>
          <c:cat>
            <c:numRef>
              <c:f>'1-Graf EKR score Markermeer'!$C$4:$C$13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'1-Graf EKR score Markermeer'!$F$4:$F$13</c:f>
              <c:numCache>
                <c:formatCode>0.000</c:formatCode>
                <c:ptCount val="10"/>
                <c:pt idx="0">
                  <c:v>0.69899999999999995</c:v>
                </c:pt>
                <c:pt idx="1">
                  <c:v>0.74399999999999999</c:v>
                </c:pt>
                <c:pt idx="2">
                  <c:v>0.72299999999999998</c:v>
                </c:pt>
                <c:pt idx="4">
                  <c:v>0.71399999999999997</c:v>
                </c:pt>
                <c:pt idx="7">
                  <c:v>0.78300000000000003</c:v>
                </c:pt>
                <c:pt idx="9">
                  <c:v>0.71099999999999997</c:v>
                </c:pt>
              </c:numCache>
            </c:numRef>
          </c:val>
          <c:extLst>
            <c:ext xmlns:c16="http://schemas.microsoft.com/office/drawing/2014/chart" uri="{C3380CC4-5D6E-409C-BE32-E72D297353CC}">
              <c16:uniqueId val="{00000002-9676-4A40-B678-BB3394D34FDA}"/>
            </c:ext>
          </c:extLst>
        </c:ser>
        <c:ser>
          <c:idx val="2"/>
          <c:order val="2"/>
          <c:tx>
            <c:strRef>
              <c:f>'1-Graf EKR score Markermeer'!$G$3</c:f>
              <c:strCache>
                <c:ptCount val="1"/>
                <c:pt idx="0">
                  <c:v>Totaal score</c:v>
                </c:pt>
              </c:strCache>
            </c:strRef>
          </c:tx>
          <c:spPr>
            <a:solidFill>
              <a:schemeClr val="accent3"/>
            </a:solidFill>
            <a:ln>
              <a:noFill/>
            </a:ln>
            <a:effectLst/>
          </c:spPr>
          <c:invertIfNegative val="0"/>
          <c:cat>
            <c:numRef>
              <c:f>'1-Graf EKR score Markermeer'!$C$4:$C$13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'1-Graf EKR score Markermeer'!$G$4:$G$13</c:f>
              <c:numCache>
                <c:formatCode>0.000</c:formatCode>
                <c:ptCount val="10"/>
                <c:pt idx="0">
                  <c:v>0.503</c:v>
                </c:pt>
                <c:pt idx="1">
                  <c:v>0.52100000000000002</c:v>
                </c:pt>
                <c:pt idx="2">
                  <c:v>0.52400000000000002</c:v>
                </c:pt>
                <c:pt idx="4">
                  <c:v>0.54</c:v>
                </c:pt>
                <c:pt idx="7">
                  <c:v>0.55900000000000005</c:v>
                </c:pt>
                <c:pt idx="9">
                  <c:v>0.495</c:v>
                </c:pt>
              </c:numCache>
            </c:numRef>
          </c:val>
          <c:extLst>
            <c:ext xmlns:c16="http://schemas.microsoft.com/office/drawing/2014/chart" uri="{C3380CC4-5D6E-409C-BE32-E72D297353CC}">
              <c16:uniqueId val="{00000003-9676-4A40-B678-BB3394D34FDA}"/>
            </c:ext>
          </c:extLst>
        </c:ser>
        <c:dLbls>
          <c:showLegendKey val="0"/>
          <c:showVal val="0"/>
          <c:showCatName val="0"/>
          <c:showSerName val="0"/>
          <c:showPercent val="0"/>
          <c:showBubbleSize val="0"/>
        </c:dLbls>
        <c:gapWidth val="219"/>
        <c:overlap val="-27"/>
        <c:axId val="978032592"/>
        <c:axId val="882643952"/>
      </c:barChart>
      <c:catAx>
        <c:axId val="978032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82643952"/>
        <c:crosses val="autoZero"/>
        <c:auto val="1"/>
        <c:lblAlgn val="ctr"/>
        <c:lblOffset val="100"/>
        <c:noMultiLvlLbl val="0"/>
      </c:catAx>
      <c:valAx>
        <c:axId val="88264395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780325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EKR score deelmaatlatten</a:t>
            </a:r>
            <a:r>
              <a:rPr lang="nl-NL" baseline="0"/>
              <a:t> Markermeer</a:t>
            </a:r>
            <a:endParaRPr lang="nl-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stacked"/>
        <c:varyColors val="0"/>
        <c:ser>
          <c:idx val="0"/>
          <c:order val="0"/>
          <c:tx>
            <c:strRef>
              <c:f>'1-Graf EKR score Markermeer'!$E$3</c:f>
              <c:strCache>
                <c:ptCount val="1"/>
                <c:pt idx="0">
                  <c:v>Abundantie</c:v>
                </c:pt>
              </c:strCache>
            </c:strRef>
          </c:tx>
          <c:spPr>
            <a:solidFill>
              <a:schemeClr val="accent1"/>
            </a:solidFill>
            <a:ln>
              <a:noFill/>
            </a:ln>
            <a:effectLst/>
          </c:spPr>
          <c:invertIfNegative val="0"/>
          <c:cat>
            <c:numRef>
              <c:f>'1-Graf EKR score Markermeer'!$C$4:$C$13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'1-Graf EKR score Markermeer'!$E$4:$E$13</c:f>
              <c:numCache>
                <c:formatCode>0.000</c:formatCode>
                <c:ptCount val="10"/>
                <c:pt idx="0">
                  <c:v>0.308</c:v>
                </c:pt>
                <c:pt idx="1">
                  <c:v>0.29699999999999999</c:v>
                </c:pt>
                <c:pt idx="2">
                  <c:v>0.32500000000000001</c:v>
                </c:pt>
                <c:pt idx="4">
                  <c:v>0.36599999999999999</c:v>
                </c:pt>
                <c:pt idx="7">
                  <c:v>0.33400000000000002</c:v>
                </c:pt>
                <c:pt idx="9">
                  <c:v>0.27800000000000002</c:v>
                </c:pt>
              </c:numCache>
            </c:numRef>
          </c:val>
          <c:extLst>
            <c:ext xmlns:c16="http://schemas.microsoft.com/office/drawing/2014/chart" uri="{C3380CC4-5D6E-409C-BE32-E72D297353CC}">
              <c16:uniqueId val="{00000000-49A2-45B4-9898-0F7AA6AABC75}"/>
            </c:ext>
          </c:extLst>
        </c:ser>
        <c:ser>
          <c:idx val="1"/>
          <c:order val="1"/>
          <c:tx>
            <c:strRef>
              <c:f>'1-Graf EKR score Markermeer'!$F$3</c:f>
              <c:strCache>
                <c:ptCount val="1"/>
                <c:pt idx="0">
                  <c:v>Soortensamenstelling</c:v>
                </c:pt>
              </c:strCache>
            </c:strRef>
          </c:tx>
          <c:spPr>
            <a:solidFill>
              <a:schemeClr val="accent2"/>
            </a:solidFill>
            <a:ln>
              <a:noFill/>
            </a:ln>
            <a:effectLst/>
          </c:spPr>
          <c:invertIfNegative val="0"/>
          <c:cat>
            <c:numRef>
              <c:f>'1-Graf EKR score Markermeer'!$C$4:$C$13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'1-Graf EKR score Markermeer'!$F$4:$F$13</c:f>
              <c:numCache>
                <c:formatCode>0.000</c:formatCode>
                <c:ptCount val="10"/>
                <c:pt idx="0">
                  <c:v>0.69899999999999995</c:v>
                </c:pt>
                <c:pt idx="1">
                  <c:v>0.74399999999999999</c:v>
                </c:pt>
                <c:pt idx="2">
                  <c:v>0.72299999999999998</c:v>
                </c:pt>
                <c:pt idx="4">
                  <c:v>0.71399999999999997</c:v>
                </c:pt>
                <c:pt idx="7">
                  <c:v>0.78300000000000003</c:v>
                </c:pt>
                <c:pt idx="9">
                  <c:v>0.71099999999999997</c:v>
                </c:pt>
              </c:numCache>
            </c:numRef>
          </c:val>
          <c:extLst>
            <c:ext xmlns:c16="http://schemas.microsoft.com/office/drawing/2014/chart" uri="{C3380CC4-5D6E-409C-BE32-E72D297353CC}">
              <c16:uniqueId val="{00000001-49A2-45B4-9898-0F7AA6AABC75}"/>
            </c:ext>
          </c:extLst>
        </c:ser>
        <c:dLbls>
          <c:showLegendKey val="0"/>
          <c:showVal val="0"/>
          <c:showCatName val="0"/>
          <c:showSerName val="0"/>
          <c:showPercent val="0"/>
          <c:showBubbleSize val="0"/>
        </c:dLbls>
        <c:gapWidth val="150"/>
        <c:overlap val="100"/>
        <c:axId val="978024192"/>
        <c:axId val="882683056"/>
      </c:barChart>
      <c:catAx>
        <c:axId val="978024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82683056"/>
        <c:crosses val="autoZero"/>
        <c:auto val="1"/>
        <c:lblAlgn val="ctr"/>
        <c:lblOffset val="100"/>
        <c:noMultiLvlLbl val="0"/>
      </c:catAx>
      <c:valAx>
        <c:axId val="882683056"/>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780241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EKR score IJsselmeer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'1- Graf EKR score IJsselmeer'!$E$3</c:f>
              <c:strCache>
                <c:ptCount val="1"/>
                <c:pt idx="0">
                  <c:v>Abundantie</c:v>
                </c:pt>
              </c:strCache>
            </c:strRef>
          </c:tx>
          <c:spPr>
            <a:solidFill>
              <a:schemeClr val="accent1"/>
            </a:solidFill>
            <a:ln>
              <a:noFill/>
            </a:ln>
            <a:effectLst/>
          </c:spPr>
          <c:invertIfNegative val="0"/>
          <c:cat>
            <c:numRef>
              <c:f>'1- Graf EKR score IJsselmeer'!$C$4:$C$15</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'1- Graf EKR score IJsselmeer'!$E$4:$E$15</c:f>
              <c:numCache>
                <c:formatCode>General</c:formatCode>
                <c:ptCount val="12"/>
                <c:pt idx="0">
                  <c:v>0.255</c:v>
                </c:pt>
                <c:pt idx="1">
                  <c:v>0.23499999999999999</c:v>
                </c:pt>
                <c:pt idx="2">
                  <c:v>0.26900000000000002</c:v>
                </c:pt>
                <c:pt idx="5">
                  <c:v>0.25700000000000001</c:v>
                </c:pt>
                <c:pt idx="8">
                  <c:v>0.245</c:v>
                </c:pt>
                <c:pt idx="11">
                  <c:v>0.29899999999999999</c:v>
                </c:pt>
              </c:numCache>
            </c:numRef>
          </c:val>
          <c:extLst>
            <c:ext xmlns:c16="http://schemas.microsoft.com/office/drawing/2014/chart" uri="{C3380CC4-5D6E-409C-BE32-E72D297353CC}">
              <c16:uniqueId val="{00000000-5792-4DE9-9232-058AB94A59B9}"/>
            </c:ext>
          </c:extLst>
        </c:ser>
        <c:ser>
          <c:idx val="1"/>
          <c:order val="1"/>
          <c:tx>
            <c:strRef>
              <c:f>'1- Graf EKR score IJsselmeer'!$F$3</c:f>
              <c:strCache>
                <c:ptCount val="1"/>
                <c:pt idx="0">
                  <c:v>Soortensamenstelling</c:v>
                </c:pt>
              </c:strCache>
            </c:strRef>
          </c:tx>
          <c:spPr>
            <a:solidFill>
              <a:schemeClr val="accent2"/>
            </a:solidFill>
            <a:ln>
              <a:noFill/>
            </a:ln>
            <a:effectLst/>
          </c:spPr>
          <c:invertIfNegative val="0"/>
          <c:cat>
            <c:numRef>
              <c:f>'1- Graf EKR score IJsselmeer'!$C$4:$C$15</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'1- Graf EKR score IJsselmeer'!$F$4:$F$15</c:f>
              <c:numCache>
                <c:formatCode>General</c:formatCode>
                <c:ptCount val="12"/>
                <c:pt idx="0">
                  <c:v>0.54400000000000004</c:v>
                </c:pt>
                <c:pt idx="1">
                  <c:v>0.498</c:v>
                </c:pt>
                <c:pt idx="2">
                  <c:v>0.54900000000000004</c:v>
                </c:pt>
                <c:pt idx="5">
                  <c:v>0.57799999999999996</c:v>
                </c:pt>
                <c:pt idx="8">
                  <c:v>0.45900000000000002</c:v>
                </c:pt>
                <c:pt idx="11">
                  <c:v>0.58899999999999997</c:v>
                </c:pt>
              </c:numCache>
            </c:numRef>
          </c:val>
          <c:extLst>
            <c:ext xmlns:c16="http://schemas.microsoft.com/office/drawing/2014/chart" uri="{C3380CC4-5D6E-409C-BE32-E72D297353CC}">
              <c16:uniqueId val="{00000001-5792-4DE9-9232-058AB94A59B9}"/>
            </c:ext>
          </c:extLst>
        </c:ser>
        <c:ser>
          <c:idx val="2"/>
          <c:order val="2"/>
          <c:tx>
            <c:strRef>
              <c:f>'1- Graf EKR score IJsselmeer'!$G$3</c:f>
              <c:strCache>
                <c:ptCount val="1"/>
                <c:pt idx="0">
                  <c:v>Totaal score</c:v>
                </c:pt>
              </c:strCache>
            </c:strRef>
          </c:tx>
          <c:spPr>
            <a:solidFill>
              <a:schemeClr val="accent3"/>
            </a:solidFill>
            <a:ln>
              <a:noFill/>
            </a:ln>
            <a:effectLst/>
          </c:spPr>
          <c:invertIfNegative val="0"/>
          <c:cat>
            <c:numRef>
              <c:f>'1- Graf EKR score IJsselmeer'!$C$4:$C$15</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'1- Graf EKR score IJsselmeer'!$G$4:$G$15</c:f>
              <c:numCache>
                <c:formatCode>General</c:formatCode>
                <c:ptCount val="12"/>
                <c:pt idx="0">
                  <c:v>0.4</c:v>
                </c:pt>
                <c:pt idx="1">
                  <c:v>0.36699999999999999</c:v>
                </c:pt>
                <c:pt idx="2">
                  <c:v>0.40899999999999997</c:v>
                </c:pt>
                <c:pt idx="5">
                  <c:v>0.41799999999999998</c:v>
                </c:pt>
                <c:pt idx="8">
                  <c:v>0.35199999999999998</c:v>
                </c:pt>
                <c:pt idx="11">
                  <c:v>0.44400000000000001</c:v>
                </c:pt>
              </c:numCache>
            </c:numRef>
          </c:val>
          <c:extLst>
            <c:ext xmlns:c16="http://schemas.microsoft.com/office/drawing/2014/chart" uri="{C3380CC4-5D6E-409C-BE32-E72D297353CC}">
              <c16:uniqueId val="{00000002-5792-4DE9-9232-058AB94A59B9}"/>
            </c:ext>
          </c:extLst>
        </c:ser>
        <c:dLbls>
          <c:showLegendKey val="0"/>
          <c:showVal val="0"/>
          <c:showCatName val="0"/>
          <c:showSerName val="0"/>
          <c:showPercent val="0"/>
          <c:showBubbleSize val="0"/>
        </c:dLbls>
        <c:gapWidth val="219"/>
        <c:overlap val="-27"/>
        <c:axId val="978032592"/>
        <c:axId val="882643952"/>
      </c:barChart>
      <c:catAx>
        <c:axId val="978032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82643952"/>
        <c:crosses val="autoZero"/>
        <c:auto val="1"/>
        <c:lblAlgn val="ctr"/>
        <c:lblOffset val="100"/>
        <c:noMultiLvlLbl val="0"/>
      </c:catAx>
      <c:valAx>
        <c:axId val="88264395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780325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EKR score</a:t>
            </a:r>
            <a:r>
              <a:rPr lang="nl-NL" baseline="0"/>
              <a:t> deelmatten Randmeren-Zuid</a:t>
            </a:r>
            <a:endParaRPr lang="nl-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percentStacked"/>
        <c:varyColors val="0"/>
        <c:ser>
          <c:idx val="0"/>
          <c:order val="0"/>
          <c:tx>
            <c:strRef>
              <c:f>'1-Graf EKR score Markermeer'!$E$3</c:f>
              <c:strCache>
                <c:ptCount val="1"/>
                <c:pt idx="0">
                  <c:v>Abundantie</c:v>
                </c:pt>
              </c:strCache>
            </c:strRef>
          </c:tx>
          <c:spPr>
            <a:solidFill>
              <a:schemeClr val="accent1"/>
            </a:solidFill>
            <a:ln>
              <a:noFill/>
            </a:ln>
            <a:effectLst/>
          </c:spPr>
          <c:invertIfNegative val="0"/>
          <c:cat>
            <c:numRef>
              <c:f>'1-Graf EKR score Markermeer'!$C$4:$C$13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'1-Graf EKR score Markermeer'!$E$4:$E$13</c:f>
              <c:numCache>
                <c:formatCode>0.000</c:formatCode>
                <c:ptCount val="10"/>
                <c:pt idx="0">
                  <c:v>0.308</c:v>
                </c:pt>
                <c:pt idx="1">
                  <c:v>0.29699999999999999</c:v>
                </c:pt>
                <c:pt idx="2">
                  <c:v>0.32500000000000001</c:v>
                </c:pt>
                <c:pt idx="4">
                  <c:v>0.36599999999999999</c:v>
                </c:pt>
                <c:pt idx="7">
                  <c:v>0.33400000000000002</c:v>
                </c:pt>
                <c:pt idx="9">
                  <c:v>0.27800000000000002</c:v>
                </c:pt>
              </c:numCache>
            </c:numRef>
          </c:val>
          <c:extLst>
            <c:ext xmlns:c16="http://schemas.microsoft.com/office/drawing/2014/chart" uri="{C3380CC4-5D6E-409C-BE32-E72D297353CC}">
              <c16:uniqueId val="{00000000-5DED-4B5B-A044-681E24696758}"/>
            </c:ext>
          </c:extLst>
        </c:ser>
        <c:ser>
          <c:idx val="1"/>
          <c:order val="1"/>
          <c:tx>
            <c:strRef>
              <c:f>'1-Graf EKR score Markermeer'!$F$3</c:f>
              <c:strCache>
                <c:ptCount val="1"/>
                <c:pt idx="0">
                  <c:v>Soortensamenstelling</c:v>
                </c:pt>
              </c:strCache>
            </c:strRef>
          </c:tx>
          <c:spPr>
            <a:solidFill>
              <a:schemeClr val="accent2"/>
            </a:solidFill>
            <a:ln>
              <a:noFill/>
            </a:ln>
            <a:effectLst/>
          </c:spPr>
          <c:invertIfNegative val="0"/>
          <c:cat>
            <c:numRef>
              <c:f>'1-Graf EKR score Markermeer'!$C$4:$C$13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'1-Graf EKR score Markermeer'!$F$4:$F$13</c:f>
              <c:numCache>
                <c:formatCode>0.000</c:formatCode>
                <c:ptCount val="10"/>
                <c:pt idx="0">
                  <c:v>0.69899999999999995</c:v>
                </c:pt>
                <c:pt idx="1">
                  <c:v>0.74399999999999999</c:v>
                </c:pt>
                <c:pt idx="2">
                  <c:v>0.72299999999999998</c:v>
                </c:pt>
                <c:pt idx="4">
                  <c:v>0.71399999999999997</c:v>
                </c:pt>
                <c:pt idx="7">
                  <c:v>0.78300000000000003</c:v>
                </c:pt>
                <c:pt idx="9">
                  <c:v>0.71099999999999997</c:v>
                </c:pt>
              </c:numCache>
            </c:numRef>
          </c:val>
          <c:extLst>
            <c:ext xmlns:c16="http://schemas.microsoft.com/office/drawing/2014/chart" uri="{C3380CC4-5D6E-409C-BE32-E72D297353CC}">
              <c16:uniqueId val="{00000001-5DED-4B5B-A044-681E24696758}"/>
            </c:ext>
          </c:extLst>
        </c:ser>
        <c:dLbls>
          <c:showLegendKey val="0"/>
          <c:showVal val="0"/>
          <c:showCatName val="0"/>
          <c:showSerName val="0"/>
          <c:showPercent val="0"/>
          <c:showBubbleSize val="0"/>
        </c:dLbls>
        <c:gapWidth val="150"/>
        <c:overlap val="100"/>
        <c:axId val="846799872"/>
        <c:axId val="882645200"/>
      </c:barChart>
      <c:catAx>
        <c:axId val="846799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82645200"/>
        <c:crosses val="autoZero"/>
        <c:auto val="1"/>
        <c:lblAlgn val="ctr"/>
        <c:lblOffset val="100"/>
        <c:noMultiLvlLbl val="0"/>
      </c:catAx>
      <c:valAx>
        <c:axId val="8826452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467998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KRW score Randmeren-Zuid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scatterChart>
        <c:scatterStyle val="lineMarker"/>
        <c:varyColors val="0"/>
        <c:ser>
          <c:idx val="0"/>
          <c:order val="0"/>
          <c:tx>
            <c:strRef>
              <c:f>'1-Graf EKR score Randmeren Zuid'!$E$3</c:f>
              <c:strCache>
                <c:ptCount val="1"/>
                <c:pt idx="0">
                  <c:v>Abundantie</c:v>
                </c:pt>
              </c:strCache>
            </c:strRef>
          </c:tx>
          <c:spPr>
            <a:ln w="25400" cap="rnd">
              <a:solidFill>
                <a:schemeClr val="accent1"/>
              </a:solidFill>
              <a:prstDash val="dash"/>
              <a:round/>
            </a:ln>
            <a:effectLst/>
          </c:spPr>
          <c:marker>
            <c:symbol val="circle"/>
            <c:size val="5"/>
            <c:spPr>
              <a:solidFill>
                <a:schemeClr val="accent1"/>
              </a:solidFill>
              <a:ln w="9525">
                <a:solidFill>
                  <a:schemeClr val="accent1"/>
                </a:solidFill>
              </a:ln>
              <a:effectLst/>
            </c:spPr>
          </c:marker>
          <c:xVal>
            <c:numRef>
              <c:f>'1-Graf EKR score Randmeren Zuid'!$C$4:$C$14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xVal>
          <c:yVal>
            <c:numRef>
              <c:f>'1-Graf EKR score Randmeren Zuid'!$E$4:$E$14</c:f>
              <c:numCache>
                <c:formatCode>0.000</c:formatCode>
                <c:ptCount val="11"/>
                <c:pt idx="0">
                  <c:v>0.29499999999999998</c:v>
                </c:pt>
                <c:pt idx="1">
                  <c:v>0.35099999999999998</c:v>
                </c:pt>
                <c:pt idx="4">
                  <c:v>0.35</c:v>
                </c:pt>
                <c:pt idx="7">
                  <c:v>0.41499999999999998</c:v>
                </c:pt>
                <c:pt idx="10">
                  <c:v>0.35</c:v>
                </c:pt>
              </c:numCache>
            </c:numRef>
          </c:yVal>
          <c:smooth val="0"/>
          <c:extLst>
            <c:ext xmlns:c16="http://schemas.microsoft.com/office/drawing/2014/chart" uri="{C3380CC4-5D6E-409C-BE32-E72D297353CC}">
              <c16:uniqueId val="{00000000-0B50-4514-BF57-F0B2548BDC6A}"/>
            </c:ext>
          </c:extLst>
        </c:ser>
        <c:ser>
          <c:idx val="1"/>
          <c:order val="1"/>
          <c:tx>
            <c:strRef>
              <c:f>'1-Graf EKR score Randmeren Zuid'!$F$3</c:f>
              <c:strCache>
                <c:ptCount val="1"/>
                <c:pt idx="0">
                  <c:v>Soortensamenstelling</c:v>
                </c:pt>
              </c:strCache>
            </c:strRef>
          </c:tx>
          <c:spPr>
            <a:ln w="25400" cap="rnd">
              <a:solidFill>
                <a:schemeClr val="accent1">
                  <a:lumMod val="40000"/>
                  <a:lumOff val="60000"/>
                </a:schemeClr>
              </a:solidFill>
              <a:prstDash val="dash"/>
              <a:round/>
            </a:ln>
            <a:effectLst/>
          </c:spPr>
          <c:marker>
            <c:symbol val="circle"/>
            <c:size val="5"/>
            <c:spPr>
              <a:solidFill>
                <a:schemeClr val="accent1">
                  <a:lumMod val="40000"/>
                  <a:lumOff val="60000"/>
                </a:schemeClr>
              </a:solidFill>
              <a:ln w="9525">
                <a:solidFill>
                  <a:schemeClr val="accent1">
                    <a:lumMod val="40000"/>
                    <a:lumOff val="60000"/>
                  </a:schemeClr>
                </a:solidFill>
              </a:ln>
              <a:effectLst/>
            </c:spPr>
          </c:marker>
          <c:xVal>
            <c:numRef>
              <c:f>'1-Graf EKR score Randmeren Zuid'!$C$4:$C$14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xVal>
          <c:yVal>
            <c:numRef>
              <c:f>'1-Graf EKR score Randmeren Zuid'!$F$4:$F$14</c:f>
              <c:numCache>
                <c:formatCode>0.000</c:formatCode>
                <c:ptCount val="11"/>
                <c:pt idx="0">
                  <c:v>0.65900000000000003</c:v>
                </c:pt>
                <c:pt idx="1">
                  <c:v>0.67500000000000004</c:v>
                </c:pt>
                <c:pt idx="4">
                  <c:v>0.70699999999999996</c:v>
                </c:pt>
                <c:pt idx="7">
                  <c:v>0.72899999999999998</c:v>
                </c:pt>
                <c:pt idx="10">
                  <c:v>0.72199999999999998</c:v>
                </c:pt>
              </c:numCache>
            </c:numRef>
          </c:yVal>
          <c:smooth val="0"/>
          <c:extLst>
            <c:ext xmlns:c16="http://schemas.microsoft.com/office/drawing/2014/chart" uri="{C3380CC4-5D6E-409C-BE32-E72D297353CC}">
              <c16:uniqueId val="{00000001-0B50-4514-BF57-F0B2548BDC6A}"/>
            </c:ext>
          </c:extLst>
        </c:ser>
        <c:ser>
          <c:idx val="2"/>
          <c:order val="2"/>
          <c:tx>
            <c:strRef>
              <c:f>'1-Graf EKR score Randmeren Zuid'!$G$3</c:f>
              <c:strCache>
                <c:ptCount val="1"/>
                <c:pt idx="0">
                  <c:v>Totaal score</c:v>
                </c:pt>
              </c:strCache>
            </c:strRef>
          </c:tx>
          <c:spPr>
            <a:ln w="25400" cap="rnd">
              <a:solidFill>
                <a:srgbClr val="7030A0"/>
              </a:solidFill>
              <a:round/>
            </a:ln>
            <a:effectLst/>
          </c:spPr>
          <c:marker>
            <c:symbol val="circle"/>
            <c:size val="5"/>
            <c:spPr>
              <a:solidFill>
                <a:srgbClr val="7030A0"/>
              </a:solidFill>
              <a:ln w="9525">
                <a:solidFill>
                  <a:srgbClr val="7030A0"/>
                </a:solidFill>
              </a:ln>
              <a:effectLst/>
            </c:spPr>
          </c:marker>
          <c:xVal>
            <c:numRef>
              <c:f>'1-Graf EKR score Randmeren Zuid'!$C$4:$C$14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xVal>
          <c:yVal>
            <c:numRef>
              <c:f>'1-Graf EKR score Randmeren Zuid'!$G$4:$G$14</c:f>
              <c:numCache>
                <c:formatCode>0.000</c:formatCode>
                <c:ptCount val="11"/>
                <c:pt idx="0">
                  <c:v>0.47699999999999998</c:v>
                </c:pt>
                <c:pt idx="1">
                  <c:v>0.51300000000000001</c:v>
                </c:pt>
                <c:pt idx="4">
                  <c:v>0.52900000000000003</c:v>
                </c:pt>
                <c:pt idx="7">
                  <c:v>0.57199999999999995</c:v>
                </c:pt>
                <c:pt idx="10">
                  <c:v>0.53600000000000003</c:v>
                </c:pt>
              </c:numCache>
            </c:numRef>
          </c:yVal>
          <c:smooth val="0"/>
          <c:extLst>
            <c:ext xmlns:c16="http://schemas.microsoft.com/office/drawing/2014/chart" uri="{C3380CC4-5D6E-409C-BE32-E72D297353CC}">
              <c16:uniqueId val="{00000002-0B50-4514-BF57-F0B2548BDC6A}"/>
            </c:ext>
          </c:extLst>
        </c:ser>
        <c:dLbls>
          <c:showLegendKey val="0"/>
          <c:showVal val="0"/>
          <c:showCatName val="0"/>
          <c:showSerName val="0"/>
          <c:showPercent val="0"/>
          <c:showBubbleSize val="0"/>
        </c:dLbls>
        <c:axId val="886298271"/>
        <c:axId val="96147871"/>
      </c:scatterChart>
      <c:valAx>
        <c:axId val="88629827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Jaar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6147871"/>
        <c:crosses val="autoZero"/>
        <c:crossBetween val="midCat"/>
        <c:majorUnit val="1"/>
      </c:valAx>
      <c:valAx>
        <c:axId val="9614787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86298271"/>
        <c:crosses val="autoZero"/>
        <c:crossBetween val="midCat"/>
      </c:valAx>
      <c:spPr>
        <a:noFill/>
        <a:ln>
          <a:noFill/>
        </a:ln>
        <a:effectLst/>
      </c:spPr>
    </c:plotArea>
    <c:legend>
      <c:legendPos val="r"/>
      <c:layout>
        <c:manualLayout>
          <c:xMode val="edge"/>
          <c:yMode val="edge"/>
          <c:x val="0.80509864816517973"/>
          <c:y val="0.21468860889791255"/>
          <c:w val="0.18538587326056866"/>
          <c:h val="0.1600128021789587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span"/>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EKR score Randmeren</a:t>
            </a:r>
            <a:r>
              <a:rPr lang="en-US" baseline="0"/>
              <a:t>-Zuid</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'1-Graf EKR score Randmeren Zuid'!$E$3</c:f>
              <c:strCache>
                <c:ptCount val="1"/>
                <c:pt idx="0">
                  <c:v>Abundantie</c:v>
                </c:pt>
              </c:strCache>
            </c:strRef>
          </c:tx>
          <c:spPr>
            <a:solidFill>
              <a:schemeClr val="accent1"/>
            </a:solidFill>
            <a:ln>
              <a:noFill/>
            </a:ln>
            <a:effectLst/>
          </c:spPr>
          <c:invertIfNegative val="0"/>
          <c:cat>
            <c:numRef>
              <c:f>'1-Graf EKR score Randmeren Zuid'!$C$4:$C$14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'1-Graf EKR score Randmeren Zuid'!$E$4:$E$14</c:f>
              <c:numCache>
                <c:formatCode>0.000</c:formatCode>
                <c:ptCount val="11"/>
                <c:pt idx="0">
                  <c:v>0.29499999999999998</c:v>
                </c:pt>
                <c:pt idx="1">
                  <c:v>0.35099999999999998</c:v>
                </c:pt>
                <c:pt idx="4">
                  <c:v>0.35</c:v>
                </c:pt>
                <c:pt idx="7">
                  <c:v>0.41499999999999998</c:v>
                </c:pt>
                <c:pt idx="10">
                  <c:v>0.35</c:v>
                </c:pt>
              </c:numCache>
            </c:numRef>
          </c:val>
          <c:extLst>
            <c:ext xmlns:c16="http://schemas.microsoft.com/office/drawing/2014/chart" uri="{C3380CC4-5D6E-409C-BE32-E72D297353CC}">
              <c16:uniqueId val="{00000000-117B-435D-891A-8145F9C59996}"/>
            </c:ext>
          </c:extLst>
        </c:ser>
        <c:ser>
          <c:idx val="1"/>
          <c:order val="1"/>
          <c:tx>
            <c:strRef>
              <c:f>'1-Graf EKR score Randmeren Zuid'!$F$3</c:f>
              <c:strCache>
                <c:ptCount val="1"/>
                <c:pt idx="0">
                  <c:v>Soortensamenstelling</c:v>
                </c:pt>
              </c:strCache>
            </c:strRef>
          </c:tx>
          <c:spPr>
            <a:solidFill>
              <a:schemeClr val="accent2"/>
            </a:solidFill>
            <a:ln>
              <a:noFill/>
            </a:ln>
            <a:effectLst/>
          </c:spPr>
          <c:invertIfNegative val="0"/>
          <c:cat>
            <c:numRef>
              <c:f>'1-Graf EKR score Randmeren Zuid'!$C$4:$C$14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'1-Graf EKR score Randmeren Zuid'!$F$4:$F$14</c:f>
              <c:numCache>
                <c:formatCode>0.000</c:formatCode>
                <c:ptCount val="11"/>
                <c:pt idx="0">
                  <c:v>0.65900000000000003</c:v>
                </c:pt>
                <c:pt idx="1">
                  <c:v>0.67500000000000004</c:v>
                </c:pt>
                <c:pt idx="4">
                  <c:v>0.70699999999999996</c:v>
                </c:pt>
                <c:pt idx="7">
                  <c:v>0.72899999999999998</c:v>
                </c:pt>
                <c:pt idx="10">
                  <c:v>0.72199999999999998</c:v>
                </c:pt>
              </c:numCache>
            </c:numRef>
          </c:val>
          <c:extLst>
            <c:ext xmlns:c16="http://schemas.microsoft.com/office/drawing/2014/chart" uri="{C3380CC4-5D6E-409C-BE32-E72D297353CC}">
              <c16:uniqueId val="{00000002-117B-435D-891A-8145F9C59996}"/>
            </c:ext>
          </c:extLst>
        </c:ser>
        <c:ser>
          <c:idx val="2"/>
          <c:order val="2"/>
          <c:tx>
            <c:strRef>
              <c:f>'1-Graf EKR score Randmeren Zuid'!$G$3</c:f>
              <c:strCache>
                <c:ptCount val="1"/>
                <c:pt idx="0">
                  <c:v>Totaal score</c:v>
                </c:pt>
              </c:strCache>
            </c:strRef>
          </c:tx>
          <c:spPr>
            <a:solidFill>
              <a:schemeClr val="accent3"/>
            </a:solidFill>
            <a:ln>
              <a:noFill/>
            </a:ln>
            <a:effectLst/>
          </c:spPr>
          <c:invertIfNegative val="0"/>
          <c:cat>
            <c:numRef>
              <c:f>'1-Graf EKR score Randmeren Zuid'!$C$4:$C$14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'1-Graf EKR score Randmeren Zuid'!$G$4:$G$14</c:f>
              <c:numCache>
                <c:formatCode>0.000</c:formatCode>
                <c:ptCount val="11"/>
                <c:pt idx="0">
                  <c:v>0.47699999999999998</c:v>
                </c:pt>
                <c:pt idx="1">
                  <c:v>0.51300000000000001</c:v>
                </c:pt>
                <c:pt idx="4">
                  <c:v>0.52900000000000003</c:v>
                </c:pt>
                <c:pt idx="7">
                  <c:v>0.57199999999999995</c:v>
                </c:pt>
                <c:pt idx="10">
                  <c:v>0.53600000000000003</c:v>
                </c:pt>
              </c:numCache>
            </c:numRef>
          </c:val>
          <c:extLst>
            <c:ext xmlns:c16="http://schemas.microsoft.com/office/drawing/2014/chart" uri="{C3380CC4-5D6E-409C-BE32-E72D297353CC}">
              <c16:uniqueId val="{00000003-117B-435D-891A-8145F9C59996}"/>
            </c:ext>
          </c:extLst>
        </c:ser>
        <c:dLbls>
          <c:showLegendKey val="0"/>
          <c:showVal val="0"/>
          <c:showCatName val="0"/>
          <c:showSerName val="0"/>
          <c:showPercent val="0"/>
          <c:showBubbleSize val="0"/>
        </c:dLbls>
        <c:gapWidth val="219"/>
        <c:overlap val="-27"/>
        <c:axId val="978032592"/>
        <c:axId val="882643952"/>
      </c:barChart>
      <c:catAx>
        <c:axId val="978032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82643952"/>
        <c:crosses val="autoZero"/>
        <c:auto val="1"/>
        <c:lblAlgn val="ctr"/>
        <c:lblOffset val="100"/>
        <c:noMultiLvlLbl val="0"/>
      </c:catAx>
      <c:valAx>
        <c:axId val="88264395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780325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EKR score deelmaatlatten Randmeren-Zuid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stacked"/>
        <c:varyColors val="0"/>
        <c:ser>
          <c:idx val="0"/>
          <c:order val="0"/>
          <c:tx>
            <c:strRef>
              <c:f>'1-Graf EKR score Randmeren Zuid'!$E$3</c:f>
              <c:strCache>
                <c:ptCount val="1"/>
                <c:pt idx="0">
                  <c:v>Abundantie</c:v>
                </c:pt>
              </c:strCache>
            </c:strRef>
          </c:tx>
          <c:spPr>
            <a:solidFill>
              <a:schemeClr val="accent1"/>
            </a:solidFill>
            <a:ln>
              <a:noFill/>
            </a:ln>
            <a:effectLst/>
          </c:spPr>
          <c:invertIfNegative val="0"/>
          <c:cat>
            <c:numRef>
              <c:f>'1-Graf EKR score Randmeren Zuid'!$C$4:$C$14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'1-Graf EKR score Randmeren Zuid'!$E$4:$E$14</c:f>
              <c:numCache>
                <c:formatCode>0.000</c:formatCode>
                <c:ptCount val="11"/>
                <c:pt idx="0">
                  <c:v>0.29499999999999998</c:v>
                </c:pt>
                <c:pt idx="1">
                  <c:v>0.35099999999999998</c:v>
                </c:pt>
                <c:pt idx="4">
                  <c:v>0.35</c:v>
                </c:pt>
                <c:pt idx="7">
                  <c:v>0.41499999999999998</c:v>
                </c:pt>
                <c:pt idx="10">
                  <c:v>0.35</c:v>
                </c:pt>
              </c:numCache>
            </c:numRef>
          </c:val>
          <c:extLst>
            <c:ext xmlns:c16="http://schemas.microsoft.com/office/drawing/2014/chart" uri="{C3380CC4-5D6E-409C-BE32-E72D297353CC}">
              <c16:uniqueId val="{00000000-290B-4E8C-AA1C-6FA22A895F57}"/>
            </c:ext>
          </c:extLst>
        </c:ser>
        <c:ser>
          <c:idx val="1"/>
          <c:order val="1"/>
          <c:tx>
            <c:strRef>
              <c:f>'1-Graf EKR score Randmeren Zuid'!$F$3</c:f>
              <c:strCache>
                <c:ptCount val="1"/>
                <c:pt idx="0">
                  <c:v>Soortensamenstelling</c:v>
                </c:pt>
              </c:strCache>
            </c:strRef>
          </c:tx>
          <c:spPr>
            <a:solidFill>
              <a:schemeClr val="accent2"/>
            </a:solidFill>
            <a:ln>
              <a:noFill/>
            </a:ln>
            <a:effectLst/>
          </c:spPr>
          <c:invertIfNegative val="0"/>
          <c:cat>
            <c:numRef>
              <c:f>'1-Graf EKR score Randmeren Zuid'!$C$4:$C$14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'1-Graf EKR score Randmeren Zuid'!$F$4:$F$14</c:f>
              <c:numCache>
                <c:formatCode>0.000</c:formatCode>
                <c:ptCount val="11"/>
                <c:pt idx="0">
                  <c:v>0.65900000000000003</c:v>
                </c:pt>
                <c:pt idx="1">
                  <c:v>0.67500000000000004</c:v>
                </c:pt>
                <c:pt idx="4">
                  <c:v>0.70699999999999996</c:v>
                </c:pt>
                <c:pt idx="7">
                  <c:v>0.72899999999999998</c:v>
                </c:pt>
                <c:pt idx="10">
                  <c:v>0.72199999999999998</c:v>
                </c:pt>
              </c:numCache>
            </c:numRef>
          </c:val>
          <c:extLst>
            <c:ext xmlns:c16="http://schemas.microsoft.com/office/drawing/2014/chart" uri="{C3380CC4-5D6E-409C-BE32-E72D297353CC}">
              <c16:uniqueId val="{00000001-290B-4E8C-AA1C-6FA22A895F57}"/>
            </c:ext>
          </c:extLst>
        </c:ser>
        <c:dLbls>
          <c:showLegendKey val="0"/>
          <c:showVal val="0"/>
          <c:showCatName val="0"/>
          <c:showSerName val="0"/>
          <c:showPercent val="0"/>
          <c:showBubbleSize val="0"/>
        </c:dLbls>
        <c:gapWidth val="150"/>
        <c:overlap val="100"/>
        <c:axId val="978024192"/>
        <c:axId val="882683056"/>
      </c:barChart>
      <c:catAx>
        <c:axId val="978024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82683056"/>
        <c:crosses val="autoZero"/>
        <c:auto val="1"/>
        <c:lblAlgn val="ctr"/>
        <c:lblOffset val="100"/>
        <c:noMultiLvlLbl val="0"/>
      </c:catAx>
      <c:valAx>
        <c:axId val="882683056"/>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780241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EKR score deelmaatlatten</a:t>
            </a:r>
            <a:r>
              <a:rPr lang="nl-NL" baseline="0"/>
              <a:t> Randmeren-Zuid</a:t>
            </a:r>
            <a:endParaRPr lang="nl-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percentStacked"/>
        <c:varyColors val="0"/>
        <c:ser>
          <c:idx val="0"/>
          <c:order val="0"/>
          <c:tx>
            <c:strRef>
              <c:f>'1-Graf EKR score Randmeren Zuid'!$E$3</c:f>
              <c:strCache>
                <c:ptCount val="1"/>
                <c:pt idx="0">
                  <c:v>Abundantie</c:v>
                </c:pt>
              </c:strCache>
            </c:strRef>
          </c:tx>
          <c:spPr>
            <a:solidFill>
              <a:schemeClr val="accent1"/>
            </a:solidFill>
            <a:ln>
              <a:noFill/>
            </a:ln>
            <a:effectLst/>
          </c:spPr>
          <c:invertIfNegative val="0"/>
          <c:cat>
            <c:numRef>
              <c:f>'1-Graf EKR score Randmeren Zuid'!$C$4:$C$14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'1-Graf EKR score Randmeren Zuid'!$E$4:$E$14</c:f>
              <c:numCache>
                <c:formatCode>0.000</c:formatCode>
                <c:ptCount val="11"/>
                <c:pt idx="0">
                  <c:v>0.29499999999999998</c:v>
                </c:pt>
                <c:pt idx="1">
                  <c:v>0.35099999999999998</c:v>
                </c:pt>
                <c:pt idx="4">
                  <c:v>0.35</c:v>
                </c:pt>
                <c:pt idx="7">
                  <c:v>0.41499999999999998</c:v>
                </c:pt>
                <c:pt idx="10">
                  <c:v>0.35</c:v>
                </c:pt>
              </c:numCache>
            </c:numRef>
          </c:val>
          <c:extLst>
            <c:ext xmlns:c16="http://schemas.microsoft.com/office/drawing/2014/chart" uri="{C3380CC4-5D6E-409C-BE32-E72D297353CC}">
              <c16:uniqueId val="{00000000-B203-4CBD-B7A6-B3DC40EB3A16}"/>
            </c:ext>
          </c:extLst>
        </c:ser>
        <c:ser>
          <c:idx val="1"/>
          <c:order val="1"/>
          <c:tx>
            <c:strRef>
              <c:f>'1-Graf EKR score Randmeren Zuid'!$F$3</c:f>
              <c:strCache>
                <c:ptCount val="1"/>
                <c:pt idx="0">
                  <c:v>Soortensamenstelling</c:v>
                </c:pt>
              </c:strCache>
            </c:strRef>
          </c:tx>
          <c:spPr>
            <a:solidFill>
              <a:schemeClr val="accent2"/>
            </a:solidFill>
            <a:ln>
              <a:noFill/>
            </a:ln>
            <a:effectLst/>
          </c:spPr>
          <c:invertIfNegative val="0"/>
          <c:cat>
            <c:numRef>
              <c:f>'1-Graf EKR score Randmeren Zuid'!$C$4:$C$14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'1-Graf EKR score Randmeren Zuid'!$F$4:$F$14</c:f>
              <c:numCache>
                <c:formatCode>0.000</c:formatCode>
                <c:ptCount val="11"/>
                <c:pt idx="0">
                  <c:v>0.65900000000000003</c:v>
                </c:pt>
                <c:pt idx="1">
                  <c:v>0.67500000000000004</c:v>
                </c:pt>
                <c:pt idx="4">
                  <c:v>0.70699999999999996</c:v>
                </c:pt>
                <c:pt idx="7">
                  <c:v>0.72899999999999998</c:v>
                </c:pt>
                <c:pt idx="10">
                  <c:v>0.72199999999999998</c:v>
                </c:pt>
              </c:numCache>
            </c:numRef>
          </c:val>
          <c:extLst>
            <c:ext xmlns:c16="http://schemas.microsoft.com/office/drawing/2014/chart" uri="{C3380CC4-5D6E-409C-BE32-E72D297353CC}">
              <c16:uniqueId val="{00000001-B203-4CBD-B7A6-B3DC40EB3A16}"/>
            </c:ext>
          </c:extLst>
        </c:ser>
        <c:dLbls>
          <c:showLegendKey val="0"/>
          <c:showVal val="0"/>
          <c:showCatName val="0"/>
          <c:showSerName val="0"/>
          <c:showPercent val="0"/>
          <c:showBubbleSize val="0"/>
        </c:dLbls>
        <c:gapWidth val="150"/>
        <c:overlap val="100"/>
        <c:axId val="846799872"/>
        <c:axId val="882645200"/>
      </c:barChart>
      <c:catAx>
        <c:axId val="846799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82645200"/>
        <c:crosses val="autoZero"/>
        <c:auto val="1"/>
        <c:lblAlgn val="ctr"/>
        <c:lblOffset val="100"/>
        <c:noMultiLvlLbl val="0"/>
      </c:catAx>
      <c:valAx>
        <c:axId val="8826452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467998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EKR-score Volkerak</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scatterChart>
        <c:scatterStyle val="lineMarker"/>
        <c:varyColors val="0"/>
        <c:ser>
          <c:idx val="0"/>
          <c:order val="0"/>
          <c:tx>
            <c:strRef>
              <c:f>'1-Graf EKR score Volkerak'!$E$3</c:f>
              <c:strCache>
                <c:ptCount val="1"/>
                <c:pt idx="0">
                  <c:v>Abundantie</c:v>
                </c:pt>
              </c:strCache>
            </c:strRef>
          </c:tx>
          <c:spPr>
            <a:ln w="25400" cap="rnd">
              <a:solidFill>
                <a:schemeClr val="accent1"/>
              </a:solidFill>
              <a:prstDash val="dash"/>
              <a:round/>
            </a:ln>
            <a:effectLst/>
          </c:spPr>
          <c:marker>
            <c:symbol val="circle"/>
            <c:size val="5"/>
            <c:spPr>
              <a:solidFill>
                <a:schemeClr val="accent1"/>
              </a:solidFill>
              <a:ln w="9525">
                <a:solidFill>
                  <a:schemeClr val="accent1"/>
                </a:solidFill>
              </a:ln>
              <a:effectLst/>
            </c:spPr>
          </c:marker>
          <c:xVal>
            <c:numRef>
              <c:f>'1-Graf EKR score Volkerak'!$C$4:$C$17</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xVal>
          <c:yVal>
            <c:numRef>
              <c:f>'1-Graf EKR score Volkerak'!$E$4:$E$17</c:f>
              <c:numCache>
                <c:formatCode>General</c:formatCode>
                <c:ptCount val="14"/>
                <c:pt idx="0">
                  <c:v>0.20899999999999999</c:v>
                </c:pt>
                <c:pt idx="1">
                  <c:v>0.20899999999999999</c:v>
                </c:pt>
                <c:pt idx="4">
                  <c:v>0.34799999999999998</c:v>
                </c:pt>
                <c:pt idx="7">
                  <c:v>0.39700000000000002</c:v>
                </c:pt>
                <c:pt idx="10">
                  <c:v>0.314</c:v>
                </c:pt>
                <c:pt idx="13">
                  <c:v>0.309</c:v>
                </c:pt>
              </c:numCache>
            </c:numRef>
          </c:yVal>
          <c:smooth val="0"/>
          <c:extLst>
            <c:ext xmlns:c16="http://schemas.microsoft.com/office/drawing/2014/chart" uri="{C3380CC4-5D6E-409C-BE32-E72D297353CC}">
              <c16:uniqueId val="{00000000-A254-4007-A39C-CD8D58708FBC}"/>
            </c:ext>
          </c:extLst>
        </c:ser>
        <c:ser>
          <c:idx val="1"/>
          <c:order val="1"/>
          <c:tx>
            <c:strRef>
              <c:f>'1-Graf EKR score Volkerak'!$F$3</c:f>
              <c:strCache>
                <c:ptCount val="1"/>
                <c:pt idx="0">
                  <c:v>Soortensamenstelling</c:v>
                </c:pt>
              </c:strCache>
            </c:strRef>
          </c:tx>
          <c:spPr>
            <a:ln w="25400" cap="rnd">
              <a:solidFill>
                <a:schemeClr val="accent1">
                  <a:lumMod val="40000"/>
                  <a:lumOff val="60000"/>
                </a:schemeClr>
              </a:solidFill>
              <a:prstDash val="dash"/>
              <a:round/>
            </a:ln>
            <a:effectLst/>
          </c:spPr>
          <c:marker>
            <c:symbol val="circle"/>
            <c:size val="5"/>
            <c:spPr>
              <a:solidFill>
                <a:schemeClr val="accent1">
                  <a:lumMod val="40000"/>
                  <a:lumOff val="60000"/>
                </a:schemeClr>
              </a:solidFill>
              <a:ln w="9525">
                <a:solidFill>
                  <a:schemeClr val="accent1">
                    <a:lumMod val="40000"/>
                    <a:lumOff val="60000"/>
                  </a:schemeClr>
                </a:solidFill>
              </a:ln>
              <a:effectLst/>
            </c:spPr>
          </c:marker>
          <c:xVal>
            <c:numRef>
              <c:f>'1-Graf EKR score Volkerak'!$C$4:$C$17</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xVal>
          <c:yVal>
            <c:numRef>
              <c:f>'1-Graf EKR score Volkerak'!$F$4:$F$17</c:f>
              <c:numCache>
                <c:formatCode>General</c:formatCode>
                <c:ptCount val="14"/>
                <c:pt idx="0">
                  <c:v>0.46600000000000003</c:v>
                </c:pt>
                <c:pt idx="1">
                  <c:v>0.42899999999999999</c:v>
                </c:pt>
                <c:pt idx="4">
                  <c:v>0.46500000000000002</c:v>
                </c:pt>
                <c:pt idx="7">
                  <c:v>0.50800000000000001</c:v>
                </c:pt>
                <c:pt idx="10">
                  <c:v>0.63400000000000001</c:v>
                </c:pt>
                <c:pt idx="13">
                  <c:v>0.59299999999999997</c:v>
                </c:pt>
              </c:numCache>
            </c:numRef>
          </c:yVal>
          <c:smooth val="0"/>
          <c:extLst>
            <c:ext xmlns:c16="http://schemas.microsoft.com/office/drawing/2014/chart" uri="{C3380CC4-5D6E-409C-BE32-E72D297353CC}">
              <c16:uniqueId val="{00000001-A254-4007-A39C-CD8D58708FBC}"/>
            </c:ext>
          </c:extLst>
        </c:ser>
        <c:ser>
          <c:idx val="2"/>
          <c:order val="2"/>
          <c:tx>
            <c:strRef>
              <c:f>'1-Graf EKR score Volkerak'!$G$3</c:f>
              <c:strCache>
                <c:ptCount val="1"/>
                <c:pt idx="0">
                  <c:v>Totaal score</c:v>
                </c:pt>
              </c:strCache>
            </c:strRef>
          </c:tx>
          <c:spPr>
            <a:ln w="25400" cap="rnd">
              <a:solidFill>
                <a:srgbClr val="7030A0"/>
              </a:solidFill>
              <a:round/>
            </a:ln>
            <a:effectLst/>
          </c:spPr>
          <c:marker>
            <c:symbol val="circle"/>
            <c:size val="5"/>
            <c:spPr>
              <a:solidFill>
                <a:srgbClr val="7030A0"/>
              </a:solidFill>
              <a:ln w="9525">
                <a:solidFill>
                  <a:srgbClr val="7030A0"/>
                </a:solidFill>
              </a:ln>
              <a:effectLst/>
            </c:spPr>
          </c:marker>
          <c:xVal>
            <c:numRef>
              <c:f>'1-Graf EKR score Volkerak'!$C$4:$C$17</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xVal>
          <c:yVal>
            <c:numRef>
              <c:f>'1-Graf EKR score Volkerak'!$G$4:$G$17</c:f>
              <c:numCache>
                <c:formatCode>General</c:formatCode>
                <c:ptCount val="14"/>
                <c:pt idx="0">
                  <c:v>0.33800000000000002</c:v>
                </c:pt>
                <c:pt idx="1">
                  <c:v>0.31900000000000001</c:v>
                </c:pt>
                <c:pt idx="4">
                  <c:v>0.40699999999999997</c:v>
                </c:pt>
                <c:pt idx="7">
                  <c:v>0.45300000000000001</c:v>
                </c:pt>
                <c:pt idx="10">
                  <c:v>0.47399999999999998</c:v>
                </c:pt>
                <c:pt idx="13">
                  <c:v>0.45</c:v>
                </c:pt>
              </c:numCache>
            </c:numRef>
          </c:yVal>
          <c:smooth val="0"/>
          <c:extLst>
            <c:ext xmlns:c16="http://schemas.microsoft.com/office/drawing/2014/chart" uri="{C3380CC4-5D6E-409C-BE32-E72D297353CC}">
              <c16:uniqueId val="{00000002-A254-4007-A39C-CD8D58708FBC}"/>
            </c:ext>
          </c:extLst>
        </c:ser>
        <c:dLbls>
          <c:showLegendKey val="0"/>
          <c:showVal val="0"/>
          <c:showCatName val="0"/>
          <c:showSerName val="0"/>
          <c:showPercent val="0"/>
          <c:showBubbleSize val="0"/>
        </c:dLbls>
        <c:axId val="886298271"/>
        <c:axId val="96147871"/>
      </c:scatterChart>
      <c:valAx>
        <c:axId val="88629827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Jaar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6147871"/>
        <c:crosses val="autoZero"/>
        <c:crossBetween val="midCat"/>
      </c:valAx>
      <c:valAx>
        <c:axId val="9614787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86298271"/>
        <c:crosses val="autoZero"/>
        <c:crossBetween val="midCat"/>
      </c:valAx>
      <c:spPr>
        <a:noFill/>
        <a:ln>
          <a:noFill/>
        </a:ln>
        <a:effectLst/>
      </c:spPr>
    </c:plotArea>
    <c:legend>
      <c:legendPos val="r"/>
      <c:layout>
        <c:manualLayout>
          <c:xMode val="edge"/>
          <c:yMode val="edge"/>
          <c:x val="0.79958849092820861"/>
          <c:y val="0.24513009646544581"/>
          <c:w val="0.18601802753636826"/>
          <c:h val="0.1536465185170315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span"/>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EKR score Volkerak</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'1-Graf EKR score Volkerak'!$E$3</c:f>
              <c:strCache>
                <c:ptCount val="1"/>
                <c:pt idx="0">
                  <c:v>Abundantie</c:v>
                </c:pt>
              </c:strCache>
            </c:strRef>
          </c:tx>
          <c:spPr>
            <a:solidFill>
              <a:schemeClr val="accent1"/>
            </a:solidFill>
            <a:ln>
              <a:noFill/>
            </a:ln>
            <a:effectLst/>
          </c:spPr>
          <c:invertIfNegative val="0"/>
          <c:cat>
            <c:numRef>
              <c:f>'1-Graf EKR score Volkerak'!$C$4:$C$17</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'1-Graf EKR score Volkerak'!$E$4:$E$17</c:f>
              <c:numCache>
                <c:formatCode>General</c:formatCode>
                <c:ptCount val="14"/>
                <c:pt idx="0">
                  <c:v>0.20899999999999999</c:v>
                </c:pt>
                <c:pt idx="1">
                  <c:v>0.20899999999999999</c:v>
                </c:pt>
                <c:pt idx="4">
                  <c:v>0.34799999999999998</c:v>
                </c:pt>
                <c:pt idx="7">
                  <c:v>0.39700000000000002</c:v>
                </c:pt>
                <c:pt idx="10">
                  <c:v>0.314</c:v>
                </c:pt>
                <c:pt idx="13">
                  <c:v>0.309</c:v>
                </c:pt>
              </c:numCache>
            </c:numRef>
          </c:val>
          <c:extLst>
            <c:ext xmlns:c16="http://schemas.microsoft.com/office/drawing/2014/chart" uri="{C3380CC4-5D6E-409C-BE32-E72D297353CC}">
              <c16:uniqueId val="{00000000-7A47-42A5-A479-AEF9D1202429}"/>
            </c:ext>
          </c:extLst>
        </c:ser>
        <c:ser>
          <c:idx val="1"/>
          <c:order val="1"/>
          <c:tx>
            <c:strRef>
              <c:f>'1-Graf EKR score Volkerak'!$F$3</c:f>
              <c:strCache>
                <c:ptCount val="1"/>
                <c:pt idx="0">
                  <c:v>Soortensamenstelling</c:v>
                </c:pt>
              </c:strCache>
            </c:strRef>
          </c:tx>
          <c:spPr>
            <a:solidFill>
              <a:schemeClr val="accent2"/>
            </a:solidFill>
            <a:ln>
              <a:noFill/>
            </a:ln>
            <a:effectLst/>
          </c:spPr>
          <c:invertIfNegative val="0"/>
          <c:cat>
            <c:numRef>
              <c:f>'1-Graf EKR score Volkerak'!$C$4:$C$17</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'1-Graf EKR score Volkerak'!$F$4:$F$17</c:f>
              <c:numCache>
                <c:formatCode>General</c:formatCode>
                <c:ptCount val="14"/>
                <c:pt idx="0">
                  <c:v>0.46600000000000003</c:v>
                </c:pt>
                <c:pt idx="1">
                  <c:v>0.42899999999999999</c:v>
                </c:pt>
                <c:pt idx="4">
                  <c:v>0.46500000000000002</c:v>
                </c:pt>
                <c:pt idx="7">
                  <c:v>0.50800000000000001</c:v>
                </c:pt>
                <c:pt idx="10">
                  <c:v>0.63400000000000001</c:v>
                </c:pt>
                <c:pt idx="13">
                  <c:v>0.59299999999999997</c:v>
                </c:pt>
              </c:numCache>
            </c:numRef>
          </c:val>
          <c:extLst>
            <c:ext xmlns:c16="http://schemas.microsoft.com/office/drawing/2014/chart" uri="{C3380CC4-5D6E-409C-BE32-E72D297353CC}">
              <c16:uniqueId val="{00000001-7A47-42A5-A479-AEF9D1202429}"/>
            </c:ext>
          </c:extLst>
        </c:ser>
        <c:ser>
          <c:idx val="2"/>
          <c:order val="2"/>
          <c:tx>
            <c:strRef>
              <c:f>'1-Graf EKR score Volkerak'!$G$3</c:f>
              <c:strCache>
                <c:ptCount val="1"/>
                <c:pt idx="0">
                  <c:v>Totaal score</c:v>
                </c:pt>
              </c:strCache>
            </c:strRef>
          </c:tx>
          <c:spPr>
            <a:solidFill>
              <a:schemeClr val="accent3"/>
            </a:solidFill>
            <a:ln>
              <a:noFill/>
            </a:ln>
            <a:effectLst/>
          </c:spPr>
          <c:invertIfNegative val="0"/>
          <c:cat>
            <c:numRef>
              <c:f>'1-Graf EKR score Volkerak'!$C$4:$C$17</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'1-Graf EKR score Volkerak'!$G$4:$G$17</c:f>
              <c:numCache>
                <c:formatCode>General</c:formatCode>
                <c:ptCount val="14"/>
                <c:pt idx="0">
                  <c:v>0.33800000000000002</c:v>
                </c:pt>
                <c:pt idx="1">
                  <c:v>0.31900000000000001</c:v>
                </c:pt>
                <c:pt idx="4">
                  <c:v>0.40699999999999997</c:v>
                </c:pt>
                <c:pt idx="7">
                  <c:v>0.45300000000000001</c:v>
                </c:pt>
                <c:pt idx="10">
                  <c:v>0.47399999999999998</c:v>
                </c:pt>
                <c:pt idx="13">
                  <c:v>0.45</c:v>
                </c:pt>
              </c:numCache>
            </c:numRef>
          </c:val>
          <c:extLst>
            <c:ext xmlns:c16="http://schemas.microsoft.com/office/drawing/2014/chart" uri="{C3380CC4-5D6E-409C-BE32-E72D297353CC}">
              <c16:uniqueId val="{00000002-7A47-42A5-A479-AEF9D1202429}"/>
            </c:ext>
          </c:extLst>
        </c:ser>
        <c:dLbls>
          <c:showLegendKey val="0"/>
          <c:showVal val="0"/>
          <c:showCatName val="0"/>
          <c:showSerName val="0"/>
          <c:showPercent val="0"/>
          <c:showBubbleSize val="0"/>
        </c:dLbls>
        <c:gapWidth val="219"/>
        <c:overlap val="-27"/>
        <c:axId val="978032592"/>
        <c:axId val="882643952"/>
      </c:barChart>
      <c:catAx>
        <c:axId val="978032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82643952"/>
        <c:crosses val="autoZero"/>
        <c:auto val="1"/>
        <c:lblAlgn val="ctr"/>
        <c:lblOffset val="100"/>
        <c:noMultiLvlLbl val="0"/>
      </c:catAx>
      <c:valAx>
        <c:axId val="88264395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780325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EKR score deelmaatlatten</a:t>
            </a:r>
            <a:r>
              <a:rPr lang="nl-NL" baseline="0"/>
              <a:t> Volkerak</a:t>
            </a:r>
            <a:endParaRPr lang="nl-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stacked"/>
        <c:varyColors val="0"/>
        <c:ser>
          <c:idx val="0"/>
          <c:order val="0"/>
          <c:tx>
            <c:strRef>
              <c:f>'1-Graf EKR score Volkerak'!$E$3</c:f>
              <c:strCache>
                <c:ptCount val="1"/>
                <c:pt idx="0">
                  <c:v>Abundantie</c:v>
                </c:pt>
              </c:strCache>
            </c:strRef>
          </c:tx>
          <c:spPr>
            <a:solidFill>
              <a:schemeClr val="accent1"/>
            </a:solidFill>
            <a:ln>
              <a:noFill/>
            </a:ln>
            <a:effectLst/>
          </c:spPr>
          <c:invertIfNegative val="0"/>
          <c:cat>
            <c:numRef>
              <c:f>'1-Graf EKR score Volkerak'!$C$4:$C$17</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'1-Graf EKR score Volkerak'!$E$4:$E$17</c:f>
              <c:numCache>
                <c:formatCode>General</c:formatCode>
                <c:ptCount val="14"/>
                <c:pt idx="0">
                  <c:v>0.20899999999999999</c:v>
                </c:pt>
                <c:pt idx="1">
                  <c:v>0.20899999999999999</c:v>
                </c:pt>
                <c:pt idx="4">
                  <c:v>0.34799999999999998</c:v>
                </c:pt>
                <c:pt idx="7">
                  <c:v>0.39700000000000002</c:v>
                </c:pt>
                <c:pt idx="10">
                  <c:v>0.314</c:v>
                </c:pt>
                <c:pt idx="13">
                  <c:v>0.309</c:v>
                </c:pt>
              </c:numCache>
            </c:numRef>
          </c:val>
          <c:extLst>
            <c:ext xmlns:c16="http://schemas.microsoft.com/office/drawing/2014/chart" uri="{C3380CC4-5D6E-409C-BE32-E72D297353CC}">
              <c16:uniqueId val="{00000000-087C-41FD-9FC6-3436ED8A39ED}"/>
            </c:ext>
          </c:extLst>
        </c:ser>
        <c:ser>
          <c:idx val="1"/>
          <c:order val="1"/>
          <c:tx>
            <c:strRef>
              <c:f>'1-Graf EKR score Volkerak'!$F$3</c:f>
              <c:strCache>
                <c:ptCount val="1"/>
                <c:pt idx="0">
                  <c:v>Soortensamenstelling</c:v>
                </c:pt>
              </c:strCache>
            </c:strRef>
          </c:tx>
          <c:spPr>
            <a:solidFill>
              <a:schemeClr val="accent2"/>
            </a:solidFill>
            <a:ln>
              <a:noFill/>
            </a:ln>
            <a:effectLst/>
          </c:spPr>
          <c:invertIfNegative val="0"/>
          <c:cat>
            <c:numRef>
              <c:f>'1-Graf EKR score Volkerak'!$C$4:$C$17</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'1-Graf EKR score Volkerak'!$F$4:$F$17</c:f>
              <c:numCache>
                <c:formatCode>General</c:formatCode>
                <c:ptCount val="14"/>
                <c:pt idx="0">
                  <c:v>0.46600000000000003</c:v>
                </c:pt>
                <c:pt idx="1">
                  <c:v>0.42899999999999999</c:v>
                </c:pt>
                <c:pt idx="4">
                  <c:v>0.46500000000000002</c:v>
                </c:pt>
                <c:pt idx="7">
                  <c:v>0.50800000000000001</c:v>
                </c:pt>
                <c:pt idx="10">
                  <c:v>0.63400000000000001</c:v>
                </c:pt>
                <c:pt idx="13">
                  <c:v>0.59299999999999997</c:v>
                </c:pt>
              </c:numCache>
            </c:numRef>
          </c:val>
          <c:extLst>
            <c:ext xmlns:c16="http://schemas.microsoft.com/office/drawing/2014/chart" uri="{C3380CC4-5D6E-409C-BE32-E72D297353CC}">
              <c16:uniqueId val="{00000001-087C-41FD-9FC6-3436ED8A39ED}"/>
            </c:ext>
          </c:extLst>
        </c:ser>
        <c:dLbls>
          <c:showLegendKey val="0"/>
          <c:showVal val="0"/>
          <c:showCatName val="0"/>
          <c:showSerName val="0"/>
          <c:showPercent val="0"/>
          <c:showBubbleSize val="0"/>
        </c:dLbls>
        <c:gapWidth val="150"/>
        <c:overlap val="100"/>
        <c:axId val="978024192"/>
        <c:axId val="882683056"/>
      </c:barChart>
      <c:catAx>
        <c:axId val="978024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82683056"/>
        <c:crosses val="autoZero"/>
        <c:auto val="1"/>
        <c:lblAlgn val="ctr"/>
        <c:lblOffset val="100"/>
        <c:noMultiLvlLbl val="0"/>
      </c:catAx>
      <c:valAx>
        <c:axId val="882683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780241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EKR score</a:t>
            </a:r>
            <a:r>
              <a:rPr lang="nl-NL" baseline="0"/>
              <a:t> deelmatten Volkerak</a:t>
            </a:r>
            <a:endParaRPr lang="nl-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percentStacked"/>
        <c:varyColors val="0"/>
        <c:ser>
          <c:idx val="0"/>
          <c:order val="0"/>
          <c:tx>
            <c:strRef>
              <c:f>'1-Graf EKR score Volkerak'!$E$3</c:f>
              <c:strCache>
                <c:ptCount val="1"/>
                <c:pt idx="0">
                  <c:v>Abundantie</c:v>
                </c:pt>
              </c:strCache>
            </c:strRef>
          </c:tx>
          <c:spPr>
            <a:solidFill>
              <a:schemeClr val="accent1"/>
            </a:solidFill>
            <a:ln>
              <a:noFill/>
            </a:ln>
            <a:effectLst/>
          </c:spPr>
          <c:invertIfNegative val="0"/>
          <c:cat>
            <c:numRef>
              <c:f>'1-Graf EKR score Volkerak'!$C$4:$C$17</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'1-Graf EKR score Volkerak'!$E$4:$E$17</c:f>
              <c:numCache>
                <c:formatCode>General</c:formatCode>
                <c:ptCount val="14"/>
                <c:pt idx="0">
                  <c:v>0.20899999999999999</c:v>
                </c:pt>
                <c:pt idx="1">
                  <c:v>0.20899999999999999</c:v>
                </c:pt>
                <c:pt idx="4">
                  <c:v>0.34799999999999998</c:v>
                </c:pt>
                <c:pt idx="7">
                  <c:v>0.39700000000000002</c:v>
                </c:pt>
                <c:pt idx="10">
                  <c:v>0.314</c:v>
                </c:pt>
                <c:pt idx="13">
                  <c:v>0.309</c:v>
                </c:pt>
              </c:numCache>
            </c:numRef>
          </c:val>
          <c:extLst>
            <c:ext xmlns:c16="http://schemas.microsoft.com/office/drawing/2014/chart" uri="{C3380CC4-5D6E-409C-BE32-E72D297353CC}">
              <c16:uniqueId val="{00000000-4232-4326-BF80-0A1EE18991AE}"/>
            </c:ext>
          </c:extLst>
        </c:ser>
        <c:ser>
          <c:idx val="1"/>
          <c:order val="1"/>
          <c:tx>
            <c:strRef>
              <c:f>'1-Graf EKR score Volkerak'!$F$3</c:f>
              <c:strCache>
                <c:ptCount val="1"/>
                <c:pt idx="0">
                  <c:v>Soortensamenstelling</c:v>
                </c:pt>
              </c:strCache>
            </c:strRef>
          </c:tx>
          <c:spPr>
            <a:solidFill>
              <a:schemeClr val="accent2"/>
            </a:solidFill>
            <a:ln>
              <a:noFill/>
            </a:ln>
            <a:effectLst/>
          </c:spPr>
          <c:invertIfNegative val="0"/>
          <c:cat>
            <c:numRef>
              <c:f>'1-Graf EKR score Volkerak'!$C$4:$C$17</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'1-Graf EKR score Volkerak'!$F$4:$F$17</c:f>
              <c:numCache>
                <c:formatCode>General</c:formatCode>
                <c:ptCount val="14"/>
                <c:pt idx="0">
                  <c:v>0.46600000000000003</c:v>
                </c:pt>
                <c:pt idx="1">
                  <c:v>0.42899999999999999</c:v>
                </c:pt>
                <c:pt idx="4">
                  <c:v>0.46500000000000002</c:v>
                </c:pt>
                <c:pt idx="7">
                  <c:v>0.50800000000000001</c:v>
                </c:pt>
                <c:pt idx="10">
                  <c:v>0.63400000000000001</c:v>
                </c:pt>
                <c:pt idx="13">
                  <c:v>0.59299999999999997</c:v>
                </c:pt>
              </c:numCache>
            </c:numRef>
          </c:val>
          <c:extLst>
            <c:ext xmlns:c16="http://schemas.microsoft.com/office/drawing/2014/chart" uri="{C3380CC4-5D6E-409C-BE32-E72D297353CC}">
              <c16:uniqueId val="{00000001-4232-4326-BF80-0A1EE18991AE}"/>
            </c:ext>
          </c:extLst>
        </c:ser>
        <c:dLbls>
          <c:showLegendKey val="0"/>
          <c:showVal val="0"/>
          <c:showCatName val="0"/>
          <c:showSerName val="0"/>
          <c:showPercent val="0"/>
          <c:showBubbleSize val="0"/>
        </c:dLbls>
        <c:gapWidth val="150"/>
        <c:overlap val="100"/>
        <c:axId val="846799872"/>
        <c:axId val="882645200"/>
      </c:barChart>
      <c:catAx>
        <c:axId val="846799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82645200"/>
        <c:crosses val="autoZero"/>
        <c:auto val="1"/>
        <c:lblAlgn val="ctr"/>
        <c:lblOffset val="100"/>
        <c:noMultiLvlLbl val="0"/>
      </c:catAx>
      <c:valAx>
        <c:axId val="8826452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467998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EKR-score Randmeren Oost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scatterChart>
        <c:scatterStyle val="lineMarker"/>
        <c:varyColors val="0"/>
        <c:ser>
          <c:idx val="0"/>
          <c:order val="0"/>
          <c:tx>
            <c:strRef>
              <c:f>'1-Graf EKR score Randmeren Oost'!$E$3</c:f>
              <c:strCache>
                <c:ptCount val="1"/>
                <c:pt idx="0">
                  <c:v>Abundantie</c:v>
                </c:pt>
              </c:strCache>
            </c:strRef>
          </c:tx>
          <c:spPr>
            <a:ln w="25400" cap="rnd">
              <a:solidFill>
                <a:schemeClr val="accent1"/>
              </a:solidFill>
              <a:prstDash val="dash"/>
              <a:round/>
            </a:ln>
            <a:effectLst/>
          </c:spPr>
          <c:marker>
            <c:symbol val="circle"/>
            <c:size val="5"/>
            <c:spPr>
              <a:solidFill>
                <a:schemeClr val="accent1"/>
              </a:solidFill>
              <a:ln w="9525">
                <a:solidFill>
                  <a:schemeClr val="accent1"/>
                </a:solidFill>
              </a:ln>
              <a:effectLst/>
            </c:spPr>
          </c:marker>
          <c:xVal>
            <c:numRef>
              <c:f>'1-Graf EKR score Randmeren Oost'!$C$4:$C$15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xVal>
          <c:yVal>
            <c:numRef>
              <c:f>'1-Graf EKR score Randmeren Oost'!$E$4:$E$15</c:f>
              <c:numCache>
                <c:formatCode>General</c:formatCode>
                <c:ptCount val="12"/>
                <c:pt idx="0">
                  <c:v>0.53200000000000003</c:v>
                </c:pt>
                <c:pt idx="1">
                  <c:v>0.52200000000000002</c:v>
                </c:pt>
                <c:pt idx="4">
                  <c:v>0.52200000000000002</c:v>
                </c:pt>
                <c:pt idx="7">
                  <c:v>0.495</c:v>
                </c:pt>
                <c:pt idx="8">
                  <c:v>0.502</c:v>
                </c:pt>
                <c:pt idx="11">
                  <c:v>0.50600000000000001</c:v>
                </c:pt>
              </c:numCache>
            </c:numRef>
          </c:yVal>
          <c:smooth val="0"/>
          <c:extLst>
            <c:ext xmlns:c16="http://schemas.microsoft.com/office/drawing/2014/chart" uri="{C3380CC4-5D6E-409C-BE32-E72D297353CC}">
              <c16:uniqueId val="{00000000-53CF-43DB-8C5A-FF089FDE511B}"/>
            </c:ext>
          </c:extLst>
        </c:ser>
        <c:ser>
          <c:idx val="1"/>
          <c:order val="1"/>
          <c:tx>
            <c:strRef>
              <c:f>'1-Graf EKR score Randmeren Oost'!$F$3</c:f>
              <c:strCache>
                <c:ptCount val="1"/>
                <c:pt idx="0">
                  <c:v>Soortensamenstelling</c:v>
                </c:pt>
              </c:strCache>
            </c:strRef>
          </c:tx>
          <c:spPr>
            <a:ln w="25400" cap="rnd">
              <a:solidFill>
                <a:schemeClr val="accent1">
                  <a:lumMod val="40000"/>
                  <a:lumOff val="60000"/>
                </a:schemeClr>
              </a:solidFill>
              <a:prstDash val="dash"/>
              <a:round/>
            </a:ln>
            <a:effectLst/>
          </c:spPr>
          <c:marker>
            <c:symbol val="circle"/>
            <c:size val="5"/>
            <c:spPr>
              <a:solidFill>
                <a:schemeClr val="accent1">
                  <a:lumMod val="40000"/>
                  <a:lumOff val="60000"/>
                </a:schemeClr>
              </a:solidFill>
              <a:ln w="9525">
                <a:solidFill>
                  <a:schemeClr val="accent1">
                    <a:lumMod val="40000"/>
                    <a:lumOff val="60000"/>
                  </a:schemeClr>
                </a:solidFill>
              </a:ln>
              <a:effectLst/>
            </c:spPr>
          </c:marker>
          <c:xVal>
            <c:numRef>
              <c:f>'1-Graf EKR score Randmeren Oost'!$C$4:$C$15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xVal>
          <c:yVal>
            <c:numRef>
              <c:f>'1-Graf EKR score Randmeren Oost'!$F$4:$F$15</c:f>
              <c:numCache>
                <c:formatCode>General</c:formatCode>
                <c:ptCount val="12"/>
                <c:pt idx="0">
                  <c:v>0.84199999999999997</c:v>
                </c:pt>
                <c:pt idx="1">
                  <c:v>0.88300000000000001</c:v>
                </c:pt>
                <c:pt idx="4">
                  <c:v>0.89700000000000002</c:v>
                </c:pt>
                <c:pt idx="7">
                  <c:v>0.89900000000000002</c:v>
                </c:pt>
                <c:pt idx="8">
                  <c:v>0.91200000000000003</c:v>
                </c:pt>
                <c:pt idx="11">
                  <c:v>0.91900000000000004</c:v>
                </c:pt>
              </c:numCache>
            </c:numRef>
          </c:yVal>
          <c:smooth val="0"/>
          <c:extLst>
            <c:ext xmlns:c16="http://schemas.microsoft.com/office/drawing/2014/chart" uri="{C3380CC4-5D6E-409C-BE32-E72D297353CC}">
              <c16:uniqueId val="{00000001-53CF-43DB-8C5A-FF089FDE511B}"/>
            </c:ext>
          </c:extLst>
        </c:ser>
        <c:ser>
          <c:idx val="2"/>
          <c:order val="2"/>
          <c:tx>
            <c:strRef>
              <c:f>'1-Graf EKR score Randmeren Oost'!$G$3</c:f>
              <c:strCache>
                <c:ptCount val="1"/>
                <c:pt idx="0">
                  <c:v>Totaal score</c:v>
                </c:pt>
              </c:strCache>
            </c:strRef>
          </c:tx>
          <c:spPr>
            <a:ln w="25400" cap="rnd">
              <a:solidFill>
                <a:srgbClr val="7030A0"/>
              </a:solidFill>
              <a:round/>
            </a:ln>
            <a:effectLst/>
          </c:spPr>
          <c:marker>
            <c:symbol val="circle"/>
            <c:size val="5"/>
            <c:spPr>
              <a:solidFill>
                <a:srgbClr val="7030A0"/>
              </a:solidFill>
              <a:ln w="9525">
                <a:solidFill>
                  <a:srgbClr val="7030A0"/>
                </a:solidFill>
              </a:ln>
              <a:effectLst/>
            </c:spPr>
          </c:marker>
          <c:xVal>
            <c:numRef>
              <c:f>'1-Graf EKR score Randmeren Oost'!$C$4:$C$15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xVal>
          <c:yVal>
            <c:numRef>
              <c:f>'1-Graf EKR score Randmeren Oost'!$G$4:$G$15</c:f>
              <c:numCache>
                <c:formatCode>General</c:formatCode>
                <c:ptCount val="12"/>
                <c:pt idx="0">
                  <c:v>0.68700000000000006</c:v>
                </c:pt>
                <c:pt idx="1">
                  <c:v>0.70299999999999996</c:v>
                </c:pt>
                <c:pt idx="4">
                  <c:v>0.71</c:v>
                </c:pt>
                <c:pt idx="7">
                  <c:v>0.69699999999999995</c:v>
                </c:pt>
                <c:pt idx="8">
                  <c:v>0.70699999999999996</c:v>
                </c:pt>
                <c:pt idx="11">
                  <c:v>0.71299999999999997</c:v>
                </c:pt>
              </c:numCache>
            </c:numRef>
          </c:yVal>
          <c:smooth val="0"/>
          <c:extLst>
            <c:ext xmlns:c16="http://schemas.microsoft.com/office/drawing/2014/chart" uri="{C3380CC4-5D6E-409C-BE32-E72D297353CC}">
              <c16:uniqueId val="{00000002-53CF-43DB-8C5A-FF089FDE511B}"/>
            </c:ext>
          </c:extLst>
        </c:ser>
        <c:dLbls>
          <c:showLegendKey val="0"/>
          <c:showVal val="0"/>
          <c:showCatName val="0"/>
          <c:showSerName val="0"/>
          <c:showPercent val="0"/>
          <c:showBubbleSize val="0"/>
        </c:dLbls>
        <c:axId val="886298271"/>
        <c:axId val="96147871"/>
      </c:scatterChart>
      <c:valAx>
        <c:axId val="88629827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Jaar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6147871"/>
        <c:crosses val="autoZero"/>
        <c:crossBetween val="midCat"/>
      </c:valAx>
      <c:valAx>
        <c:axId val="9614787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86298271"/>
        <c:crosses val="autoZero"/>
        <c:crossBetween val="midCat"/>
      </c:valAx>
      <c:spPr>
        <a:noFill/>
        <a:ln>
          <a:noFill/>
        </a:ln>
        <a:effectLst/>
      </c:spPr>
    </c:plotArea>
    <c:legend>
      <c:legendPos val="r"/>
      <c:layout>
        <c:manualLayout>
          <c:xMode val="edge"/>
          <c:yMode val="edge"/>
          <c:x val="0.79958849092820861"/>
          <c:y val="0.24513009646544581"/>
          <c:w val="0.18601802753636826"/>
          <c:h val="0.1536465185170315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span"/>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EKR score deelmaatlatten</a:t>
            </a:r>
            <a:r>
              <a:rPr lang="nl-NL" baseline="0"/>
              <a:t> IJsselmeer</a:t>
            </a:r>
            <a:endParaRPr lang="nl-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stacked"/>
        <c:varyColors val="0"/>
        <c:ser>
          <c:idx val="0"/>
          <c:order val="0"/>
          <c:tx>
            <c:strRef>
              <c:f>'1- Graf EKR score IJsselmeer'!$E$3</c:f>
              <c:strCache>
                <c:ptCount val="1"/>
                <c:pt idx="0">
                  <c:v>Abundantie</c:v>
                </c:pt>
              </c:strCache>
            </c:strRef>
          </c:tx>
          <c:spPr>
            <a:solidFill>
              <a:schemeClr val="accent1"/>
            </a:solidFill>
            <a:ln>
              <a:noFill/>
            </a:ln>
            <a:effectLst/>
          </c:spPr>
          <c:invertIfNegative val="0"/>
          <c:cat>
            <c:numRef>
              <c:f>'1- Graf EKR score IJsselmeer'!$C$4:$C$15</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'1- Graf EKR score IJsselmeer'!$E$4:$E$15</c:f>
              <c:numCache>
                <c:formatCode>General</c:formatCode>
                <c:ptCount val="12"/>
                <c:pt idx="0">
                  <c:v>0.255</c:v>
                </c:pt>
                <c:pt idx="1">
                  <c:v>0.23499999999999999</c:v>
                </c:pt>
                <c:pt idx="2">
                  <c:v>0.26900000000000002</c:v>
                </c:pt>
                <c:pt idx="5">
                  <c:v>0.25700000000000001</c:v>
                </c:pt>
                <c:pt idx="8">
                  <c:v>0.245</c:v>
                </c:pt>
                <c:pt idx="11">
                  <c:v>0.29899999999999999</c:v>
                </c:pt>
              </c:numCache>
            </c:numRef>
          </c:val>
          <c:extLst>
            <c:ext xmlns:c16="http://schemas.microsoft.com/office/drawing/2014/chart" uri="{C3380CC4-5D6E-409C-BE32-E72D297353CC}">
              <c16:uniqueId val="{00000000-13BC-4720-9208-9681AAEA11CA}"/>
            </c:ext>
          </c:extLst>
        </c:ser>
        <c:ser>
          <c:idx val="1"/>
          <c:order val="1"/>
          <c:tx>
            <c:strRef>
              <c:f>'1- Graf EKR score IJsselmeer'!$F$3</c:f>
              <c:strCache>
                <c:ptCount val="1"/>
                <c:pt idx="0">
                  <c:v>Soortensamenstelling</c:v>
                </c:pt>
              </c:strCache>
            </c:strRef>
          </c:tx>
          <c:spPr>
            <a:solidFill>
              <a:schemeClr val="accent2"/>
            </a:solidFill>
            <a:ln>
              <a:noFill/>
            </a:ln>
            <a:effectLst/>
          </c:spPr>
          <c:invertIfNegative val="0"/>
          <c:cat>
            <c:numRef>
              <c:f>'1- Graf EKR score IJsselmeer'!$C$4:$C$15</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'1- Graf EKR score IJsselmeer'!$F$4:$F$15</c:f>
              <c:numCache>
                <c:formatCode>General</c:formatCode>
                <c:ptCount val="12"/>
                <c:pt idx="0">
                  <c:v>0.54400000000000004</c:v>
                </c:pt>
                <c:pt idx="1">
                  <c:v>0.498</c:v>
                </c:pt>
                <c:pt idx="2">
                  <c:v>0.54900000000000004</c:v>
                </c:pt>
                <c:pt idx="5">
                  <c:v>0.57799999999999996</c:v>
                </c:pt>
                <c:pt idx="8">
                  <c:v>0.45900000000000002</c:v>
                </c:pt>
                <c:pt idx="11">
                  <c:v>0.58899999999999997</c:v>
                </c:pt>
              </c:numCache>
            </c:numRef>
          </c:val>
          <c:extLst>
            <c:ext xmlns:c16="http://schemas.microsoft.com/office/drawing/2014/chart" uri="{C3380CC4-5D6E-409C-BE32-E72D297353CC}">
              <c16:uniqueId val="{00000001-13BC-4720-9208-9681AAEA11CA}"/>
            </c:ext>
          </c:extLst>
        </c:ser>
        <c:dLbls>
          <c:showLegendKey val="0"/>
          <c:showVal val="0"/>
          <c:showCatName val="0"/>
          <c:showSerName val="0"/>
          <c:showPercent val="0"/>
          <c:showBubbleSize val="0"/>
        </c:dLbls>
        <c:gapWidth val="150"/>
        <c:overlap val="100"/>
        <c:axId val="978024192"/>
        <c:axId val="882683056"/>
      </c:barChart>
      <c:catAx>
        <c:axId val="978024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82683056"/>
        <c:crosses val="autoZero"/>
        <c:auto val="1"/>
        <c:lblAlgn val="ctr"/>
        <c:lblOffset val="100"/>
        <c:noMultiLvlLbl val="0"/>
      </c:catAx>
      <c:valAx>
        <c:axId val="882683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780241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EKR score Randmeren Oost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'1-Graf EKR score Randmeren Oost'!$E$3</c:f>
              <c:strCache>
                <c:ptCount val="1"/>
                <c:pt idx="0">
                  <c:v>Abundantie</c:v>
                </c:pt>
              </c:strCache>
            </c:strRef>
          </c:tx>
          <c:spPr>
            <a:solidFill>
              <a:schemeClr val="accent1"/>
            </a:solidFill>
            <a:ln>
              <a:noFill/>
            </a:ln>
            <a:effectLst/>
          </c:spPr>
          <c:invertIfNegative val="0"/>
          <c:cat>
            <c:numRef>
              <c:f>'1-Graf EKR score Randmeren Oost'!$C$4:$C$13</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'1-Graf EKR score Randmeren Oost'!$E$4:$E$13</c:f>
              <c:numCache>
                <c:formatCode>General</c:formatCode>
                <c:ptCount val="10"/>
                <c:pt idx="0">
                  <c:v>0.53200000000000003</c:v>
                </c:pt>
                <c:pt idx="1">
                  <c:v>0.52200000000000002</c:v>
                </c:pt>
                <c:pt idx="4">
                  <c:v>0.52200000000000002</c:v>
                </c:pt>
                <c:pt idx="7">
                  <c:v>0.495</c:v>
                </c:pt>
                <c:pt idx="8">
                  <c:v>0.502</c:v>
                </c:pt>
              </c:numCache>
            </c:numRef>
          </c:val>
          <c:extLst>
            <c:ext xmlns:c16="http://schemas.microsoft.com/office/drawing/2014/chart" uri="{C3380CC4-5D6E-409C-BE32-E72D297353CC}">
              <c16:uniqueId val="{00000000-190E-4830-AE92-9F4F20C8BFE2}"/>
            </c:ext>
          </c:extLst>
        </c:ser>
        <c:ser>
          <c:idx val="1"/>
          <c:order val="1"/>
          <c:tx>
            <c:strRef>
              <c:f>'1-Graf EKR score Randmeren Oost'!$F$3</c:f>
              <c:strCache>
                <c:ptCount val="1"/>
                <c:pt idx="0">
                  <c:v>Soortensamenstelling</c:v>
                </c:pt>
              </c:strCache>
            </c:strRef>
          </c:tx>
          <c:spPr>
            <a:solidFill>
              <a:schemeClr val="accent2"/>
            </a:solidFill>
            <a:ln>
              <a:noFill/>
            </a:ln>
            <a:effectLst/>
          </c:spPr>
          <c:invertIfNegative val="0"/>
          <c:cat>
            <c:numRef>
              <c:f>'1-Graf EKR score Randmeren Oost'!$C$4:$C$13</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'1-Graf EKR score Randmeren Oost'!$F$4:$F$13</c:f>
              <c:numCache>
                <c:formatCode>General</c:formatCode>
                <c:ptCount val="10"/>
                <c:pt idx="0">
                  <c:v>0.84199999999999997</c:v>
                </c:pt>
                <c:pt idx="1">
                  <c:v>0.88300000000000001</c:v>
                </c:pt>
                <c:pt idx="4">
                  <c:v>0.89700000000000002</c:v>
                </c:pt>
                <c:pt idx="7">
                  <c:v>0.89900000000000002</c:v>
                </c:pt>
                <c:pt idx="8">
                  <c:v>0.91200000000000003</c:v>
                </c:pt>
              </c:numCache>
            </c:numRef>
          </c:val>
          <c:extLst>
            <c:ext xmlns:c16="http://schemas.microsoft.com/office/drawing/2014/chart" uri="{C3380CC4-5D6E-409C-BE32-E72D297353CC}">
              <c16:uniqueId val="{00000001-190E-4830-AE92-9F4F20C8BFE2}"/>
            </c:ext>
          </c:extLst>
        </c:ser>
        <c:ser>
          <c:idx val="2"/>
          <c:order val="2"/>
          <c:tx>
            <c:strRef>
              <c:f>'1-Graf EKR score Randmeren Oost'!$G$3</c:f>
              <c:strCache>
                <c:ptCount val="1"/>
                <c:pt idx="0">
                  <c:v>Totaal score</c:v>
                </c:pt>
              </c:strCache>
            </c:strRef>
          </c:tx>
          <c:spPr>
            <a:solidFill>
              <a:schemeClr val="accent3"/>
            </a:solidFill>
            <a:ln>
              <a:noFill/>
            </a:ln>
            <a:effectLst/>
          </c:spPr>
          <c:invertIfNegative val="0"/>
          <c:cat>
            <c:numRef>
              <c:f>'1-Graf EKR score Randmeren Oost'!$C$4:$C$13</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'1-Graf EKR score Randmeren Oost'!$G$4:$G$13</c:f>
              <c:numCache>
                <c:formatCode>General</c:formatCode>
                <c:ptCount val="10"/>
                <c:pt idx="0">
                  <c:v>0.68700000000000006</c:v>
                </c:pt>
                <c:pt idx="1">
                  <c:v>0.70299999999999996</c:v>
                </c:pt>
                <c:pt idx="4">
                  <c:v>0.71</c:v>
                </c:pt>
                <c:pt idx="7">
                  <c:v>0.69699999999999995</c:v>
                </c:pt>
                <c:pt idx="8">
                  <c:v>0.70699999999999996</c:v>
                </c:pt>
              </c:numCache>
            </c:numRef>
          </c:val>
          <c:extLst>
            <c:ext xmlns:c16="http://schemas.microsoft.com/office/drawing/2014/chart" uri="{C3380CC4-5D6E-409C-BE32-E72D297353CC}">
              <c16:uniqueId val="{00000002-190E-4830-AE92-9F4F20C8BFE2}"/>
            </c:ext>
          </c:extLst>
        </c:ser>
        <c:dLbls>
          <c:showLegendKey val="0"/>
          <c:showVal val="0"/>
          <c:showCatName val="0"/>
          <c:showSerName val="0"/>
          <c:showPercent val="0"/>
          <c:showBubbleSize val="0"/>
        </c:dLbls>
        <c:gapWidth val="219"/>
        <c:overlap val="-27"/>
        <c:axId val="978032592"/>
        <c:axId val="882643952"/>
      </c:barChart>
      <c:catAx>
        <c:axId val="978032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82643952"/>
        <c:crosses val="autoZero"/>
        <c:auto val="1"/>
        <c:lblAlgn val="ctr"/>
        <c:lblOffset val="100"/>
        <c:noMultiLvlLbl val="0"/>
      </c:catAx>
      <c:valAx>
        <c:axId val="88264395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780325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EKR score deelmaatlatten</a:t>
            </a:r>
            <a:r>
              <a:rPr lang="nl-NL" baseline="0"/>
              <a:t> Randmeren Oost</a:t>
            </a:r>
            <a:endParaRPr lang="nl-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stacked"/>
        <c:varyColors val="0"/>
        <c:ser>
          <c:idx val="0"/>
          <c:order val="0"/>
          <c:tx>
            <c:strRef>
              <c:f>'1-Graf EKR score Randmeren Oost'!$E$3</c:f>
              <c:strCache>
                <c:ptCount val="1"/>
                <c:pt idx="0">
                  <c:v>Abundantie</c:v>
                </c:pt>
              </c:strCache>
            </c:strRef>
          </c:tx>
          <c:spPr>
            <a:solidFill>
              <a:schemeClr val="accent1"/>
            </a:solidFill>
            <a:ln>
              <a:noFill/>
            </a:ln>
            <a:effectLst/>
          </c:spPr>
          <c:invertIfNegative val="0"/>
          <c:cat>
            <c:numRef>
              <c:f>'1-Graf EKR score Randmeren Oost'!$C$4:$C$13</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'1-Graf EKR score Randmeren Oost'!$E$4:$E$13</c:f>
              <c:numCache>
                <c:formatCode>General</c:formatCode>
                <c:ptCount val="10"/>
                <c:pt idx="0">
                  <c:v>0.53200000000000003</c:v>
                </c:pt>
                <c:pt idx="1">
                  <c:v>0.52200000000000002</c:v>
                </c:pt>
                <c:pt idx="4">
                  <c:v>0.52200000000000002</c:v>
                </c:pt>
                <c:pt idx="7">
                  <c:v>0.495</c:v>
                </c:pt>
                <c:pt idx="8">
                  <c:v>0.502</c:v>
                </c:pt>
              </c:numCache>
            </c:numRef>
          </c:val>
          <c:extLst>
            <c:ext xmlns:c16="http://schemas.microsoft.com/office/drawing/2014/chart" uri="{C3380CC4-5D6E-409C-BE32-E72D297353CC}">
              <c16:uniqueId val="{00000000-57DF-4603-813F-FD5CA8CC3FC0}"/>
            </c:ext>
          </c:extLst>
        </c:ser>
        <c:ser>
          <c:idx val="1"/>
          <c:order val="1"/>
          <c:tx>
            <c:strRef>
              <c:f>'1-Graf EKR score Randmeren Oost'!$F$3</c:f>
              <c:strCache>
                <c:ptCount val="1"/>
                <c:pt idx="0">
                  <c:v>Soortensamenstelling</c:v>
                </c:pt>
              </c:strCache>
            </c:strRef>
          </c:tx>
          <c:spPr>
            <a:solidFill>
              <a:schemeClr val="accent2"/>
            </a:solidFill>
            <a:ln>
              <a:noFill/>
            </a:ln>
            <a:effectLst/>
          </c:spPr>
          <c:invertIfNegative val="0"/>
          <c:cat>
            <c:numRef>
              <c:f>'1-Graf EKR score Randmeren Oost'!$C$4:$C$13</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'1-Graf EKR score Randmeren Oost'!$F$4:$F$13</c:f>
              <c:numCache>
                <c:formatCode>General</c:formatCode>
                <c:ptCount val="10"/>
                <c:pt idx="0">
                  <c:v>0.84199999999999997</c:v>
                </c:pt>
                <c:pt idx="1">
                  <c:v>0.88300000000000001</c:v>
                </c:pt>
                <c:pt idx="4">
                  <c:v>0.89700000000000002</c:v>
                </c:pt>
                <c:pt idx="7">
                  <c:v>0.89900000000000002</c:v>
                </c:pt>
                <c:pt idx="8">
                  <c:v>0.91200000000000003</c:v>
                </c:pt>
              </c:numCache>
            </c:numRef>
          </c:val>
          <c:extLst>
            <c:ext xmlns:c16="http://schemas.microsoft.com/office/drawing/2014/chart" uri="{C3380CC4-5D6E-409C-BE32-E72D297353CC}">
              <c16:uniqueId val="{00000001-57DF-4603-813F-FD5CA8CC3FC0}"/>
            </c:ext>
          </c:extLst>
        </c:ser>
        <c:dLbls>
          <c:showLegendKey val="0"/>
          <c:showVal val="0"/>
          <c:showCatName val="0"/>
          <c:showSerName val="0"/>
          <c:showPercent val="0"/>
          <c:showBubbleSize val="0"/>
        </c:dLbls>
        <c:gapWidth val="150"/>
        <c:overlap val="100"/>
        <c:axId val="978024192"/>
        <c:axId val="882683056"/>
      </c:barChart>
      <c:catAx>
        <c:axId val="978024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82683056"/>
        <c:crosses val="autoZero"/>
        <c:auto val="1"/>
        <c:lblAlgn val="ctr"/>
        <c:lblOffset val="100"/>
        <c:noMultiLvlLbl val="0"/>
      </c:catAx>
      <c:valAx>
        <c:axId val="882683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780241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EKR score</a:t>
            </a:r>
            <a:r>
              <a:rPr lang="nl-NL" baseline="0"/>
              <a:t> deelmatten Randmeren Oost</a:t>
            </a:r>
            <a:endParaRPr lang="nl-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percentStacked"/>
        <c:varyColors val="0"/>
        <c:ser>
          <c:idx val="0"/>
          <c:order val="0"/>
          <c:tx>
            <c:strRef>
              <c:f>'1-Graf EKR score Randmeren Oost'!$E$3</c:f>
              <c:strCache>
                <c:ptCount val="1"/>
                <c:pt idx="0">
                  <c:v>Abundantie</c:v>
                </c:pt>
              </c:strCache>
            </c:strRef>
          </c:tx>
          <c:spPr>
            <a:solidFill>
              <a:schemeClr val="accent1"/>
            </a:solidFill>
            <a:ln>
              <a:noFill/>
            </a:ln>
            <a:effectLst/>
          </c:spPr>
          <c:invertIfNegative val="0"/>
          <c:cat>
            <c:numRef>
              <c:f>'1-Graf EKR score Randmeren Oost'!$C$4:$C$15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'1-Graf EKR score Randmeren Oost'!$E$4:$E$15</c:f>
              <c:numCache>
                <c:formatCode>General</c:formatCode>
                <c:ptCount val="12"/>
                <c:pt idx="0">
                  <c:v>0.53200000000000003</c:v>
                </c:pt>
                <c:pt idx="1">
                  <c:v>0.52200000000000002</c:v>
                </c:pt>
                <c:pt idx="4">
                  <c:v>0.52200000000000002</c:v>
                </c:pt>
                <c:pt idx="7">
                  <c:v>0.495</c:v>
                </c:pt>
                <c:pt idx="8">
                  <c:v>0.502</c:v>
                </c:pt>
                <c:pt idx="11">
                  <c:v>0.50600000000000001</c:v>
                </c:pt>
              </c:numCache>
            </c:numRef>
          </c:val>
          <c:extLst>
            <c:ext xmlns:c16="http://schemas.microsoft.com/office/drawing/2014/chart" uri="{C3380CC4-5D6E-409C-BE32-E72D297353CC}">
              <c16:uniqueId val="{00000000-A598-40D0-9866-04CC553B1DA4}"/>
            </c:ext>
          </c:extLst>
        </c:ser>
        <c:ser>
          <c:idx val="1"/>
          <c:order val="1"/>
          <c:tx>
            <c:strRef>
              <c:f>'1-Graf EKR score Randmeren Oost'!$F$3</c:f>
              <c:strCache>
                <c:ptCount val="1"/>
                <c:pt idx="0">
                  <c:v>Soortensamenstelling</c:v>
                </c:pt>
              </c:strCache>
            </c:strRef>
          </c:tx>
          <c:spPr>
            <a:solidFill>
              <a:schemeClr val="accent2"/>
            </a:solidFill>
            <a:ln>
              <a:noFill/>
            </a:ln>
            <a:effectLst/>
          </c:spPr>
          <c:invertIfNegative val="0"/>
          <c:cat>
            <c:numRef>
              <c:f>'1-Graf EKR score Randmeren Oost'!$C$4:$C$15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'1-Graf EKR score Randmeren Oost'!$F$4:$F$15</c:f>
              <c:numCache>
                <c:formatCode>General</c:formatCode>
                <c:ptCount val="12"/>
                <c:pt idx="0">
                  <c:v>0.84199999999999997</c:v>
                </c:pt>
                <c:pt idx="1">
                  <c:v>0.88300000000000001</c:v>
                </c:pt>
                <c:pt idx="4">
                  <c:v>0.89700000000000002</c:v>
                </c:pt>
                <c:pt idx="7">
                  <c:v>0.89900000000000002</c:v>
                </c:pt>
                <c:pt idx="8">
                  <c:v>0.91200000000000003</c:v>
                </c:pt>
                <c:pt idx="11">
                  <c:v>0.91900000000000004</c:v>
                </c:pt>
              </c:numCache>
            </c:numRef>
          </c:val>
          <c:extLst>
            <c:ext xmlns:c16="http://schemas.microsoft.com/office/drawing/2014/chart" uri="{C3380CC4-5D6E-409C-BE32-E72D297353CC}">
              <c16:uniqueId val="{00000001-A598-40D0-9866-04CC553B1DA4}"/>
            </c:ext>
          </c:extLst>
        </c:ser>
        <c:dLbls>
          <c:showLegendKey val="0"/>
          <c:showVal val="0"/>
          <c:showCatName val="0"/>
          <c:showSerName val="0"/>
          <c:showPercent val="0"/>
          <c:showBubbleSize val="0"/>
        </c:dLbls>
        <c:gapWidth val="150"/>
        <c:overlap val="100"/>
        <c:axId val="846799872"/>
        <c:axId val="882645200"/>
      </c:barChart>
      <c:catAx>
        <c:axId val="846799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82645200"/>
        <c:crosses val="autoZero"/>
        <c:auto val="1"/>
        <c:lblAlgn val="ctr"/>
        <c:lblOffset val="100"/>
        <c:noMultiLvlLbl val="0"/>
      </c:catAx>
      <c:valAx>
        <c:axId val="8826452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467998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Bedekkingspercentages</a:t>
            </a:r>
            <a:r>
              <a:rPr lang="en-GB" baseline="0"/>
              <a:t> soorten </a:t>
            </a:r>
            <a:r>
              <a:rPr lang="en-GB"/>
              <a:t>Markermeer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4.8556255026572848E-2"/>
          <c:y val="0.14686466331621315"/>
          <c:w val="0.66834582524858044"/>
          <c:h val="0.70479924282433148"/>
        </c:manualLayout>
      </c:layout>
      <c:barChart>
        <c:barDir val="col"/>
        <c:grouping val="stacked"/>
        <c:varyColors val="0"/>
        <c:ser>
          <c:idx val="0"/>
          <c:order val="0"/>
          <c:tx>
            <c:strRef>
              <c:f>'2 - Trends soorten'!$H$8</c:f>
              <c:strCache>
                <c:ptCount val="1"/>
                <c:pt idx="0">
                  <c:v>Doorgroeid fonteinkruid</c:v>
                </c:pt>
              </c:strCache>
            </c:strRef>
          </c:tx>
          <c:spPr>
            <a:solidFill>
              <a:schemeClr val="accent6">
                <a:lumMod val="50000"/>
              </a:schemeClr>
            </a:solidFill>
            <a:ln>
              <a:noFill/>
            </a:ln>
            <a:effectLst/>
          </c:spPr>
          <c:invertIfNegative val="0"/>
          <c:cat>
            <c:numRef>
              <c:f>'2 - Trends soorten'!$G$9:$G$25</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'2 - Trends soorten'!$H$9:$H$25</c:f>
              <c:numCache>
                <c:formatCode>_(* #,##0.00_);_(* \(#,##0.00\);_(* "-"??_);_(@_)</c:formatCode>
                <c:ptCount val="17"/>
                <c:pt idx="0">
                  <c:v>0.24055000000000001</c:v>
                </c:pt>
                <c:pt idx="1">
                  <c:v>0.45953375527426199</c:v>
                </c:pt>
                <c:pt idx="2">
                  <c:v>0.60007500000000003</c:v>
                </c:pt>
                <c:pt idx="3">
                  <c:v>2.5184250000000001</c:v>
                </c:pt>
                <c:pt idx="4">
                  <c:v>0.81589999999999996</c:v>
                </c:pt>
                <c:pt idx="5">
                  <c:v>6.47675</c:v>
                </c:pt>
                <c:pt idx="6">
                  <c:v>2.6571750000000001</c:v>
                </c:pt>
                <c:pt idx="7">
                  <c:v>1.50095</c:v>
                </c:pt>
                <c:pt idx="8">
                  <c:v>1.0900000000000001</c:v>
                </c:pt>
                <c:pt idx="9">
                  <c:v>1.554</c:v>
                </c:pt>
                <c:pt idx="11">
                  <c:v>1.98</c:v>
                </c:pt>
                <c:pt idx="14">
                  <c:v>7.99</c:v>
                </c:pt>
                <c:pt idx="16">
                  <c:v>0.7753000000000001</c:v>
                </c:pt>
              </c:numCache>
            </c:numRef>
          </c:val>
          <c:extLst>
            <c:ext xmlns:c16="http://schemas.microsoft.com/office/drawing/2014/chart" uri="{C3380CC4-5D6E-409C-BE32-E72D297353CC}">
              <c16:uniqueId val="{00000000-9D98-4903-BF95-89CF3335D68A}"/>
            </c:ext>
          </c:extLst>
        </c:ser>
        <c:ser>
          <c:idx val="1"/>
          <c:order val="1"/>
          <c:tx>
            <c:strRef>
              <c:f>'2 - Trends soorten'!$I$8</c:f>
              <c:strCache>
                <c:ptCount val="1"/>
                <c:pt idx="0">
                  <c:v>Schedefonteinkruid</c:v>
                </c:pt>
              </c:strCache>
            </c:strRef>
          </c:tx>
          <c:spPr>
            <a:solidFill>
              <a:schemeClr val="accent4">
                <a:lumMod val="60000"/>
                <a:lumOff val="40000"/>
              </a:schemeClr>
            </a:solidFill>
            <a:ln>
              <a:noFill/>
            </a:ln>
            <a:effectLst/>
          </c:spPr>
          <c:invertIfNegative val="0"/>
          <c:cat>
            <c:numRef>
              <c:f>'2 - Trends soorten'!$G$9:$G$25</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'2 - Trends soorten'!$I$9:$I$25</c:f>
              <c:numCache>
                <c:formatCode>_(* #,##0.00_);_(* \(#,##0.00\);_(* "-"??_);_(@_)</c:formatCode>
                <c:ptCount val="17"/>
                <c:pt idx="0">
                  <c:v>0.46829999999999999</c:v>
                </c:pt>
                <c:pt idx="1">
                  <c:v>0.28720182841068898</c:v>
                </c:pt>
                <c:pt idx="2">
                  <c:v>0.30095</c:v>
                </c:pt>
                <c:pt idx="3">
                  <c:v>0.23521249999999999</c:v>
                </c:pt>
                <c:pt idx="4">
                  <c:v>8.5900000000000004E-2</c:v>
                </c:pt>
                <c:pt idx="5">
                  <c:v>0.69217499999999998</c:v>
                </c:pt>
                <c:pt idx="6">
                  <c:v>0.15595000000000001</c:v>
                </c:pt>
                <c:pt idx="7">
                  <c:v>0.12139999999999999</c:v>
                </c:pt>
                <c:pt idx="8">
                  <c:v>0.34</c:v>
                </c:pt>
                <c:pt idx="9">
                  <c:v>0.44700000000000001</c:v>
                </c:pt>
                <c:pt idx="11">
                  <c:v>0.03</c:v>
                </c:pt>
                <c:pt idx="14">
                  <c:v>0.22</c:v>
                </c:pt>
                <c:pt idx="16">
                  <c:v>0.24367499999999995</c:v>
                </c:pt>
              </c:numCache>
            </c:numRef>
          </c:val>
          <c:extLst>
            <c:ext xmlns:c16="http://schemas.microsoft.com/office/drawing/2014/chart" uri="{C3380CC4-5D6E-409C-BE32-E72D297353CC}">
              <c16:uniqueId val="{00000001-9D98-4903-BF95-89CF3335D68A}"/>
            </c:ext>
          </c:extLst>
        </c:ser>
        <c:ser>
          <c:idx val="2"/>
          <c:order val="2"/>
          <c:tx>
            <c:strRef>
              <c:f>'2 - Trends soorten'!$J$8</c:f>
              <c:strCache>
                <c:ptCount val="1"/>
                <c:pt idx="0">
                  <c:v>Tenger fonteinkruid</c:v>
                </c:pt>
              </c:strCache>
            </c:strRef>
          </c:tx>
          <c:spPr>
            <a:solidFill>
              <a:srgbClr val="92D050"/>
            </a:solidFill>
            <a:ln>
              <a:noFill/>
            </a:ln>
            <a:effectLst/>
          </c:spPr>
          <c:invertIfNegative val="0"/>
          <c:cat>
            <c:numRef>
              <c:f>'2 - Trends soorten'!$G$9:$G$25</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'2 - Trends soorten'!$J$9:$J$25</c:f>
              <c:numCache>
                <c:formatCode>_(* #,##0.00_);_(* \(#,##0.00\);_(* "-"??_);_(@_)</c:formatCode>
                <c:ptCount val="17"/>
                <c:pt idx="0">
                  <c:v>0.21315000000000001</c:v>
                </c:pt>
                <c:pt idx="1">
                  <c:v>7.7772151898734196E-2</c:v>
                </c:pt>
                <c:pt idx="2">
                  <c:v>8.7300000000000003E-2</c:v>
                </c:pt>
                <c:pt idx="4">
                  <c:v>3.6824999999999997E-2</c:v>
                </c:pt>
                <c:pt idx="5">
                  <c:v>0.22975000000000001</c:v>
                </c:pt>
                <c:pt idx="6">
                  <c:v>0.135375</c:v>
                </c:pt>
                <c:pt idx="7">
                  <c:v>4.99E-2</c:v>
                </c:pt>
                <c:pt idx="8">
                  <c:v>0.2</c:v>
                </c:pt>
                <c:pt idx="9">
                  <c:v>1.0629999999999999</c:v>
                </c:pt>
                <c:pt idx="11">
                  <c:v>0.37</c:v>
                </c:pt>
                <c:pt idx="14">
                  <c:v>0.2</c:v>
                </c:pt>
                <c:pt idx="16">
                  <c:v>0.1305</c:v>
                </c:pt>
              </c:numCache>
            </c:numRef>
          </c:val>
          <c:extLst>
            <c:ext xmlns:c16="http://schemas.microsoft.com/office/drawing/2014/chart" uri="{C3380CC4-5D6E-409C-BE32-E72D297353CC}">
              <c16:uniqueId val="{00000002-9D98-4903-BF95-89CF3335D68A}"/>
            </c:ext>
          </c:extLst>
        </c:ser>
        <c:ser>
          <c:idx val="3"/>
          <c:order val="3"/>
          <c:tx>
            <c:strRef>
              <c:f>'2 - Trends soorten'!$K$8</c:f>
              <c:strCache>
                <c:ptCount val="1"/>
                <c:pt idx="0">
                  <c:v>Kransblad</c:v>
                </c:pt>
              </c:strCache>
            </c:strRef>
          </c:tx>
          <c:spPr>
            <a:solidFill>
              <a:schemeClr val="accent1">
                <a:lumMod val="60000"/>
                <a:lumOff val="40000"/>
              </a:schemeClr>
            </a:solidFill>
            <a:ln>
              <a:noFill/>
            </a:ln>
            <a:effectLst/>
          </c:spPr>
          <c:invertIfNegative val="0"/>
          <c:cat>
            <c:numRef>
              <c:f>'2 - Trends soorten'!$G$9:$G$25</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'2 - Trends soorten'!$K$9:$K$25</c:f>
              <c:numCache>
                <c:formatCode>_(* #,##0.00_);_(* \(#,##0.00\);_(* "-"??_);_(@_)</c:formatCode>
                <c:ptCount val="17"/>
                <c:pt idx="0">
                  <c:v>0.49109999999999998</c:v>
                </c:pt>
                <c:pt idx="1">
                  <c:v>0.68916455696202505</c:v>
                </c:pt>
                <c:pt idx="2">
                  <c:v>0.39672499999999999</c:v>
                </c:pt>
                <c:pt idx="3">
                  <c:v>0.48753750000000001</c:v>
                </c:pt>
                <c:pt idx="4">
                  <c:v>1.9245000000000001</c:v>
                </c:pt>
                <c:pt idx="5">
                  <c:v>1.9219999999999999</c:v>
                </c:pt>
                <c:pt idx="6">
                  <c:v>2.0126499999999998</c:v>
                </c:pt>
                <c:pt idx="7">
                  <c:v>3.1705000000000001</c:v>
                </c:pt>
                <c:pt idx="8">
                  <c:v>2.6</c:v>
                </c:pt>
                <c:pt idx="9">
                  <c:v>16.190000000000001</c:v>
                </c:pt>
                <c:pt idx="11">
                  <c:v>7.49</c:v>
                </c:pt>
                <c:pt idx="14">
                  <c:v>1.7</c:v>
                </c:pt>
                <c:pt idx="16">
                  <c:v>2.39255</c:v>
                </c:pt>
              </c:numCache>
            </c:numRef>
          </c:val>
          <c:extLst>
            <c:ext xmlns:c16="http://schemas.microsoft.com/office/drawing/2014/chart" uri="{C3380CC4-5D6E-409C-BE32-E72D297353CC}">
              <c16:uniqueId val="{00000003-9D98-4903-BF95-89CF3335D68A}"/>
            </c:ext>
          </c:extLst>
        </c:ser>
        <c:ser>
          <c:idx val="4"/>
          <c:order val="4"/>
          <c:tx>
            <c:strRef>
              <c:f>'2 - Trends soorten'!$L$8</c:f>
              <c:strCache>
                <c:ptCount val="1"/>
                <c:pt idx="0">
                  <c:v>Sterkranswier</c:v>
                </c:pt>
              </c:strCache>
            </c:strRef>
          </c:tx>
          <c:spPr>
            <a:solidFill>
              <a:schemeClr val="accent1">
                <a:lumMod val="75000"/>
              </a:schemeClr>
            </a:solidFill>
            <a:ln>
              <a:noFill/>
            </a:ln>
            <a:effectLst/>
          </c:spPr>
          <c:invertIfNegative val="0"/>
          <c:cat>
            <c:numRef>
              <c:f>'2 - Trends soorten'!$G$9:$G$25</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'2 - Trends soorten'!$L$9:$L$25</c:f>
              <c:numCache>
                <c:formatCode>_(* #,##0.00_);_(* \(#,##0.00\);_(* "-"??_);_(@_)</c:formatCode>
                <c:ptCount val="17"/>
                <c:pt idx="0">
                  <c:v>13.166499999999999</c:v>
                </c:pt>
                <c:pt idx="1">
                  <c:v>0.70992756680731395</c:v>
                </c:pt>
                <c:pt idx="2">
                  <c:v>11.224724999999999</c:v>
                </c:pt>
                <c:pt idx="3">
                  <c:v>13.482925</c:v>
                </c:pt>
                <c:pt idx="4">
                  <c:v>13.789175</c:v>
                </c:pt>
                <c:pt idx="5">
                  <c:v>16.366900000000001</c:v>
                </c:pt>
                <c:pt idx="6">
                  <c:v>17.602675000000001</c:v>
                </c:pt>
                <c:pt idx="7">
                  <c:v>12.9459</c:v>
                </c:pt>
                <c:pt idx="8">
                  <c:v>7.39</c:v>
                </c:pt>
                <c:pt idx="9">
                  <c:v>16</c:v>
                </c:pt>
                <c:pt idx="11">
                  <c:v>25.03</c:v>
                </c:pt>
                <c:pt idx="14">
                  <c:v>10</c:v>
                </c:pt>
              </c:numCache>
            </c:numRef>
          </c:val>
          <c:extLst>
            <c:ext xmlns:c16="http://schemas.microsoft.com/office/drawing/2014/chart" uri="{C3380CC4-5D6E-409C-BE32-E72D297353CC}">
              <c16:uniqueId val="{00000004-9D98-4903-BF95-89CF3335D68A}"/>
            </c:ext>
          </c:extLst>
        </c:ser>
        <c:ser>
          <c:idx val="5"/>
          <c:order val="5"/>
          <c:tx>
            <c:strRef>
              <c:f>'2 - Trends soorten'!$M$8</c:f>
              <c:strCache>
                <c:ptCount val="1"/>
                <c:pt idx="0">
                  <c:v>Overige</c:v>
                </c:pt>
              </c:strCache>
            </c:strRef>
          </c:tx>
          <c:spPr>
            <a:solidFill>
              <a:schemeClr val="bg1">
                <a:lumMod val="65000"/>
              </a:schemeClr>
            </a:solidFill>
            <a:ln>
              <a:noFill/>
            </a:ln>
            <a:effectLst/>
          </c:spPr>
          <c:invertIfNegative val="0"/>
          <c:cat>
            <c:numRef>
              <c:f>'2 - Trends soorten'!$G$9:$G$25</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'2 - Trends soorten'!$M$9:$M$25</c:f>
              <c:numCache>
                <c:formatCode>_(* #,##0.00_);_(* \(#,##0.00\);_(* "-"??_);_(@_)</c:formatCode>
                <c:ptCount val="17"/>
                <c:pt idx="0">
                  <c:v>0</c:v>
                </c:pt>
                <c:pt idx="1">
                  <c:v>0</c:v>
                </c:pt>
                <c:pt idx="2">
                  <c:v>0</c:v>
                </c:pt>
                <c:pt idx="3">
                  <c:v>1.4895353383458985</c:v>
                </c:pt>
                <c:pt idx="4">
                  <c:v>5.9274999999999634E-2</c:v>
                </c:pt>
                <c:pt idx="5">
                  <c:v>0</c:v>
                </c:pt>
                <c:pt idx="6">
                  <c:v>0</c:v>
                </c:pt>
                <c:pt idx="7">
                  <c:v>1.1416499999999989</c:v>
                </c:pt>
                <c:pt idx="8">
                  <c:v>0</c:v>
                </c:pt>
                <c:pt idx="9">
                  <c:v>0</c:v>
                </c:pt>
                <c:pt idx="11">
                  <c:v>0</c:v>
                </c:pt>
                <c:pt idx="14">
                  <c:v>8.2100000000000026</c:v>
                </c:pt>
                <c:pt idx="16">
                  <c:v>0</c:v>
                </c:pt>
              </c:numCache>
            </c:numRef>
          </c:val>
          <c:extLst>
            <c:ext xmlns:c16="http://schemas.microsoft.com/office/drawing/2014/chart" uri="{C3380CC4-5D6E-409C-BE32-E72D297353CC}">
              <c16:uniqueId val="{00000005-9D98-4903-BF95-89CF3335D68A}"/>
            </c:ext>
          </c:extLst>
        </c:ser>
        <c:dLbls>
          <c:showLegendKey val="0"/>
          <c:showVal val="0"/>
          <c:showCatName val="0"/>
          <c:showSerName val="0"/>
          <c:showPercent val="0"/>
          <c:showBubbleSize val="0"/>
        </c:dLbls>
        <c:gapWidth val="50"/>
        <c:overlap val="100"/>
        <c:axId val="329855072"/>
        <c:axId val="331858904"/>
      </c:barChart>
      <c:catAx>
        <c:axId val="329855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31858904"/>
        <c:crosses val="autoZero"/>
        <c:auto val="1"/>
        <c:lblAlgn val="ctr"/>
        <c:lblOffset val="100"/>
        <c:noMultiLvlLbl val="0"/>
      </c:catAx>
      <c:valAx>
        <c:axId val="331858904"/>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29855072"/>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Bedekkingspercentages soorten </a:t>
            </a:r>
            <a:r>
              <a:rPr lang="en-GB"/>
              <a:t>Zwarte 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4.8527537218877675E-2"/>
          <c:y val="0.13913719772544741"/>
          <c:w val="0.67424443683669966"/>
          <c:h val="0.66846456692913381"/>
        </c:manualLayout>
      </c:layout>
      <c:barChart>
        <c:barDir val="col"/>
        <c:grouping val="stacked"/>
        <c:varyColors val="0"/>
        <c:ser>
          <c:idx val="0"/>
          <c:order val="0"/>
          <c:tx>
            <c:strRef>
              <c:f>'2 - Trends soorten'!$H$56</c:f>
              <c:strCache>
                <c:ptCount val="1"/>
                <c:pt idx="0">
                  <c:v>Doorgroeid fonteinkruid</c:v>
                </c:pt>
              </c:strCache>
            </c:strRef>
          </c:tx>
          <c:spPr>
            <a:solidFill>
              <a:schemeClr val="accent6">
                <a:lumMod val="50000"/>
              </a:schemeClr>
            </a:solidFill>
            <a:ln>
              <a:noFill/>
            </a:ln>
            <a:effectLst/>
          </c:spPr>
          <c:invertIfNegative val="0"/>
          <c:cat>
            <c:numRef>
              <c:f>'2 - Trends soorten'!$G$57:$G$75</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soorten'!$H$57:$H$75</c:f>
              <c:numCache>
                <c:formatCode>_(* #,##0.00_);_(* \(#,##0.00\);_(* "-"??_);_(@_)</c:formatCode>
                <c:ptCount val="19"/>
                <c:pt idx="0">
                  <c:v>3.6363636363636397E-2</c:v>
                </c:pt>
                <c:pt idx="1">
                  <c:v>2.2222222222222199E-2</c:v>
                </c:pt>
                <c:pt idx="2">
                  <c:v>5.5555555555555601E-3</c:v>
                </c:pt>
                <c:pt idx="3">
                  <c:v>0.54545454545454497</c:v>
                </c:pt>
                <c:pt idx="4">
                  <c:v>0.25261904761904802</c:v>
                </c:pt>
                <c:pt idx="5">
                  <c:v>0.30476190476190501</c:v>
                </c:pt>
                <c:pt idx="6">
                  <c:v>1.0221428571428599</c:v>
                </c:pt>
                <c:pt idx="7">
                  <c:v>0.31952380952380999</c:v>
                </c:pt>
                <c:pt idx="10">
                  <c:v>1.3879999999999999</c:v>
                </c:pt>
                <c:pt idx="13">
                  <c:v>1.1299999999999999</c:v>
                </c:pt>
                <c:pt idx="15">
                  <c:v>2.6774047619047621</c:v>
                </c:pt>
                <c:pt idx="18" formatCode="0.00">
                  <c:v>1.4990952380952383</c:v>
                </c:pt>
              </c:numCache>
            </c:numRef>
          </c:val>
          <c:extLst>
            <c:ext xmlns:c16="http://schemas.microsoft.com/office/drawing/2014/chart" uri="{C3380CC4-5D6E-409C-BE32-E72D297353CC}">
              <c16:uniqueId val="{00000000-F56E-4E72-8DD2-CD9118950FE7}"/>
            </c:ext>
          </c:extLst>
        </c:ser>
        <c:ser>
          <c:idx val="1"/>
          <c:order val="1"/>
          <c:tx>
            <c:strRef>
              <c:f>'2 - Trends soorten'!$I$56</c:f>
              <c:strCache>
                <c:ptCount val="1"/>
                <c:pt idx="0">
                  <c:v>Schedefonteinkruid</c:v>
                </c:pt>
              </c:strCache>
            </c:strRef>
          </c:tx>
          <c:spPr>
            <a:solidFill>
              <a:schemeClr val="accent4">
                <a:lumMod val="60000"/>
                <a:lumOff val="40000"/>
              </a:schemeClr>
            </a:solidFill>
            <a:ln>
              <a:noFill/>
            </a:ln>
            <a:effectLst/>
          </c:spPr>
          <c:invertIfNegative val="0"/>
          <c:cat>
            <c:numRef>
              <c:f>'2 - Trends soorten'!$G$57:$G$75</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soorten'!$I$57:$I$75</c:f>
              <c:numCache>
                <c:formatCode>_(* #,##0.00_);_(* \(#,##0.00\);_(* "-"??_);_(@_)</c:formatCode>
                <c:ptCount val="19"/>
                <c:pt idx="0">
                  <c:v>5.1351010101010104</c:v>
                </c:pt>
                <c:pt idx="1">
                  <c:v>5.3605555555555604</c:v>
                </c:pt>
                <c:pt idx="2">
                  <c:v>11.5187373737374</c:v>
                </c:pt>
                <c:pt idx="3">
                  <c:v>6.4056060606060603</c:v>
                </c:pt>
                <c:pt idx="4">
                  <c:v>0.38335714285714301</c:v>
                </c:pt>
                <c:pt idx="5">
                  <c:v>7.0880952380952396</c:v>
                </c:pt>
                <c:pt idx="6">
                  <c:v>6.0254047619047597</c:v>
                </c:pt>
                <c:pt idx="7">
                  <c:v>2.8783571428571402</c:v>
                </c:pt>
                <c:pt idx="10">
                  <c:v>5.4960000000000004</c:v>
                </c:pt>
                <c:pt idx="13">
                  <c:v>5.15</c:v>
                </c:pt>
                <c:pt idx="15">
                  <c:v>0.51088095238095255</c:v>
                </c:pt>
                <c:pt idx="18" formatCode="0.00">
                  <c:v>1.0963809523809516</c:v>
                </c:pt>
              </c:numCache>
            </c:numRef>
          </c:val>
          <c:extLst>
            <c:ext xmlns:c16="http://schemas.microsoft.com/office/drawing/2014/chart" uri="{C3380CC4-5D6E-409C-BE32-E72D297353CC}">
              <c16:uniqueId val="{00000001-F56E-4E72-8DD2-CD9118950FE7}"/>
            </c:ext>
          </c:extLst>
        </c:ser>
        <c:ser>
          <c:idx val="2"/>
          <c:order val="2"/>
          <c:tx>
            <c:strRef>
              <c:f>'2 - Trends soorten'!$J$56</c:f>
              <c:strCache>
                <c:ptCount val="1"/>
                <c:pt idx="0">
                  <c:v>Tenger fonteinkruid</c:v>
                </c:pt>
              </c:strCache>
            </c:strRef>
          </c:tx>
          <c:spPr>
            <a:solidFill>
              <a:srgbClr val="92D050"/>
            </a:solidFill>
            <a:ln>
              <a:noFill/>
            </a:ln>
            <a:effectLst/>
          </c:spPr>
          <c:invertIfNegative val="0"/>
          <c:cat>
            <c:numRef>
              <c:f>'2 - Trends soorten'!$G$57:$G$75</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soorten'!$J$57:$J$75</c:f>
              <c:numCache>
                <c:formatCode>_(* #,##0.00_);_(* \(#,##0.00\);_(* "-"??_);_(@_)</c:formatCode>
                <c:ptCount val="19"/>
                <c:pt idx="0">
                  <c:v>1.0306060606060601</c:v>
                </c:pt>
                <c:pt idx="1">
                  <c:v>0.18</c:v>
                </c:pt>
                <c:pt idx="2">
                  <c:v>4.3638383838383801</c:v>
                </c:pt>
                <c:pt idx="3">
                  <c:v>0.14949494949495001</c:v>
                </c:pt>
                <c:pt idx="4">
                  <c:v>2.4176428571428601</c:v>
                </c:pt>
                <c:pt idx="5">
                  <c:v>3.7592857142857099</c:v>
                </c:pt>
                <c:pt idx="6">
                  <c:v>2.0381666666666698</c:v>
                </c:pt>
                <c:pt idx="7">
                  <c:v>1.19652380952381</c:v>
                </c:pt>
                <c:pt idx="10">
                  <c:v>0.96399999999999997</c:v>
                </c:pt>
                <c:pt idx="13">
                  <c:v>2.65</c:v>
                </c:pt>
                <c:pt idx="15">
                  <c:v>0.12007142857142858</c:v>
                </c:pt>
                <c:pt idx="18" formatCode="0.00">
                  <c:v>1.0259761904761902</c:v>
                </c:pt>
              </c:numCache>
            </c:numRef>
          </c:val>
          <c:extLst>
            <c:ext xmlns:c16="http://schemas.microsoft.com/office/drawing/2014/chart" uri="{C3380CC4-5D6E-409C-BE32-E72D297353CC}">
              <c16:uniqueId val="{00000002-F56E-4E72-8DD2-CD9118950FE7}"/>
            </c:ext>
          </c:extLst>
        </c:ser>
        <c:ser>
          <c:idx val="3"/>
          <c:order val="3"/>
          <c:tx>
            <c:strRef>
              <c:f>'2 - Trends soorten'!$K$56</c:f>
              <c:strCache>
                <c:ptCount val="1"/>
                <c:pt idx="0">
                  <c:v>Zannichellia</c:v>
                </c:pt>
              </c:strCache>
            </c:strRef>
          </c:tx>
          <c:spPr>
            <a:solidFill>
              <a:schemeClr val="accent4">
                <a:lumMod val="75000"/>
              </a:schemeClr>
            </a:solidFill>
            <a:ln>
              <a:noFill/>
            </a:ln>
            <a:effectLst/>
          </c:spPr>
          <c:invertIfNegative val="0"/>
          <c:cat>
            <c:numRef>
              <c:f>'2 - Trends soorten'!$G$57:$G$75</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soorten'!$K$57:$K$75</c:f>
              <c:numCache>
                <c:formatCode>_(* #,##0.00_);_(* \(#,##0.00\);_(* "-"??_);_(@_)</c:formatCode>
                <c:ptCount val="19"/>
                <c:pt idx="0">
                  <c:v>5.0587878787878804</c:v>
                </c:pt>
                <c:pt idx="1">
                  <c:v>0.95111111111111102</c:v>
                </c:pt>
                <c:pt idx="2">
                  <c:v>5.6024747474747496</c:v>
                </c:pt>
                <c:pt idx="3">
                  <c:v>16.1677777777778</c:v>
                </c:pt>
                <c:pt idx="4">
                  <c:v>1.5858333333333301</c:v>
                </c:pt>
                <c:pt idx="5">
                  <c:v>9.6609523809523807</c:v>
                </c:pt>
                <c:pt idx="6">
                  <c:v>1.85952380952381</c:v>
                </c:pt>
                <c:pt idx="7">
                  <c:v>2.8645238095238099</c:v>
                </c:pt>
                <c:pt idx="10">
                  <c:v>0.75900000000000001</c:v>
                </c:pt>
                <c:pt idx="13">
                  <c:v>0.3</c:v>
                </c:pt>
                <c:pt idx="15">
                  <c:v>0.57221428571428568</c:v>
                </c:pt>
                <c:pt idx="18" formatCode="0.00">
                  <c:v>0.78521428571428553</c:v>
                </c:pt>
              </c:numCache>
            </c:numRef>
          </c:val>
          <c:extLst>
            <c:ext xmlns:c16="http://schemas.microsoft.com/office/drawing/2014/chart" uri="{C3380CC4-5D6E-409C-BE32-E72D297353CC}">
              <c16:uniqueId val="{00000003-F56E-4E72-8DD2-CD9118950FE7}"/>
            </c:ext>
          </c:extLst>
        </c:ser>
        <c:ser>
          <c:idx val="4"/>
          <c:order val="4"/>
          <c:tx>
            <c:strRef>
              <c:f>'2 - Trends soorten'!$L$56</c:f>
              <c:strCache>
                <c:ptCount val="1"/>
                <c:pt idx="0">
                  <c:v>Mattenbies</c:v>
                </c:pt>
              </c:strCache>
            </c:strRef>
          </c:tx>
          <c:spPr>
            <a:solidFill>
              <a:srgbClr val="00B050"/>
            </a:solidFill>
            <a:ln>
              <a:noFill/>
            </a:ln>
            <a:effectLst/>
          </c:spPr>
          <c:invertIfNegative val="0"/>
          <c:cat>
            <c:numRef>
              <c:f>'2 - Trends soorten'!$G$57:$G$75</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soorten'!$L$57:$L$75</c:f>
              <c:numCache>
                <c:formatCode>_(* #,##0.00_);_(* \(#,##0.00\);_(* "-"??_);_(@_)</c:formatCode>
                <c:ptCount val="19"/>
                <c:pt idx="0">
                  <c:v>0.54545454545454497</c:v>
                </c:pt>
                <c:pt idx="1">
                  <c:v>3.3333333333333299</c:v>
                </c:pt>
                <c:pt idx="2">
                  <c:v>3.6363636363636398</c:v>
                </c:pt>
                <c:pt idx="3">
                  <c:v>1.27272727272727</c:v>
                </c:pt>
                <c:pt idx="4">
                  <c:v>1.5904761904761899</c:v>
                </c:pt>
                <c:pt idx="5">
                  <c:v>1.0952380952381</c:v>
                </c:pt>
                <c:pt idx="6">
                  <c:v>0.56190476190476202</c:v>
                </c:pt>
                <c:pt idx="7">
                  <c:v>0.52476190476190498</c:v>
                </c:pt>
                <c:pt idx="10">
                  <c:v>0.219</c:v>
                </c:pt>
                <c:pt idx="13">
                  <c:v>0.01</c:v>
                </c:pt>
                <c:pt idx="15">
                  <c:v>0</c:v>
                </c:pt>
                <c:pt idx="18" formatCode="General">
                  <c:v>0</c:v>
                </c:pt>
              </c:numCache>
            </c:numRef>
          </c:val>
          <c:extLst>
            <c:ext xmlns:c16="http://schemas.microsoft.com/office/drawing/2014/chart" uri="{C3380CC4-5D6E-409C-BE32-E72D297353CC}">
              <c16:uniqueId val="{00000004-F56E-4E72-8DD2-CD9118950FE7}"/>
            </c:ext>
          </c:extLst>
        </c:ser>
        <c:ser>
          <c:idx val="5"/>
          <c:order val="5"/>
          <c:tx>
            <c:strRef>
              <c:f>'2 - Trends soorten'!$M$56</c:f>
              <c:strCache>
                <c:ptCount val="1"/>
                <c:pt idx="0">
                  <c:v>Watergentiaan</c:v>
                </c:pt>
              </c:strCache>
            </c:strRef>
          </c:tx>
          <c:spPr>
            <a:solidFill>
              <a:srgbClr val="FFFF00"/>
            </a:solidFill>
            <a:ln>
              <a:noFill/>
            </a:ln>
            <a:effectLst/>
          </c:spPr>
          <c:invertIfNegative val="0"/>
          <c:cat>
            <c:numRef>
              <c:f>'2 - Trends soorten'!$G$57:$G$75</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soorten'!$M$57:$M$75</c:f>
              <c:numCache>
                <c:formatCode>_(* #,##0.00_);_(* \(#,##0.00\);_(* "-"??_);_(@_)</c:formatCode>
                <c:ptCount val="19"/>
                <c:pt idx="0">
                  <c:v>2</c:v>
                </c:pt>
                <c:pt idx="2">
                  <c:v>2.9090909090909101</c:v>
                </c:pt>
                <c:pt idx="3">
                  <c:v>2.2727272727272698</c:v>
                </c:pt>
                <c:pt idx="4">
                  <c:v>1.6285714285714299</c:v>
                </c:pt>
                <c:pt idx="6">
                  <c:v>1.0095238095238099</c:v>
                </c:pt>
                <c:pt idx="7">
                  <c:v>1.61904761904762</c:v>
                </c:pt>
                <c:pt idx="10">
                  <c:v>1.0189999999999999</c:v>
                </c:pt>
                <c:pt idx="13">
                  <c:v>1.57</c:v>
                </c:pt>
                <c:pt idx="15">
                  <c:v>0.95238095238095244</c:v>
                </c:pt>
                <c:pt idx="18" formatCode="0.00">
                  <c:v>0.19047619047619047</c:v>
                </c:pt>
              </c:numCache>
            </c:numRef>
          </c:val>
          <c:extLst>
            <c:ext xmlns:c16="http://schemas.microsoft.com/office/drawing/2014/chart" uri="{C3380CC4-5D6E-409C-BE32-E72D297353CC}">
              <c16:uniqueId val="{00000005-F56E-4E72-8DD2-CD9118950FE7}"/>
            </c:ext>
          </c:extLst>
        </c:ser>
        <c:ser>
          <c:idx val="6"/>
          <c:order val="6"/>
          <c:tx>
            <c:strRef>
              <c:f>'2 - Trends soorten'!$N$56</c:f>
              <c:strCache>
                <c:ptCount val="1"/>
                <c:pt idx="0">
                  <c:v>Kransblad</c:v>
                </c:pt>
              </c:strCache>
            </c:strRef>
          </c:tx>
          <c:spPr>
            <a:solidFill>
              <a:schemeClr val="accent1">
                <a:lumMod val="60000"/>
                <a:lumOff val="40000"/>
              </a:schemeClr>
            </a:solidFill>
            <a:ln>
              <a:noFill/>
            </a:ln>
            <a:effectLst/>
          </c:spPr>
          <c:invertIfNegative val="0"/>
          <c:cat>
            <c:numRef>
              <c:f>'2 - Trends soorten'!$G$57:$G$75</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soorten'!$N$57:$N$75</c:f>
              <c:numCache>
                <c:formatCode>_(* #,##0.00_);_(* \(#,##0.00\);_(* "-"??_);_(@_)</c:formatCode>
                <c:ptCount val="19"/>
                <c:pt idx="0">
                  <c:v>0</c:v>
                </c:pt>
                <c:pt idx="1">
                  <c:v>2.4444444444444401E-2</c:v>
                </c:pt>
                <c:pt idx="2">
                  <c:v>0.236363636363636</c:v>
                </c:pt>
                <c:pt idx="3">
                  <c:v>6.8</c:v>
                </c:pt>
                <c:pt idx="4">
                  <c:v>16.687619047618998</c:v>
                </c:pt>
                <c:pt idx="5">
                  <c:v>18.181428571428601</c:v>
                </c:pt>
                <c:pt idx="6">
                  <c:v>11.2398333333333</c:v>
                </c:pt>
                <c:pt idx="7">
                  <c:v>14.9190476190476</c:v>
                </c:pt>
                <c:pt idx="10">
                  <c:v>10.65</c:v>
                </c:pt>
                <c:pt idx="13">
                  <c:v>17.329999999999998</c:v>
                </c:pt>
                <c:pt idx="15">
                  <c:v>43.206880952380963</c:v>
                </c:pt>
                <c:pt idx="18" formatCode="0.00">
                  <c:v>14.00921428571429</c:v>
                </c:pt>
              </c:numCache>
            </c:numRef>
          </c:val>
          <c:extLst>
            <c:ext xmlns:c16="http://schemas.microsoft.com/office/drawing/2014/chart" uri="{C3380CC4-5D6E-409C-BE32-E72D297353CC}">
              <c16:uniqueId val="{00000006-F56E-4E72-8DD2-CD9118950FE7}"/>
            </c:ext>
          </c:extLst>
        </c:ser>
        <c:ser>
          <c:idx val="7"/>
          <c:order val="7"/>
          <c:tx>
            <c:strRef>
              <c:f>'2 - Trends soorten'!$O$56</c:f>
              <c:strCache>
                <c:ptCount val="1"/>
                <c:pt idx="0">
                  <c:v>Overige</c:v>
                </c:pt>
              </c:strCache>
            </c:strRef>
          </c:tx>
          <c:spPr>
            <a:solidFill>
              <a:schemeClr val="bg1">
                <a:lumMod val="65000"/>
              </a:schemeClr>
            </a:solidFill>
            <a:ln>
              <a:noFill/>
            </a:ln>
            <a:effectLst/>
          </c:spPr>
          <c:invertIfNegative val="0"/>
          <c:cat>
            <c:numRef>
              <c:f>'2 - Trends soorten'!$G$57:$G$75</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soorten'!$O$57:$O$75</c:f>
              <c:numCache>
                <c:formatCode>_(* #,##0.00_);_(* \(#,##0.00\);_(* "-"??_);_(@_)</c:formatCode>
                <c:ptCount val="19"/>
                <c:pt idx="0">
                  <c:v>0</c:v>
                </c:pt>
                <c:pt idx="1">
                  <c:v>0.45333333333333131</c:v>
                </c:pt>
                <c:pt idx="2">
                  <c:v>0</c:v>
                </c:pt>
                <c:pt idx="3">
                  <c:v>0</c:v>
                </c:pt>
                <c:pt idx="4">
                  <c:v>0</c:v>
                </c:pt>
                <c:pt idx="5">
                  <c:v>0.82811904761906296</c:v>
                </c:pt>
                <c:pt idx="6">
                  <c:v>0.91516666666672775</c:v>
                </c:pt>
                <c:pt idx="7">
                  <c:v>2.1323095238095049</c:v>
                </c:pt>
                <c:pt idx="10">
                  <c:v>0</c:v>
                </c:pt>
                <c:pt idx="13">
                  <c:v>0</c:v>
                </c:pt>
                <c:pt idx="18">
                  <c:v>9.5886190476190531</c:v>
                </c:pt>
              </c:numCache>
            </c:numRef>
          </c:val>
          <c:extLst>
            <c:ext xmlns:c16="http://schemas.microsoft.com/office/drawing/2014/chart" uri="{C3380CC4-5D6E-409C-BE32-E72D297353CC}">
              <c16:uniqueId val="{00000007-F56E-4E72-8DD2-CD9118950FE7}"/>
            </c:ext>
          </c:extLst>
        </c:ser>
        <c:dLbls>
          <c:showLegendKey val="0"/>
          <c:showVal val="0"/>
          <c:showCatName val="0"/>
          <c:showSerName val="0"/>
          <c:showPercent val="0"/>
          <c:showBubbleSize val="0"/>
        </c:dLbls>
        <c:gapWidth val="50"/>
        <c:overlap val="100"/>
        <c:axId val="331860472"/>
        <c:axId val="331859688"/>
      </c:barChart>
      <c:catAx>
        <c:axId val="331860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31859688"/>
        <c:crosses val="autoZero"/>
        <c:auto val="1"/>
        <c:lblAlgn val="ctr"/>
        <c:lblOffset val="100"/>
        <c:noMultiLvlLbl val="0"/>
      </c:catAx>
      <c:valAx>
        <c:axId val="331859688"/>
        <c:scaling>
          <c:orientation val="minMax"/>
          <c:max val="5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31860472"/>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Bedekkingspercentages soorten </a:t>
            </a:r>
            <a:r>
              <a:rPr lang="en-GB"/>
              <a:t>IJsselmeer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6.6846735067207508E-2"/>
          <c:y val="0.15064115786743573"/>
          <c:w val="0.69327124878793323"/>
          <c:h val="0.68182241116642162"/>
        </c:manualLayout>
      </c:layout>
      <c:barChart>
        <c:barDir val="col"/>
        <c:grouping val="stacked"/>
        <c:varyColors val="0"/>
        <c:ser>
          <c:idx val="1"/>
          <c:order val="0"/>
          <c:tx>
            <c:strRef>
              <c:f>'2 - Trends soorten'!$H$31</c:f>
              <c:strCache>
                <c:ptCount val="1"/>
                <c:pt idx="0">
                  <c:v>Schedefonteinkruid</c:v>
                </c:pt>
              </c:strCache>
            </c:strRef>
          </c:tx>
          <c:spPr>
            <a:solidFill>
              <a:schemeClr val="accent4">
                <a:lumMod val="60000"/>
                <a:lumOff val="40000"/>
              </a:schemeClr>
            </a:solidFill>
            <a:ln>
              <a:noFill/>
            </a:ln>
            <a:effectLst/>
          </c:spPr>
          <c:invertIfNegative val="0"/>
          <c:cat>
            <c:numRef>
              <c:f>'2 - Trends soorten'!$G$32:$G$50</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soorten'!$H$32:$H$50</c:f>
              <c:numCache>
                <c:formatCode>_(* #,##0.00_);_(* \(#,##0.00\);_(* "-"??_);_(@_)</c:formatCode>
                <c:ptCount val="19"/>
                <c:pt idx="0">
                  <c:v>1.9346625</c:v>
                </c:pt>
                <c:pt idx="1">
                  <c:v>2.7719466911764701</c:v>
                </c:pt>
                <c:pt idx="2">
                  <c:v>0.59781249999999997</c:v>
                </c:pt>
                <c:pt idx="3">
                  <c:v>4.1528375000000004</c:v>
                </c:pt>
                <c:pt idx="4">
                  <c:v>1.89092610759494</c:v>
                </c:pt>
                <c:pt idx="5">
                  <c:v>3.5830625</c:v>
                </c:pt>
                <c:pt idx="6">
                  <c:v>2.82710588235294</c:v>
                </c:pt>
                <c:pt idx="7">
                  <c:v>0.820025</c:v>
                </c:pt>
                <c:pt idx="8">
                  <c:v>1.96</c:v>
                </c:pt>
                <c:pt idx="9">
                  <c:v>1.504</c:v>
                </c:pt>
                <c:pt idx="12">
                  <c:v>3.48</c:v>
                </c:pt>
                <c:pt idx="15">
                  <c:v>2.6150500000000001</c:v>
                </c:pt>
                <c:pt idx="18" formatCode="0.00">
                  <c:v>1.8981249999999998</c:v>
                </c:pt>
              </c:numCache>
            </c:numRef>
          </c:val>
          <c:extLst>
            <c:ext xmlns:c16="http://schemas.microsoft.com/office/drawing/2014/chart" uri="{C3380CC4-5D6E-409C-BE32-E72D297353CC}">
              <c16:uniqueId val="{00000000-0DB6-4D03-8A48-2F2A62C4A41D}"/>
            </c:ext>
          </c:extLst>
        </c:ser>
        <c:ser>
          <c:idx val="2"/>
          <c:order val="1"/>
          <c:tx>
            <c:strRef>
              <c:f>'2 - Trends soorten'!$I$31</c:f>
              <c:strCache>
                <c:ptCount val="1"/>
                <c:pt idx="0">
                  <c:v>Tenger fonteinkruid</c:v>
                </c:pt>
              </c:strCache>
            </c:strRef>
          </c:tx>
          <c:spPr>
            <a:solidFill>
              <a:srgbClr val="92D050"/>
            </a:solidFill>
            <a:ln>
              <a:noFill/>
            </a:ln>
            <a:effectLst/>
          </c:spPr>
          <c:invertIfNegative val="0"/>
          <c:cat>
            <c:numRef>
              <c:f>'2 - Trends soorten'!$G$32:$G$50</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soorten'!$I$32:$I$50</c:f>
              <c:numCache>
                <c:formatCode>_(* #,##0.00_);_(* \(#,##0.00\);_(* "-"??_);_(@_)</c:formatCode>
                <c:ptCount val="19"/>
                <c:pt idx="0">
                  <c:v>8.6137500000000006E-2</c:v>
                </c:pt>
                <c:pt idx="1">
                  <c:v>6.3581801470588201E-2</c:v>
                </c:pt>
                <c:pt idx="2">
                  <c:v>1.6500000000000001E-2</c:v>
                </c:pt>
                <c:pt idx="3">
                  <c:v>0.40500000000000003</c:v>
                </c:pt>
                <c:pt idx="4">
                  <c:v>0.160112816455696</c:v>
                </c:pt>
                <c:pt idx="5">
                  <c:v>0.540825</c:v>
                </c:pt>
                <c:pt idx="6">
                  <c:v>0.259129411764706</c:v>
                </c:pt>
                <c:pt idx="7">
                  <c:v>1.9900000000000001E-2</c:v>
                </c:pt>
                <c:pt idx="8">
                  <c:v>0.01</c:v>
                </c:pt>
                <c:pt idx="9">
                  <c:v>0.129</c:v>
                </c:pt>
                <c:pt idx="12">
                  <c:v>7.0000000000000007E-2</c:v>
                </c:pt>
                <c:pt idx="15">
                  <c:v>1.4199999999999999E-2</c:v>
                </c:pt>
                <c:pt idx="18" formatCode="0.00">
                  <c:v>7.1262499999999979E-2</c:v>
                </c:pt>
              </c:numCache>
            </c:numRef>
          </c:val>
          <c:extLst>
            <c:ext xmlns:c16="http://schemas.microsoft.com/office/drawing/2014/chart" uri="{C3380CC4-5D6E-409C-BE32-E72D297353CC}">
              <c16:uniqueId val="{00000001-0DB6-4D03-8A48-2F2A62C4A41D}"/>
            </c:ext>
          </c:extLst>
        </c:ser>
        <c:ser>
          <c:idx val="3"/>
          <c:order val="2"/>
          <c:tx>
            <c:strRef>
              <c:f>'2 - Trends soorten'!$J$31</c:f>
              <c:strCache>
                <c:ptCount val="1"/>
                <c:pt idx="0">
                  <c:v>Snavelruppia</c:v>
                </c:pt>
              </c:strCache>
            </c:strRef>
          </c:tx>
          <c:spPr>
            <a:solidFill>
              <a:schemeClr val="accent3">
                <a:lumMod val="75000"/>
              </a:schemeClr>
            </a:solidFill>
            <a:ln>
              <a:noFill/>
            </a:ln>
            <a:effectLst/>
          </c:spPr>
          <c:invertIfNegative val="0"/>
          <c:cat>
            <c:numRef>
              <c:f>'2 - Trends soorten'!$G$32:$G$50</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soorten'!$J$32:$J$50</c:f>
              <c:numCache>
                <c:formatCode>_(* #,##0.00_);_(* \(#,##0.00\);_(* "-"??_);_(@_)</c:formatCode>
                <c:ptCount val="19"/>
                <c:pt idx="0">
                  <c:v>3.9612500000000002E-2</c:v>
                </c:pt>
                <c:pt idx="1">
                  <c:v>0.10725</c:v>
                </c:pt>
                <c:pt idx="3">
                  <c:v>0.68474999999999997</c:v>
                </c:pt>
                <c:pt idx="4">
                  <c:v>0.56851898734177198</c:v>
                </c:pt>
                <c:pt idx="5">
                  <c:v>0.40521249999999998</c:v>
                </c:pt>
                <c:pt idx="6">
                  <c:v>0</c:v>
                </c:pt>
                <c:pt idx="7">
                  <c:v>0</c:v>
                </c:pt>
                <c:pt idx="8">
                  <c:v>0</c:v>
                </c:pt>
                <c:pt idx="9">
                  <c:v>3.5000000000000003E-2</c:v>
                </c:pt>
                <c:pt idx="12">
                  <c:v>0.13</c:v>
                </c:pt>
                <c:pt idx="15">
                  <c:v>1.6625000000000001E-3</c:v>
                </c:pt>
                <c:pt idx="18" formatCode="0.00">
                  <c:v>8.3750000000000003E-4</c:v>
                </c:pt>
              </c:numCache>
            </c:numRef>
          </c:val>
          <c:extLst>
            <c:ext xmlns:c16="http://schemas.microsoft.com/office/drawing/2014/chart" uri="{C3380CC4-5D6E-409C-BE32-E72D297353CC}">
              <c16:uniqueId val="{00000002-0DB6-4D03-8A48-2F2A62C4A41D}"/>
            </c:ext>
          </c:extLst>
        </c:ser>
        <c:ser>
          <c:idx val="4"/>
          <c:order val="3"/>
          <c:tx>
            <c:strRef>
              <c:f>'2 - Trends soorten'!$K$31</c:f>
              <c:strCache>
                <c:ptCount val="1"/>
                <c:pt idx="0">
                  <c:v>Zannichellia</c:v>
                </c:pt>
              </c:strCache>
            </c:strRef>
          </c:tx>
          <c:spPr>
            <a:solidFill>
              <a:schemeClr val="accent4">
                <a:lumMod val="75000"/>
              </a:schemeClr>
            </a:solidFill>
            <a:ln>
              <a:noFill/>
            </a:ln>
            <a:effectLst/>
          </c:spPr>
          <c:invertIfNegative val="0"/>
          <c:cat>
            <c:numRef>
              <c:f>'2 - Trends soorten'!$G$32:$G$50</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soorten'!$K$32:$K$50</c:f>
              <c:numCache>
                <c:formatCode>_(* #,##0.00_);_(* \(#,##0.00\);_(* "-"??_);_(@_)</c:formatCode>
                <c:ptCount val="19"/>
                <c:pt idx="0">
                  <c:v>0.50081249999999999</c:v>
                </c:pt>
                <c:pt idx="1">
                  <c:v>0.58561213235294096</c:v>
                </c:pt>
                <c:pt idx="3">
                  <c:v>1.5189999999999999</c:v>
                </c:pt>
                <c:pt idx="4">
                  <c:v>0.36009651898734202</c:v>
                </c:pt>
                <c:pt idx="5">
                  <c:v>0.64853749999999999</c:v>
                </c:pt>
                <c:pt idx="6">
                  <c:v>0.37817352941176502</c:v>
                </c:pt>
                <c:pt idx="7">
                  <c:v>0.10287499999999999</c:v>
                </c:pt>
                <c:pt idx="8">
                  <c:v>0.64</c:v>
                </c:pt>
                <c:pt idx="9">
                  <c:v>0.46700000000000003</c:v>
                </c:pt>
                <c:pt idx="12">
                  <c:v>0.64</c:v>
                </c:pt>
                <c:pt idx="15">
                  <c:v>0.21080000000000004</c:v>
                </c:pt>
                <c:pt idx="18" formatCode="0.00">
                  <c:v>0.3050874999999999</c:v>
                </c:pt>
              </c:numCache>
            </c:numRef>
          </c:val>
          <c:extLst>
            <c:ext xmlns:c16="http://schemas.microsoft.com/office/drawing/2014/chart" uri="{C3380CC4-5D6E-409C-BE32-E72D297353CC}">
              <c16:uniqueId val="{00000003-0DB6-4D03-8A48-2F2A62C4A41D}"/>
            </c:ext>
          </c:extLst>
        </c:ser>
        <c:ser>
          <c:idx val="5"/>
          <c:order val="4"/>
          <c:tx>
            <c:strRef>
              <c:f>'2 - Trends soorten'!$L$31</c:f>
              <c:strCache>
                <c:ptCount val="1"/>
                <c:pt idx="0">
                  <c:v>Kransblad</c:v>
                </c:pt>
              </c:strCache>
            </c:strRef>
          </c:tx>
          <c:spPr>
            <a:solidFill>
              <a:schemeClr val="accent1">
                <a:lumMod val="60000"/>
                <a:lumOff val="40000"/>
              </a:schemeClr>
            </a:solidFill>
            <a:ln>
              <a:noFill/>
            </a:ln>
            <a:effectLst/>
          </c:spPr>
          <c:invertIfNegative val="0"/>
          <c:cat>
            <c:numRef>
              <c:f>'2 - Trends soorten'!$G$32:$G$50</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soorten'!$L$32:$L$50</c:f>
              <c:numCache>
                <c:formatCode>_(* #,##0.00_);_(* \(#,##0.00\);_(* "-"??_);_(@_)</c:formatCode>
                <c:ptCount val="19"/>
                <c:pt idx="0">
                  <c:v>1.0579499999999999</c:v>
                </c:pt>
                <c:pt idx="1">
                  <c:v>0.97786764705882401</c:v>
                </c:pt>
                <c:pt idx="2">
                  <c:v>7.6325000000000004E-2</c:v>
                </c:pt>
                <c:pt idx="3">
                  <c:v>4.9227125000000003</c:v>
                </c:pt>
                <c:pt idx="4">
                  <c:v>4.1635996835442999</c:v>
                </c:pt>
                <c:pt idx="5">
                  <c:v>14.741362499999999</c:v>
                </c:pt>
                <c:pt idx="6">
                  <c:v>8.9464529411764708</c:v>
                </c:pt>
                <c:pt idx="7">
                  <c:v>9.0535875000000008</c:v>
                </c:pt>
                <c:pt idx="8">
                  <c:v>6.06</c:v>
                </c:pt>
                <c:pt idx="9">
                  <c:v>10.039999999999999</c:v>
                </c:pt>
                <c:pt idx="12">
                  <c:v>5.61</c:v>
                </c:pt>
                <c:pt idx="15">
                  <c:v>3.1274750000000004</c:v>
                </c:pt>
                <c:pt idx="18" formatCode="0.00">
                  <c:v>10.864975000000001</c:v>
                </c:pt>
              </c:numCache>
            </c:numRef>
          </c:val>
          <c:extLst>
            <c:ext xmlns:c16="http://schemas.microsoft.com/office/drawing/2014/chart" uri="{C3380CC4-5D6E-409C-BE32-E72D297353CC}">
              <c16:uniqueId val="{00000004-0DB6-4D03-8A48-2F2A62C4A41D}"/>
            </c:ext>
          </c:extLst>
        </c:ser>
        <c:ser>
          <c:idx val="6"/>
          <c:order val="5"/>
          <c:tx>
            <c:strRef>
              <c:f>'2 - Trends soorten'!$M$31</c:f>
              <c:strCache>
                <c:ptCount val="1"/>
                <c:pt idx="0">
                  <c:v>Sterkranswier</c:v>
                </c:pt>
              </c:strCache>
            </c:strRef>
          </c:tx>
          <c:spPr>
            <a:solidFill>
              <a:schemeClr val="accent1">
                <a:lumMod val="75000"/>
              </a:schemeClr>
            </a:solidFill>
            <a:ln>
              <a:noFill/>
            </a:ln>
            <a:effectLst/>
          </c:spPr>
          <c:invertIfNegative val="0"/>
          <c:cat>
            <c:numRef>
              <c:f>'2 - Trends soorten'!$G$32:$G$50</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soorten'!$M$32:$M$50</c:f>
              <c:numCache>
                <c:formatCode>_(* #,##0.00_);_(* \(#,##0.00\);_(* "-"??_);_(@_)</c:formatCode>
                <c:ptCount val="19"/>
                <c:pt idx="8">
                  <c:v>0.21</c:v>
                </c:pt>
                <c:pt idx="9">
                  <c:v>0.01</c:v>
                </c:pt>
                <c:pt idx="12">
                  <c:v>0.5</c:v>
                </c:pt>
                <c:pt idx="15">
                  <c:v>0.66883750000000008</c:v>
                </c:pt>
                <c:pt idx="18" formatCode="0.00">
                  <c:v>0.34787499999999999</c:v>
                </c:pt>
              </c:numCache>
            </c:numRef>
          </c:val>
          <c:extLst>
            <c:ext xmlns:c16="http://schemas.microsoft.com/office/drawing/2014/chart" uri="{C3380CC4-5D6E-409C-BE32-E72D297353CC}">
              <c16:uniqueId val="{00000006-0DB6-4D03-8A48-2F2A62C4A41D}"/>
            </c:ext>
          </c:extLst>
        </c:ser>
        <c:ser>
          <c:idx val="0"/>
          <c:order val="6"/>
          <c:tx>
            <c:strRef>
              <c:f>'2 - Trends soorten'!$N$31</c:f>
              <c:strCache>
                <c:ptCount val="1"/>
                <c:pt idx="0">
                  <c:v>Overig</c:v>
                </c:pt>
              </c:strCache>
            </c:strRef>
          </c:tx>
          <c:spPr>
            <a:solidFill>
              <a:schemeClr val="bg1">
                <a:lumMod val="65000"/>
              </a:schemeClr>
            </a:solidFill>
            <a:ln>
              <a:noFill/>
            </a:ln>
            <a:effectLst/>
          </c:spPr>
          <c:invertIfNegative val="0"/>
          <c:cat>
            <c:numRef>
              <c:f>'2 - Trends soorten'!$G$32:$G$50</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soorten'!$N$32:$N$50</c:f>
              <c:numCache>
                <c:formatCode>_(* #,##0.00_);_(* \(#,##0.00\);_(* "-"??_);_(@_)</c:formatCode>
                <c:ptCount val="19"/>
                <c:pt idx="0">
                  <c:v>0</c:v>
                </c:pt>
                <c:pt idx="1">
                  <c:v>0</c:v>
                </c:pt>
                <c:pt idx="2">
                  <c:v>0</c:v>
                </c:pt>
                <c:pt idx="3">
                  <c:v>1.2324999999997921E-2</c:v>
                </c:pt>
                <c:pt idx="6">
                  <c:v>0.44137058823531872</c:v>
                </c:pt>
                <c:pt idx="7">
                  <c:v>0.20705854430379844</c:v>
                </c:pt>
                <c:pt idx="8">
                  <c:v>0</c:v>
                </c:pt>
                <c:pt idx="9">
                  <c:v>0</c:v>
                </c:pt>
                <c:pt idx="12">
                  <c:v>0</c:v>
                </c:pt>
                <c:pt idx="15">
                  <c:v>0</c:v>
                </c:pt>
                <c:pt idx="18" formatCode="0.00">
                  <c:v>0</c:v>
                </c:pt>
              </c:numCache>
            </c:numRef>
          </c:val>
          <c:extLst>
            <c:ext xmlns:c16="http://schemas.microsoft.com/office/drawing/2014/chart" uri="{C3380CC4-5D6E-409C-BE32-E72D297353CC}">
              <c16:uniqueId val="{00000005-0DB6-4D03-8A48-2F2A62C4A41D}"/>
            </c:ext>
          </c:extLst>
        </c:ser>
        <c:dLbls>
          <c:showLegendKey val="0"/>
          <c:showVal val="0"/>
          <c:showCatName val="0"/>
          <c:showSerName val="0"/>
          <c:showPercent val="0"/>
          <c:showBubbleSize val="0"/>
        </c:dLbls>
        <c:gapWidth val="50"/>
        <c:overlap val="100"/>
        <c:axId val="331857336"/>
        <c:axId val="331860864"/>
        <c:extLst/>
      </c:barChart>
      <c:catAx>
        <c:axId val="331857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31860864"/>
        <c:crosses val="autoZero"/>
        <c:auto val="1"/>
        <c:lblAlgn val="ctr"/>
        <c:lblOffset val="100"/>
        <c:noMultiLvlLbl val="0"/>
      </c:catAx>
      <c:valAx>
        <c:axId val="331860864"/>
        <c:scaling>
          <c:orientation val="minMax"/>
          <c:max val="2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31857336"/>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Bedekkingspercentages soorten </a:t>
            </a:r>
            <a:r>
              <a:rPr lang="en-GB"/>
              <a:t>Ketelmeer-Vossemeer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4.8527537218877675E-2"/>
          <c:y val="0.14869987874647658"/>
          <c:w val="0.67318239784321865"/>
          <c:h val="0.67087279178431325"/>
        </c:manualLayout>
      </c:layout>
      <c:barChart>
        <c:barDir val="col"/>
        <c:grouping val="stacked"/>
        <c:varyColors val="0"/>
        <c:ser>
          <c:idx val="1"/>
          <c:order val="0"/>
          <c:tx>
            <c:strRef>
              <c:f>'2 - Trends soorten'!$H$81</c:f>
              <c:strCache>
                <c:ptCount val="1"/>
                <c:pt idx="0">
                  <c:v>Schedefonteinkruid</c:v>
                </c:pt>
              </c:strCache>
            </c:strRef>
          </c:tx>
          <c:spPr>
            <a:solidFill>
              <a:schemeClr val="accent4">
                <a:lumMod val="60000"/>
                <a:lumOff val="40000"/>
              </a:schemeClr>
            </a:solidFill>
            <a:ln>
              <a:noFill/>
            </a:ln>
            <a:effectLst/>
          </c:spPr>
          <c:invertIfNegative val="0"/>
          <c:cat>
            <c:numRef>
              <c:f>'2 - Trends soorten'!$G$82:$G$100</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soorten'!$H$82:$H$100</c:f>
              <c:numCache>
                <c:formatCode>_(* #,##0.00_);_(* \(#,##0.00\);_(* "-"??_);_(@_)</c:formatCode>
                <c:ptCount val="19"/>
                <c:pt idx="0">
                  <c:v>1.65524242424242</c:v>
                </c:pt>
                <c:pt idx="1">
                  <c:v>1.48091310160428</c:v>
                </c:pt>
                <c:pt idx="2">
                  <c:v>5.8458694444444497</c:v>
                </c:pt>
                <c:pt idx="3">
                  <c:v>8.9094999999999995</c:v>
                </c:pt>
                <c:pt idx="4">
                  <c:v>1.3524347413383999</c:v>
                </c:pt>
                <c:pt idx="5">
                  <c:v>5.3248249999999997</c:v>
                </c:pt>
                <c:pt idx="6">
                  <c:v>6.6289749999999996</c:v>
                </c:pt>
                <c:pt idx="7">
                  <c:v>3.3681000000000001</c:v>
                </c:pt>
                <c:pt idx="10">
                  <c:v>1.53</c:v>
                </c:pt>
                <c:pt idx="13">
                  <c:v>10.8</c:v>
                </c:pt>
                <c:pt idx="15">
                  <c:v>13.185945833333335</c:v>
                </c:pt>
                <c:pt idx="18">
                  <c:v>3.1320352564102563</c:v>
                </c:pt>
              </c:numCache>
            </c:numRef>
          </c:val>
          <c:extLst>
            <c:ext xmlns:c16="http://schemas.microsoft.com/office/drawing/2014/chart" uri="{C3380CC4-5D6E-409C-BE32-E72D297353CC}">
              <c16:uniqueId val="{00000000-09AE-4FAD-A14A-7162A4FA8D40}"/>
            </c:ext>
          </c:extLst>
        </c:ser>
        <c:ser>
          <c:idx val="2"/>
          <c:order val="1"/>
          <c:tx>
            <c:strRef>
              <c:f>'2 - Trends soorten'!$I$81</c:f>
              <c:strCache>
                <c:ptCount val="1"/>
                <c:pt idx="0">
                  <c:v>Tenger fonteinkruid</c:v>
                </c:pt>
              </c:strCache>
            </c:strRef>
          </c:tx>
          <c:spPr>
            <a:solidFill>
              <a:srgbClr val="92D050"/>
            </a:solidFill>
            <a:ln>
              <a:noFill/>
            </a:ln>
            <a:effectLst/>
          </c:spPr>
          <c:invertIfNegative val="0"/>
          <c:cat>
            <c:numRef>
              <c:f>'2 - Trends soorten'!$G$82:$G$100</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soorten'!$I$82:$I$100</c:f>
              <c:numCache>
                <c:formatCode>_(* #,##0.00_);_(* \(#,##0.00\);_(* "-"??_);_(@_)</c:formatCode>
                <c:ptCount val="19"/>
                <c:pt idx="0">
                  <c:v>3.1729898989899001</c:v>
                </c:pt>
                <c:pt idx="1">
                  <c:v>1.09464037433155</c:v>
                </c:pt>
                <c:pt idx="2">
                  <c:v>5.74718055555556</c:v>
                </c:pt>
                <c:pt idx="3">
                  <c:v>3.472175</c:v>
                </c:pt>
                <c:pt idx="4">
                  <c:v>11.5682619838633</c:v>
                </c:pt>
                <c:pt idx="5">
                  <c:v>8.1954999999999991</c:v>
                </c:pt>
                <c:pt idx="6">
                  <c:v>8.6521249999999998</c:v>
                </c:pt>
                <c:pt idx="7">
                  <c:v>3.9812500000000002</c:v>
                </c:pt>
                <c:pt idx="10">
                  <c:v>3.92</c:v>
                </c:pt>
                <c:pt idx="13">
                  <c:v>6.06</c:v>
                </c:pt>
                <c:pt idx="15">
                  <c:v>2.0532833333333329</c:v>
                </c:pt>
                <c:pt idx="18">
                  <c:v>8.3465080128205145</c:v>
                </c:pt>
              </c:numCache>
            </c:numRef>
          </c:val>
          <c:extLst>
            <c:ext xmlns:c16="http://schemas.microsoft.com/office/drawing/2014/chart" uri="{C3380CC4-5D6E-409C-BE32-E72D297353CC}">
              <c16:uniqueId val="{00000001-09AE-4FAD-A14A-7162A4FA8D40}"/>
            </c:ext>
          </c:extLst>
        </c:ser>
        <c:ser>
          <c:idx val="3"/>
          <c:order val="2"/>
          <c:tx>
            <c:strRef>
              <c:f>'2 - Trends soorten'!$J$81</c:f>
              <c:strCache>
                <c:ptCount val="1"/>
                <c:pt idx="0">
                  <c:v>Zannichellia</c:v>
                </c:pt>
              </c:strCache>
            </c:strRef>
          </c:tx>
          <c:spPr>
            <a:solidFill>
              <a:schemeClr val="accent4">
                <a:lumMod val="75000"/>
              </a:schemeClr>
            </a:solidFill>
            <a:ln>
              <a:noFill/>
            </a:ln>
            <a:effectLst/>
          </c:spPr>
          <c:invertIfNegative val="0"/>
          <c:cat>
            <c:numRef>
              <c:f>'2 - Trends soorten'!$G$82:$G$100</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soorten'!$J$82:$J$100</c:f>
              <c:numCache>
                <c:formatCode>_(* #,##0.00_);_(* \(#,##0.00\);_(* "-"??_);_(@_)</c:formatCode>
                <c:ptCount val="19"/>
                <c:pt idx="0">
                  <c:v>2.2819015151515201</c:v>
                </c:pt>
                <c:pt idx="1">
                  <c:v>2.3373582887700501</c:v>
                </c:pt>
                <c:pt idx="2">
                  <c:v>3.2305583333333301</c:v>
                </c:pt>
                <c:pt idx="3">
                  <c:v>4.9608999999999996</c:v>
                </c:pt>
                <c:pt idx="4">
                  <c:v>2.5782572377788302</c:v>
                </c:pt>
                <c:pt idx="5">
                  <c:v>7.2504999999999997</c:v>
                </c:pt>
                <c:pt idx="6">
                  <c:v>2.8260749999999999</c:v>
                </c:pt>
                <c:pt idx="7">
                  <c:v>3.7537500000000001</c:v>
                </c:pt>
                <c:pt idx="10">
                  <c:v>1.3</c:v>
                </c:pt>
                <c:pt idx="13">
                  <c:v>1.06</c:v>
                </c:pt>
                <c:pt idx="15">
                  <c:v>1.3912083333333329</c:v>
                </c:pt>
                <c:pt idx="18">
                  <c:v>0.67276762820512814</c:v>
                </c:pt>
              </c:numCache>
            </c:numRef>
          </c:val>
          <c:extLst>
            <c:ext xmlns:c16="http://schemas.microsoft.com/office/drawing/2014/chart" uri="{C3380CC4-5D6E-409C-BE32-E72D297353CC}">
              <c16:uniqueId val="{00000002-09AE-4FAD-A14A-7162A4FA8D40}"/>
            </c:ext>
          </c:extLst>
        </c:ser>
        <c:ser>
          <c:idx val="4"/>
          <c:order val="3"/>
          <c:tx>
            <c:strRef>
              <c:f>'2 - Trends soorten'!$K$81</c:f>
              <c:strCache>
                <c:ptCount val="1"/>
                <c:pt idx="0">
                  <c:v>Doorgroeid fonteinkruid</c:v>
                </c:pt>
              </c:strCache>
            </c:strRef>
          </c:tx>
          <c:spPr>
            <a:solidFill>
              <a:schemeClr val="accent6">
                <a:lumMod val="75000"/>
              </a:schemeClr>
            </a:solidFill>
            <a:ln>
              <a:noFill/>
            </a:ln>
            <a:effectLst/>
          </c:spPr>
          <c:invertIfNegative val="0"/>
          <c:cat>
            <c:numRef>
              <c:f>'2 - Trends soorten'!$G$82:$G$100</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soorten'!$K$82:$K$100</c:f>
              <c:numCache>
                <c:formatCode>_(* #,##0.00_);_(* \(#,##0.00\);_(* "-"??_);_(@_)</c:formatCode>
                <c:ptCount val="19"/>
                <c:pt idx="0">
                  <c:v>6.7888888888888901E-2</c:v>
                </c:pt>
                <c:pt idx="1">
                  <c:v>6.2991978609625701E-2</c:v>
                </c:pt>
                <c:pt idx="2">
                  <c:v>0.14869444444444399</c:v>
                </c:pt>
                <c:pt idx="3">
                  <c:v>0.45624999999999999</c:v>
                </c:pt>
                <c:pt idx="4">
                  <c:v>2.04162316089226E-2</c:v>
                </c:pt>
                <c:pt idx="5">
                  <c:v>0.70625000000000004</c:v>
                </c:pt>
                <c:pt idx="6">
                  <c:v>0.29849999999999999</c:v>
                </c:pt>
                <c:pt idx="7">
                  <c:v>0.85317500000000002</c:v>
                </c:pt>
                <c:pt idx="10">
                  <c:v>0.15</c:v>
                </c:pt>
                <c:pt idx="13">
                  <c:v>1.33</c:v>
                </c:pt>
                <c:pt idx="15">
                  <c:v>1.1836208333333333</c:v>
                </c:pt>
                <c:pt idx="18">
                  <c:v>1.0044791666666668</c:v>
                </c:pt>
              </c:numCache>
            </c:numRef>
          </c:val>
          <c:extLst>
            <c:ext xmlns:c16="http://schemas.microsoft.com/office/drawing/2014/chart" uri="{C3380CC4-5D6E-409C-BE32-E72D297353CC}">
              <c16:uniqueId val="{00000003-09AE-4FAD-A14A-7162A4FA8D40}"/>
            </c:ext>
          </c:extLst>
        </c:ser>
        <c:ser>
          <c:idx val="5"/>
          <c:order val="4"/>
          <c:tx>
            <c:strRef>
              <c:f>'2 - Trends soorten'!$L$81</c:f>
              <c:strCache>
                <c:ptCount val="1"/>
                <c:pt idx="0">
                  <c:v>Smalle waterpest</c:v>
                </c:pt>
              </c:strCache>
            </c:strRef>
          </c:tx>
          <c:spPr>
            <a:solidFill>
              <a:schemeClr val="accent2">
                <a:lumMod val="40000"/>
                <a:lumOff val="60000"/>
              </a:schemeClr>
            </a:solidFill>
            <a:ln>
              <a:noFill/>
            </a:ln>
            <a:effectLst/>
          </c:spPr>
          <c:invertIfNegative val="0"/>
          <c:cat>
            <c:numRef>
              <c:f>'2 - Trends soorten'!$G$82:$G$100</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soorten'!$L$82:$L$100</c:f>
              <c:numCache>
                <c:formatCode>_(* #,##0.00_);_(* \(#,##0.00\);_(* "-"??_);_(@_)</c:formatCode>
                <c:ptCount val="19"/>
                <c:pt idx="0">
                  <c:v>1.2045454545454499E-3</c:v>
                </c:pt>
                <c:pt idx="2">
                  <c:v>0.70499999999999996</c:v>
                </c:pt>
                <c:pt idx="3">
                  <c:v>0.83174999999999999</c:v>
                </c:pt>
                <c:pt idx="5">
                  <c:v>4.0613250000000001</c:v>
                </c:pt>
                <c:pt idx="10">
                  <c:v>0.59</c:v>
                </c:pt>
                <c:pt idx="13">
                  <c:v>2.5</c:v>
                </c:pt>
                <c:pt idx="15">
                  <c:v>5.5804166666666682E-2</c:v>
                </c:pt>
                <c:pt idx="18">
                  <c:v>4.7641810897435892</c:v>
                </c:pt>
              </c:numCache>
            </c:numRef>
          </c:val>
          <c:extLst>
            <c:ext xmlns:c16="http://schemas.microsoft.com/office/drawing/2014/chart" uri="{C3380CC4-5D6E-409C-BE32-E72D297353CC}">
              <c16:uniqueId val="{00000004-09AE-4FAD-A14A-7162A4FA8D40}"/>
            </c:ext>
          </c:extLst>
        </c:ser>
        <c:ser>
          <c:idx val="6"/>
          <c:order val="5"/>
          <c:tx>
            <c:strRef>
              <c:f>'2 - Trends soorten'!$M$81</c:f>
              <c:strCache>
                <c:ptCount val="1"/>
                <c:pt idx="0">
                  <c:v>Kransblad</c:v>
                </c:pt>
              </c:strCache>
            </c:strRef>
          </c:tx>
          <c:spPr>
            <a:solidFill>
              <a:schemeClr val="accent5">
                <a:lumMod val="60000"/>
                <a:lumOff val="40000"/>
              </a:schemeClr>
            </a:solidFill>
            <a:ln>
              <a:noFill/>
            </a:ln>
            <a:effectLst/>
          </c:spPr>
          <c:invertIfNegative val="0"/>
          <c:cat>
            <c:numRef>
              <c:f>'2 - Trends soorten'!$G$82:$G$100</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soorten'!$M$82:$M$100</c:f>
              <c:numCache>
                <c:formatCode>_(* #,##0.00_);_(* \(#,##0.00\);_(* "-"??_);_(@_)</c:formatCode>
                <c:ptCount val="19"/>
                <c:pt idx="0">
                  <c:v>2.2994949494949499E-2</c:v>
                </c:pt>
                <c:pt idx="1">
                  <c:v>0.29029411764705898</c:v>
                </c:pt>
                <c:pt idx="2">
                  <c:v>2.4453611111111102</c:v>
                </c:pt>
                <c:pt idx="3">
                  <c:v>3.76</c:v>
                </c:pt>
                <c:pt idx="4">
                  <c:v>6.0469340294257199</c:v>
                </c:pt>
                <c:pt idx="5">
                  <c:v>4.81175</c:v>
                </c:pt>
                <c:pt idx="6">
                  <c:v>3.8055750000000002</c:v>
                </c:pt>
                <c:pt idx="7">
                  <c:v>3.6888000000000001</c:v>
                </c:pt>
                <c:pt idx="10">
                  <c:v>4.41</c:v>
                </c:pt>
                <c:pt idx="13">
                  <c:v>0.94</c:v>
                </c:pt>
                <c:pt idx="15">
                  <c:v>4.6798833333333327</c:v>
                </c:pt>
                <c:pt idx="18">
                  <c:v>2.2312083333333335</c:v>
                </c:pt>
              </c:numCache>
            </c:numRef>
          </c:val>
          <c:extLst>
            <c:ext xmlns:c16="http://schemas.microsoft.com/office/drawing/2014/chart" uri="{C3380CC4-5D6E-409C-BE32-E72D297353CC}">
              <c16:uniqueId val="{00000005-09AE-4FAD-A14A-7162A4FA8D40}"/>
            </c:ext>
          </c:extLst>
        </c:ser>
        <c:ser>
          <c:idx val="7"/>
          <c:order val="6"/>
          <c:tx>
            <c:strRef>
              <c:f>'2 - Trends soorten'!$N$81</c:f>
              <c:strCache>
                <c:ptCount val="1"/>
                <c:pt idx="0">
                  <c:v>Overig</c:v>
                </c:pt>
              </c:strCache>
            </c:strRef>
          </c:tx>
          <c:spPr>
            <a:solidFill>
              <a:schemeClr val="bg1">
                <a:lumMod val="65000"/>
              </a:schemeClr>
            </a:solidFill>
            <a:ln>
              <a:noFill/>
            </a:ln>
            <a:effectLst/>
          </c:spPr>
          <c:invertIfNegative val="0"/>
          <c:cat>
            <c:numRef>
              <c:f>'2 - Trends soorten'!$G$82:$G$100</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soorten'!$N$82:$N$100</c:f>
              <c:numCache>
                <c:formatCode>_(* #,##0.00_);_(* \(#,##0.00\);_(* "-"??_);_(@_)</c:formatCode>
                <c:ptCount val="19"/>
                <c:pt idx="0">
                  <c:v>0.57686111111110683</c:v>
                </c:pt>
                <c:pt idx="1">
                  <c:v>1.2210133689839553</c:v>
                </c:pt>
                <c:pt idx="2">
                  <c:v>-0.46179999999999399</c:v>
                </c:pt>
                <c:pt idx="3">
                  <c:v>1.0967250000000011</c:v>
                </c:pt>
                <c:pt idx="4">
                  <c:v>0.78206929283342608</c:v>
                </c:pt>
                <c:pt idx="5">
                  <c:v>2.2325750000000051</c:v>
                </c:pt>
                <c:pt idx="6">
                  <c:v>4.9918749999999994</c:v>
                </c:pt>
                <c:pt idx="7">
                  <c:v>2.1994249999999989</c:v>
                </c:pt>
                <c:pt idx="10">
                  <c:v>2.497049999999998</c:v>
                </c:pt>
                <c:pt idx="13">
                  <c:v>4.0000000000000036</c:v>
                </c:pt>
                <c:pt idx="15">
                  <c:v>3.5289083333333338</c:v>
                </c:pt>
                <c:pt idx="18">
                  <c:v>3.8488205128205135</c:v>
                </c:pt>
              </c:numCache>
            </c:numRef>
          </c:val>
          <c:extLst>
            <c:ext xmlns:c16="http://schemas.microsoft.com/office/drawing/2014/chart" uri="{C3380CC4-5D6E-409C-BE32-E72D297353CC}">
              <c16:uniqueId val="{00000006-09AE-4FAD-A14A-7162A4FA8D40}"/>
            </c:ext>
          </c:extLst>
        </c:ser>
        <c:dLbls>
          <c:showLegendKey val="0"/>
          <c:showVal val="0"/>
          <c:showCatName val="0"/>
          <c:showSerName val="0"/>
          <c:showPercent val="0"/>
          <c:showBubbleSize val="0"/>
        </c:dLbls>
        <c:gapWidth val="50"/>
        <c:overlap val="100"/>
        <c:axId val="331859296"/>
        <c:axId val="331862432"/>
      </c:barChart>
      <c:catAx>
        <c:axId val="331859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31862432"/>
        <c:crosses val="autoZero"/>
        <c:auto val="1"/>
        <c:lblAlgn val="ctr"/>
        <c:lblOffset val="100"/>
        <c:noMultiLvlLbl val="0"/>
      </c:catAx>
      <c:valAx>
        <c:axId val="331862432"/>
        <c:scaling>
          <c:orientation val="minMax"/>
          <c:max val="3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31859296"/>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Bedekkingspercentages soorten </a:t>
            </a:r>
            <a:r>
              <a:rPr lang="en-GB"/>
              <a:t>Randmeren Oost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4.8527537218877675E-2"/>
          <c:y val="0.1474332831396479"/>
          <c:w val="0.67901312015244875"/>
          <c:h val="0.70582124500451149"/>
        </c:manualLayout>
      </c:layout>
      <c:barChart>
        <c:barDir val="col"/>
        <c:grouping val="stacked"/>
        <c:varyColors val="0"/>
        <c:ser>
          <c:idx val="1"/>
          <c:order val="0"/>
          <c:tx>
            <c:strRef>
              <c:f>'2 - Trends soorten'!$H$106</c:f>
              <c:strCache>
                <c:ptCount val="1"/>
                <c:pt idx="0">
                  <c:v>Kransblad</c:v>
                </c:pt>
              </c:strCache>
            </c:strRef>
          </c:tx>
          <c:spPr>
            <a:solidFill>
              <a:schemeClr val="accent5">
                <a:lumMod val="60000"/>
                <a:lumOff val="40000"/>
              </a:schemeClr>
            </a:solidFill>
            <a:ln>
              <a:noFill/>
            </a:ln>
            <a:effectLst/>
          </c:spPr>
          <c:invertIfNegative val="0"/>
          <c:cat>
            <c:numRef>
              <c:f>'2 - Trends soorten'!$G$107:$G$124</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'2 - Trends soorten'!$H$107:$H$124</c:f>
              <c:numCache>
                <c:formatCode>_(* #,##0.00_);_(* \(#,##0.00\);_(* "-"??_);_(@_)</c:formatCode>
                <c:ptCount val="18"/>
                <c:pt idx="0">
                  <c:v>50.755099999999999</c:v>
                </c:pt>
                <c:pt idx="1">
                  <c:v>41.160146666666698</c:v>
                </c:pt>
                <c:pt idx="2">
                  <c:v>43.690885714285699</c:v>
                </c:pt>
                <c:pt idx="3">
                  <c:v>54.812607142857203</c:v>
                </c:pt>
                <c:pt idx="4">
                  <c:v>46.284083333333299</c:v>
                </c:pt>
                <c:pt idx="5">
                  <c:v>46.771949999999997</c:v>
                </c:pt>
                <c:pt idx="6">
                  <c:v>40.685450000000003</c:v>
                </c:pt>
                <c:pt idx="7">
                  <c:v>51.566924999999998</c:v>
                </c:pt>
                <c:pt idx="10">
                  <c:v>55.3</c:v>
                </c:pt>
                <c:pt idx="13">
                  <c:v>42.01</c:v>
                </c:pt>
                <c:pt idx="14">
                  <c:v>53.9</c:v>
                </c:pt>
                <c:pt idx="17" formatCode="General">
                  <c:v>56.139674999999997</c:v>
                </c:pt>
              </c:numCache>
            </c:numRef>
          </c:val>
          <c:extLst>
            <c:ext xmlns:c16="http://schemas.microsoft.com/office/drawing/2014/chart" uri="{C3380CC4-5D6E-409C-BE32-E72D297353CC}">
              <c16:uniqueId val="{00000000-035C-4F43-AF39-CB0815F640C6}"/>
            </c:ext>
          </c:extLst>
        </c:ser>
        <c:ser>
          <c:idx val="2"/>
          <c:order val="1"/>
          <c:tx>
            <c:strRef>
              <c:f>'2 - Trends soorten'!$I$106</c:f>
              <c:strCache>
                <c:ptCount val="1"/>
                <c:pt idx="0">
                  <c:v>Sterkranswier</c:v>
                </c:pt>
              </c:strCache>
            </c:strRef>
          </c:tx>
          <c:spPr>
            <a:solidFill>
              <a:schemeClr val="accent1">
                <a:lumMod val="75000"/>
              </a:schemeClr>
            </a:solidFill>
            <a:ln>
              <a:noFill/>
            </a:ln>
            <a:effectLst/>
          </c:spPr>
          <c:invertIfNegative val="0"/>
          <c:cat>
            <c:numRef>
              <c:f>'2 - Trends soorten'!$G$107:$G$124</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'2 - Trends soorten'!$I$107:$I$124</c:f>
              <c:numCache>
                <c:formatCode>_(* #,##0.00_);_(* \(#,##0.00\);_(* "-"??_);_(@_)</c:formatCode>
                <c:ptCount val="18"/>
                <c:pt idx="0">
                  <c:v>4.0625000000000001E-2</c:v>
                </c:pt>
                <c:pt idx="1">
                  <c:v>0.87251333333333303</c:v>
                </c:pt>
                <c:pt idx="2">
                  <c:v>2.0000571428571399</c:v>
                </c:pt>
                <c:pt idx="3">
                  <c:v>5.15956428571429</c:v>
                </c:pt>
                <c:pt idx="4">
                  <c:v>7.9848333333333299</c:v>
                </c:pt>
                <c:pt idx="5">
                  <c:v>10.18695</c:v>
                </c:pt>
                <c:pt idx="6">
                  <c:v>10.997574999999999</c:v>
                </c:pt>
                <c:pt idx="7">
                  <c:v>12.4338</c:v>
                </c:pt>
                <c:pt idx="10">
                  <c:v>9.5500000000000007</c:v>
                </c:pt>
                <c:pt idx="13">
                  <c:v>18.12</c:v>
                </c:pt>
                <c:pt idx="14">
                  <c:v>8.94</c:v>
                </c:pt>
                <c:pt idx="17" formatCode="General">
                  <c:v>10.500374999999995</c:v>
                </c:pt>
              </c:numCache>
            </c:numRef>
          </c:val>
          <c:extLst>
            <c:ext xmlns:c16="http://schemas.microsoft.com/office/drawing/2014/chart" uri="{C3380CC4-5D6E-409C-BE32-E72D297353CC}">
              <c16:uniqueId val="{00000001-035C-4F43-AF39-CB0815F640C6}"/>
            </c:ext>
          </c:extLst>
        </c:ser>
        <c:ser>
          <c:idx val="3"/>
          <c:order val="2"/>
          <c:tx>
            <c:strRef>
              <c:f>'2 - Trends soorten'!$J$106</c:f>
              <c:strCache>
                <c:ptCount val="1"/>
                <c:pt idx="0">
                  <c:v>Doorgroeid fonteinkruid</c:v>
                </c:pt>
              </c:strCache>
            </c:strRef>
          </c:tx>
          <c:spPr>
            <a:solidFill>
              <a:schemeClr val="accent4">
                <a:lumMod val="75000"/>
              </a:schemeClr>
            </a:solidFill>
            <a:ln>
              <a:noFill/>
            </a:ln>
            <a:effectLst/>
          </c:spPr>
          <c:invertIfNegative val="0"/>
          <c:cat>
            <c:numRef>
              <c:f>'2 - Trends soorten'!$G$107:$G$124</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'2 - Trends soorten'!$J$107:$J$124</c:f>
              <c:numCache>
                <c:formatCode>_(* #,##0.00_);_(* \(#,##0.00\);_(* "-"??_);_(@_)</c:formatCode>
                <c:ptCount val="18"/>
                <c:pt idx="0">
                  <c:v>0.75902499999999995</c:v>
                </c:pt>
                <c:pt idx="1">
                  <c:v>8.4633333333333297E-2</c:v>
                </c:pt>
                <c:pt idx="2">
                  <c:v>2.11463571428571</c:v>
                </c:pt>
                <c:pt idx="3">
                  <c:v>1.1249392857142899</c:v>
                </c:pt>
                <c:pt idx="4">
                  <c:v>0.145972222222222</c:v>
                </c:pt>
                <c:pt idx="5">
                  <c:v>0.66500000000000004</c:v>
                </c:pt>
                <c:pt idx="6">
                  <c:v>0.60265000000000002</c:v>
                </c:pt>
                <c:pt idx="7">
                  <c:v>0.78664999999999996</c:v>
                </c:pt>
                <c:pt idx="10">
                  <c:v>1.1100000000000001</c:v>
                </c:pt>
                <c:pt idx="13">
                  <c:v>0.75</c:v>
                </c:pt>
                <c:pt idx="14">
                  <c:v>0.52</c:v>
                </c:pt>
                <c:pt idx="17" formatCode="General">
                  <c:v>0.56567499999999993</c:v>
                </c:pt>
              </c:numCache>
            </c:numRef>
          </c:val>
          <c:extLst>
            <c:ext xmlns:c16="http://schemas.microsoft.com/office/drawing/2014/chart" uri="{C3380CC4-5D6E-409C-BE32-E72D297353CC}">
              <c16:uniqueId val="{00000002-035C-4F43-AF39-CB0815F640C6}"/>
            </c:ext>
          </c:extLst>
        </c:ser>
        <c:ser>
          <c:idx val="4"/>
          <c:order val="3"/>
          <c:tx>
            <c:strRef>
              <c:f>'2 - Trends soorten'!$K$106</c:f>
              <c:strCache>
                <c:ptCount val="1"/>
                <c:pt idx="0">
                  <c:v>Schedefonteinkruid</c:v>
                </c:pt>
              </c:strCache>
            </c:strRef>
          </c:tx>
          <c:spPr>
            <a:solidFill>
              <a:schemeClr val="accent4">
                <a:lumMod val="60000"/>
                <a:lumOff val="40000"/>
              </a:schemeClr>
            </a:solidFill>
            <a:ln>
              <a:noFill/>
            </a:ln>
            <a:effectLst/>
          </c:spPr>
          <c:invertIfNegative val="0"/>
          <c:cat>
            <c:numRef>
              <c:f>'2 - Trends soorten'!$G$107:$G$124</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'2 - Trends soorten'!$K$107:$K$124</c:f>
              <c:numCache>
                <c:formatCode>_(* #,##0.00_);_(* \(#,##0.00\);_(* "-"??_);_(@_)</c:formatCode>
                <c:ptCount val="18"/>
                <c:pt idx="0">
                  <c:v>7.1589999999999998</c:v>
                </c:pt>
                <c:pt idx="1">
                  <c:v>5.19299333333334</c:v>
                </c:pt>
                <c:pt idx="2">
                  <c:v>4.2136750000000003</c:v>
                </c:pt>
                <c:pt idx="3">
                  <c:v>5.4967035714285704</c:v>
                </c:pt>
                <c:pt idx="4">
                  <c:v>5.7967777777777796</c:v>
                </c:pt>
                <c:pt idx="5">
                  <c:v>5.1399749999999997</c:v>
                </c:pt>
                <c:pt idx="6">
                  <c:v>5.3728499999999997</c:v>
                </c:pt>
                <c:pt idx="7">
                  <c:v>1.891675</c:v>
                </c:pt>
                <c:pt idx="10">
                  <c:v>3.38</c:v>
                </c:pt>
                <c:pt idx="13">
                  <c:v>4.3099999999999996</c:v>
                </c:pt>
                <c:pt idx="14">
                  <c:v>3.69</c:v>
                </c:pt>
                <c:pt idx="17" formatCode="General">
                  <c:v>1.8794999999999997</c:v>
                </c:pt>
              </c:numCache>
            </c:numRef>
          </c:val>
          <c:extLst>
            <c:ext xmlns:c16="http://schemas.microsoft.com/office/drawing/2014/chart" uri="{C3380CC4-5D6E-409C-BE32-E72D297353CC}">
              <c16:uniqueId val="{00000003-035C-4F43-AF39-CB0815F640C6}"/>
            </c:ext>
          </c:extLst>
        </c:ser>
        <c:ser>
          <c:idx val="5"/>
          <c:order val="4"/>
          <c:tx>
            <c:strRef>
              <c:f>'2 - Trends soorten'!$L$106</c:f>
              <c:strCache>
                <c:ptCount val="1"/>
                <c:pt idx="0">
                  <c:v>Tenger fonteinkruid</c:v>
                </c:pt>
              </c:strCache>
            </c:strRef>
          </c:tx>
          <c:spPr>
            <a:solidFill>
              <a:srgbClr val="92D050"/>
            </a:solidFill>
            <a:ln>
              <a:noFill/>
            </a:ln>
            <a:effectLst/>
          </c:spPr>
          <c:invertIfNegative val="0"/>
          <c:cat>
            <c:numRef>
              <c:f>'2 - Trends soorten'!$G$107:$G$124</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'2 - Trends soorten'!$L$107:$L$124</c:f>
              <c:numCache>
                <c:formatCode>_(* #,##0.00_);_(* \(#,##0.00\);_(* "-"??_);_(@_)</c:formatCode>
                <c:ptCount val="18"/>
                <c:pt idx="0">
                  <c:v>7.9604499999999998</c:v>
                </c:pt>
                <c:pt idx="1">
                  <c:v>4.8525400000000003</c:v>
                </c:pt>
                <c:pt idx="2">
                  <c:v>7.16863214285714</c:v>
                </c:pt>
                <c:pt idx="3">
                  <c:v>4.4125821428571399</c:v>
                </c:pt>
                <c:pt idx="4">
                  <c:v>1.657</c:v>
                </c:pt>
                <c:pt idx="5">
                  <c:v>7.1061750000000004</c:v>
                </c:pt>
                <c:pt idx="6">
                  <c:v>4.5502750000000001</c:v>
                </c:pt>
                <c:pt idx="7">
                  <c:v>2.1569500000000001</c:v>
                </c:pt>
                <c:pt idx="10">
                  <c:v>7.53</c:v>
                </c:pt>
                <c:pt idx="13">
                  <c:v>6.8</c:v>
                </c:pt>
                <c:pt idx="14">
                  <c:v>8.86</c:v>
                </c:pt>
                <c:pt idx="17" formatCode="General">
                  <c:v>4.0076999999999998</c:v>
                </c:pt>
              </c:numCache>
            </c:numRef>
          </c:val>
          <c:extLst>
            <c:ext xmlns:c16="http://schemas.microsoft.com/office/drawing/2014/chart" uri="{C3380CC4-5D6E-409C-BE32-E72D297353CC}">
              <c16:uniqueId val="{00000004-035C-4F43-AF39-CB0815F640C6}"/>
            </c:ext>
          </c:extLst>
        </c:ser>
        <c:ser>
          <c:idx val="6"/>
          <c:order val="5"/>
          <c:tx>
            <c:strRef>
              <c:f>'2 - Trends soorten'!$M$106</c:f>
              <c:strCache>
                <c:ptCount val="1"/>
                <c:pt idx="0">
                  <c:v>Overige</c:v>
                </c:pt>
              </c:strCache>
            </c:strRef>
          </c:tx>
          <c:spPr>
            <a:solidFill>
              <a:schemeClr val="bg1">
                <a:lumMod val="65000"/>
              </a:schemeClr>
            </a:solidFill>
            <a:ln>
              <a:noFill/>
            </a:ln>
            <a:effectLst/>
          </c:spPr>
          <c:invertIfNegative val="0"/>
          <c:cat>
            <c:numRef>
              <c:f>'2 - Trends soorten'!$G$107:$G$124</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'2 - Trends soorten'!$M$107:$M$124</c:f>
              <c:numCache>
                <c:formatCode>_(* #,##0.00_);_(* \(#,##0.00\);_(* "-"??_);_(@_)</c:formatCode>
                <c:ptCount val="18"/>
                <c:pt idx="0">
                  <c:v>0</c:v>
                </c:pt>
                <c:pt idx="1">
                  <c:v>0</c:v>
                </c:pt>
                <c:pt idx="2">
                  <c:v>0</c:v>
                </c:pt>
                <c:pt idx="3">
                  <c:v>0</c:v>
                </c:pt>
                <c:pt idx="4">
                  <c:v>0</c:v>
                </c:pt>
                <c:pt idx="5">
                  <c:v>0</c:v>
                </c:pt>
                <c:pt idx="6">
                  <c:v>0</c:v>
                </c:pt>
                <c:pt idx="7">
                  <c:v>0</c:v>
                </c:pt>
                <c:pt idx="10">
                  <c:v>0</c:v>
                </c:pt>
                <c:pt idx="13">
                  <c:v>2.5299999999999985</c:v>
                </c:pt>
                <c:pt idx="14">
                  <c:v>1.9699999999999989</c:v>
                </c:pt>
                <c:pt idx="17">
                  <c:v>1.2145000000000046</c:v>
                </c:pt>
              </c:numCache>
            </c:numRef>
          </c:val>
          <c:extLst>
            <c:ext xmlns:c16="http://schemas.microsoft.com/office/drawing/2014/chart" uri="{C3380CC4-5D6E-409C-BE32-E72D297353CC}">
              <c16:uniqueId val="{00000005-035C-4F43-AF39-CB0815F640C6}"/>
            </c:ext>
          </c:extLst>
        </c:ser>
        <c:dLbls>
          <c:showLegendKey val="0"/>
          <c:showVal val="0"/>
          <c:showCatName val="0"/>
          <c:showSerName val="0"/>
          <c:showPercent val="0"/>
          <c:showBubbleSize val="0"/>
        </c:dLbls>
        <c:gapWidth val="50"/>
        <c:overlap val="100"/>
        <c:axId val="331862824"/>
        <c:axId val="331858120"/>
      </c:barChart>
      <c:catAx>
        <c:axId val="331862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31858120"/>
        <c:crosses val="autoZero"/>
        <c:auto val="1"/>
        <c:lblAlgn val="ctr"/>
        <c:lblOffset val="100"/>
        <c:noMultiLvlLbl val="0"/>
      </c:catAx>
      <c:valAx>
        <c:axId val="331858120"/>
        <c:scaling>
          <c:orientation val="minMax"/>
          <c:max val="9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31862824"/>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Bedekkingspercentages soorten </a:t>
            </a:r>
            <a:r>
              <a:rPr lang="en-GB"/>
              <a:t>Randmeren</a:t>
            </a:r>
            <a:r>
              <a:rPr lang="en-GB" baseline="0"/>
              <a:t> Zuid</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4.8633022999747894E-2"/>
          <c:y val="0.10293896634599366"/>
          <c:w val="0.66701497772925533"/>
          <c:h val="0.74057075564007468"/>
        </c:manualLayout>
      </c:layout>
      <c:barChart>
        <c:barDir val="col"/>
        <c:grouping val="stacked"/>
        <c:varyColors val="0"/>
        <c:ser>
          <c:idx val="0"/>
          <c:order val="0"/>
          <c:tx>
            <c:strRef>
              <c:f>'2 - Trends soorten'!$H$130</c:f>
              <c:strCache>
                <c:ptCount val="1"/>
                <c:pt idx="0">
                  <c:v>Schedefonteinkruid</c:v>
                </c:pt>
              </c:strCache>
            </c:strRef>
          </c:tx>
          <c:spPr>
            <a:solidFill>
              <a:schemeClr val="accent4">
                <a:lumMod val="60000"/>
                <a:lumOff val="40000"/>
              </a:schemeClr>
            </a:solidFill>
            <a:ln>
              <a:noFill/>
            </a:ln>
            <a:effectLst/>
          </c:spPr>
          <c:invertIfNegative val="0"/>
          <c:cat>
            <c:numRef>
              <c:f>'2 - Trends soorten'!$G$131:$G$147</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'2 - Trends soorten'!$H$131:$H$147</c:f>
              <c:numCache>
                <c:formatCode>_(* #,##0.00_);_(* \(#,##0.00\);_(* "-"??_);_(@_)</c:formatCode>
                <c:ptCount val="17"/>
                <c:pt idx="0">
                  <c:v>5.8779124999999999</c:v>
                </c:pt>
                <c:pt idx="1">
                  <c:v>12.282287500000001</c:v>
                </c:pt>
                <c:pt idx="2">
                  <c:v>4.4286124999999998</c:v>
                </c:pt>
                <c:pt idx="3">
                  <c:v>6.0467500000000003</c:v>
                </c:pt>
                <c:pt idx="4">
                  <c:v>9.4190375</c:v>
                </c:pt>
                <c:pt idx="5">
                  <c:v>7.4665375000000003</c:v>
                </c:pt>
                <c:pt idx="6">
                  <c:v>8.8941750000000006</c:v>
                </c:pt>
                <c:pt idx="7">
                  <c:v>9.6514249999999997</c:v>
                </c:pt>
                <c:pt idx="10">
                  <c:v>13.2</c:v>
                </c:pt>
                <c:pt idx="13">
                  <c:v>10.4</c:v>
                </c:pt>
                <c:pt idx="16">
                  <c:v>2.8379500000000011</c:v>
                </c:pt>
              </c:numCache>
            </c:numRef>
          </c:val>
          <c:extLst>
            <c:ext xmlns:c16="http://schemas.microsoft.com/office/drawing/2014/chart" uri="{C3380CC4-5D6E-409C-BE32-E72D297353CC}">
              <c16:uniqueId val="{00000001-1E25-4D39-9F17-E0511D712386}"/>
            </c:ext>
          </c:extLst>
        </c:ser>
        <c:ser>
          <c:idx val="1"/>
          <c:order val="1"/>
          <c:tx>
            <c:strRef>
              <c:f>'2 - Trends soorten'!$I$130</c:f>
              <c:strCache>
                <c:ptCount val="1"/>
                <c:pt idx="0">
                  <c:v>Tenger fonteinkruid</c:v>
                </c:pt>
              </c:strCache>
            </c:strRef>
          </c:tx>
          <c:spPr>
            <a:solidFill>
              <a:srgbClr val="92D050"/>
            </a:solidFill>
            <a:ln>
              <a:noFill/>
            </a:ln>
            <a:effectLst/>
          </c:spPr>
          <c:invertIfNegative val="0"/>
          <c:cat>
            <c:numRef>
              <c:f>'2 - Trends soorten'!$G$131:$G$147</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'2 - Trends soorten'!$I$131:$I$147</c:f>
              <c:numCache>
                <c:formatCode>_(* #,##0.00_);_(* \(#,##0.00\);_(* "-"??_);_(@_)</c:formatCode>
                <c:ptCount val="17"/>
                <c:pt idx="0">
                  <c:v>0.46137499999999998</c:v>
                </c:pt>
                <c:pt idx="1">
                  <c:v>1.0940000000000001</c:v>
                </c:pt>
                <c:pt idx="2">
                  <c:v>2.0957499999999998</c:v>
                </c:pt>
                <c:pt idx="3">
                  <c:v>4.5517624999999997</c:v>
                </c:pt>
                <c:pt idx="4">
                  <c:v>3.8089</c:v>
                </c:pt>
                <c:pt idx="5">
                  <c:v>0.91485000000000005</c:v>
                </c:pt>
                <c:pt idx="6">
                  <c:v>2.2210999999999999</c:v>
                </c:pt>
                <c:pt idx="7">
                  <c:v>1.476375</c:v>
                </c:pt>
                <c:pt idx="10">
                  <c:v>2.06</c:v>
                </c:pt>
                <c:pt idx="13">
                  <c:v>2.92</c:v>
                </c:pt>
                <c:pt idx="16">
                  <c:v>1.2448249999999996</c:v>
                </c:pt>
              </c:numCache>
            </c:numRef>
          </c:val>
          <c:extLst>
            <c:ext xmlns:c16="http://schemas.microsoft.com/office/drawing/2014/chart" uri="{C3380CC4-5D6E-409C-BE32-E72D297353CC}">
              <c16:uniqueId val="{00000002-1E25-4D39-9F17-E0511D712386}"/>
            </c:ext>
          </c:extLst>
        </c:ser>
        <c:ser>
          <c:idx val="2"/>
          <c:order val="2"/>
          <c:tx>
            <c:strRef>
              <c:f>'2 - Trends soorten'!$J$130</c:f>
              <c:strCache>
                <c:ptCount val="1"/>
                <c:pt idx="0">
                  <c:v>Zannichellia</c:v>
                </c:pt>
              </c:strCache>
            </c:strRef>
          </c:tx>
          <c:spPr>
            <a:solidFill>
              <a:schemeClr val="accent4">
                <a:lumMod val="75000"/>
              </a:schemeClr>
            </a:solidFill>
            <a:ln>
              <a:noFill/>
            </a:ln>
            <a:effectLst/>
          </c:spPr>
          <c:invertIfNegative val="0"/>
          <c:cat>
            <c:numRef>
              <c:f>'2 - Trends soorten'!$G$131:$G$147</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'2 - Trends soorten'!$J$131:$J$147</c:f>
              <c:numCache>
                <c:formatCode>_(* #,##0.00_);_(* \(#,##0.00\);_(* "-"??_);_(@_)</c:formatCode>
                <c:ptCount val="17"/>
                <c:pt idx="0">
                  <c:v>1.2974874999999999</c:v>
                </c:pt>
                <c:pt idx="1">
                  <c:v>2.8638124999999999</c:v>
                </c:pt>
                <c:pt idx="2">
                  <c:v>3.5274125000000001</c:v>
                </c:pt>
                <c:pt idx="3">
                  <c:v>3.9476249999999999</c:v>
                </c:pt>
                <c:pt idx="4">
                  <c:v>2.5573999999999999</c:v>
                </c:pt>
                <c:pt idx="5">
                  <c:v>3.9914000000000001</c:v>
                </c:pt>
                <c:pt idx="6">
                  <c:v>2.608425</c:v>
                </c:pt>
                <c:pt idx="7">
                  <c:v>2.6764250000000001</c:v>
                </c:pt>
                <c:pt idx="10">
                  <c:v>2.52</c:v>
                </c:pt>
                <c:pt idx="13">
                  <c:v>2.0499999999999998</c:v>
                </c:pt>
                <c:pt idx="16">
                  <c:v>1.0542125</c:v>
                </c:pt>
              </c:numCache>
            </c:numRef>
          </c:val>
          <c:extLst>
            <c:ext xmlns:c16="http://schemas.microsoft.com/office/drawing/2014/chart" uri="{C3380CC4-5D6E-409C-BE32-E72D297353CC}">
              <c16:uniqueId val="{00000003-1E25-4D39-9F17-E0511D712386}"/>
            </c:ext>
          </c:extLst>
        </c:ser>
        <c:ser>
          <c:idx val="3"/>
          <c:order val="3"/>
          <c:tx>
            <c:strRef>
              <c:f>'2 - Trends soorten'!$K$130</c:f>
              <c:strCache>
                <c:ptCount val="1"/>
                <c:pt idx="0">
                  <c:v>Doorgroeid fonteinkruid</c:v>
                </c:pt>
              </c:strCache>
            </c:strRef>
          </c:tx>
          <c:spPr>
            <a:solidFill>
              <a:schemeClr val="accent6">
                <a:lumMod val="75000"/>
              </a:schemeClr>
            </a:solidFill>
            <a:ln>
              <a:noFill/>
            </a:ln>
            <a:effectLst/>
          </c:spPr>
          <c:invertIfNegative val="0"/>
          <c:cat>
            <c:numRef>
              <c:f>'2 - Trends soorten'!$G$131:$G$147</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'2 - Trends soorten'!$K$131:$K$147</c:f>
              <c:numCache>
                <c:formatCode>_(* #,##0.00_);_(* \(#,##0.00\);_(* "-"??_);_(@_)</c:formatCode>
                <c:ptCount val="17"/>
                <c:pt idx="0">
                  <c:v>0.176925</c:v>
                </c:pt>
                <c:pt idx="1">
                  <c:v>0.84699999999999998</c:v>
                </c:pt>
                <c:pt idx="2">
                  <c:v>1.2945</c:v>
                </c:pt>
                <c:pt idx="3">
                  <c:v>1.8276250000000001</c:v>
                </c:pt>
                <c:pt idx="4">
                  <c:v>0.87148749999999997</c:v>
                </c:pt>
                <c:pt idx="5">
                  <c:v>0.67698749999999996</c:v>
                </c:pt>
                <c:pt idx="6">
                  <c:v>3.3459625000000002</c:v>
                </c:pt>
                <c:pt idx="7">
                  <c:v>2.9966249999999999</c:v>
                </c:pt>
                <c:pt idx="10">
                  <c:v>6.65</c:v>
                </c:pt>
                <c:pt idx="13">
                  <c:v>20.239999999999998</c:v>
                </c:pt>
                <c:pt idx="16">
                  <c:v>12.0022375</c:v>
                </c:pt>
              </c:numCache>
            </c:numRef>
          </c:val>
          <c:extLst>
            <c:ext xmlns:c16="http://schemas.microsoft.com/office/drawing/2014/chart" uri="{C3380CC4-5D6E-409C-BE32-E72D297353CC}">
              <c16:uniqueId val="{00000004-1E25-4D39-9F17-E0511D712386}"/>
            </c:ext>
          </c:extLst>
        </c:ser>
        <c:ser>
          <c:idx val="4"/>
          <c:order val="4"/>
          <c:tx>
            <c:strRef>
              <c:f>'2 - Trends soorten'!$L$130</c:f>
              <c:strCache>
                <c:ptCount val="1"/>
                <c:pt idx="0">
                  <c:v>Gekroesd fonteinkruid</c:v>
                </c:pt>
              </c:strCache>
            </c:strRef>
          </c:tx>
          <c:spPr>
            <a:solidFill>
              <a:srgbClr val="770952"/>
            </a:solidFill>
            <a:ln>
              <a:noFill/>
            </a:ln>
            <a:effectLst/>
          </c:spPr>
          <c:invertIfNegative val="0"/>
          <c:cat>
            <c:numRef>
              <c:f>'2 - Trends soorten'!$G$131:$G$147</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'2 - Trends soorten'!$L$131:$L$147</c:f>
              <c:numCache>
                <c:formatCode>_(* #,##0.00_);_(* \(#,##0.00\);_(* "-"??_);_(@_)</c:formatCode>
                <c:ptCount val="17"/>
                <c:pt idx="0">
                  <c:v>0.15112500000000001</c:v>
                </c:pt>
                <c:pt idx="1">
                  <c:v>0.19258749999999999</c:v>
                </c:pt>
                <c:pt idx="2">
                  <c:v>0.2129625</c:v>
                </c:pt>
                <c:pt idx="3">
                  <c:v>0.16671250000000001</c:v>
                </c:pt>
                <c:pt idx="4">
                  <c:v>9.8000000000000004E-2</c:v>
                </c:pt>
                <c:pt idx="5">
                  <c:v>0.34175</c:v>
                </c:pt>
                <c:pt idx="6">
                  <c:v>1.9541375000000001</c:v>
                </c:pt>
                <c:pt idx="7">
                  <c:v>5.1103874999999999</c:v>
                </c:pt>
                <c:pt idx="10">
                  <c:v>0.49</c:v>
                </c:pt>
                <c:pt idx="13">
                  <c:v>0.28999999999999998</c:v>
                </c:pt>
                <c:pt idx="16">
                  <c:v>0.16600000000000001</c:v>
                </c:pt>
              </c:numCache>
            </c:numRef>
          </c:val>
          <c:extLst xmlns:c15="http://schemas.microsoft.com/office/drawing/2012/chart">
            <c:ext xmlns:c16="http://schemas.microsoft.com/office/drawing/2014/chart" uri="{C3380CC4-5D6E-409C-BE32-E72D297353CC}">
              <c16:uniqueId val="{00000007-1E25-4D39-9F17-E0511D712386}"/>
            </c:ext>
          </c:extLst>
        </c:ser>
        <c:ser>
          <c:idx val="5"/>
          <c:order val="5"/>
          <c:tx>
            <c:strRef>
              <c:f>'2 - Trends soorten'!$M$130</c:f>
              <c:strCache>
                <c:ptCount val="1"/>
                <c:pt idx="0">
                  <c:v>Kransblad</c:v>
                </c:pt>
              </c:strCache>
            </c:strRef>
          </c:tx>
          <c:spPr>
            <a:solidFill>
              <a:schemeClr val="accent5">
                <a:lumMod val="60000"/>
                <a:lumOff val="40000"/>
              </a:schemeClr>
            </a:solidFill>
            <a:ln>
              <a:noFill/>
            </a:ln>
            <a:effectLst/>
          </c:spPr>
          <c:invertIfNegative val="0"/>
          <c:cat>
            <c:numRef>
              <c:f>'2 - Trends soorten'!$G$131:$G$147</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'2 - Trends soorten'!$M$131:$M$147</c:f>
              <c:numCache>
                <c:formatCode>_(* #,##0.00_);_(* \(#,##0.00\);_(* "-"??_);_(@_)</c:formatCode>
                <c:ptCount val="17"/>
                <c:pt idx="0">
                  <c:v>0</c:v>
                </c:pt>
                <c:pt idx="1">
                  <c:v>0</c:v>
                </c:pt>
                <c:pt idx="2">
                  <c:v>6.0874999999999999E-2</c:v>
                </c:pt>
                <c:pt idx="3">
                  <c:v>1.1825E-2</c:v>
                </c:pt>
                <c:pt idx="4">
                  <c:v>0.88741250000000005</c:v>
                </c:pt>
                <c:pt idx="5">
                  <c:v>0.76432500000000003</c:v>
                </c:pt>
                <c:pt idx="6">
                  <c:v>0.34131250000000002</c:v>
                </c:pt>
                <c:pt idx="7">
                  <c:v>4.8143874999999996</c:v>
                </c:pt>
                <c:pt idx="10">
                  <c:v>3.33</c:v>
                </c:pt>
                <c:pt idx="13">
                  <c:v>3.53</c:v>
                </c:pt>
                <c:pt idx="16">
                  <c:v>3.1515375000000003</c:v>
                </c:pt>
              </c:numCache>
            </c:numRef>
          </c:val>
          <c:extLst>
            <c:ext xmlns:c16="http://schemas.microsoft.com/office/drawing/2014/chart" uri="{C3380CC4-5D6E-409C-BE32-E72D297353CC}">
              <c16:uniqueId val="{00000000-1E25-4D39-9F17-E0511D712386}"/>
            </c:ext>
          </c:extLst>
        </c:ser>
        <c:ser>
          <c:idx val="7"/>
          <c:order val="6"/>
          <c:tx>
            <c:strRef>
              <c:f>'2 - Trends soorten'!$N$130</c:f>
              <c:strCache>
                <c:ptCount val="1"/>
                <c:pt idx="0">
                  <c:v>Aarvederkruid</c:v>
                </c:pt>
              </c:strCache>
            </c:strRef>
          </c:tx>
          <c:spPr>
            <a:solidFill>
              <a:schemeClr val="accent2">
                <a:lumMod val="60000"/>
              </a:schemeClr>
            </a:solidFill>
            <a:ln>
              <a:noFill/>
            </a:ln>
            <a:effectLst/>
          </c:spPr>
          <c:invertIfNegative val="0"/>
          <c:cat>
            <c:numRef>
              <c:f>'2 - Trends soorten'!$G$131:$G$147</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'2 - Trends soorten'!$N$131:$N$147</c:f>
              <c:numCache>
                <c:formatCode>_(* #,##0.00_);_(* \(#,##0.00\);_(* "-"??_);_(@_)</c:formatCode>
                <c:ptCount val="17"/>
                <c:pt idx="6">
                  <c:v>0.01</c:v>
                </c:pt>
                <c:pt idx="7">
                  <c:v>0.04</c:v>
                </c:pt>
                <c:pt idx="10">
                  <c:v>0.67</c:v>
                </c:pt>
                <c:pt idx="13">
                  <c:v>3.77</c:v>
                </c:pt>
                <c:pt idx="16">
                  <c:v>2.8712</c:v>
                </c:pt>
              </c:numCache>
            </c:numRef>
          </c:val>
          <c:extLst>
            <c:ext xmlns:c16="http://schemas.microsoft.com/office/drawing/2014/chart" uri="{C3380CC4-5D6E-409C-BE32-E72D297353CC}">
              <c16:uniqueId val="{00000005-1E25-4D39-9F17-E0511D712386}"/>
            </c:ext>
          </c:extLst>
        </c:ser>
        <c:ser>
          <c:idx val="9"/>
          <c:order val="7"/>
          <c:tx>
            <c:strRef>
              <c:f>'2 - Trends soorten'!$O$130</c:f>
              <c:strCache>
                <c:ptCount val="1"/>
                <c:pt idx="0">
                  <c:v>Smalle waterpest</c:v>
                </c:pt>
              </c:strCache>
            </c:strRef>
          </c:tx>
          <c:spPr>
            <a:solidFill>
              <a:schemeClr val="accent4">
                <a:lumMod val="60000"/>
              </a:schemeClr>
            </a:solidFill>
            <a:ln>
              <a:noFill/>
            </a:ln>
            <a:effectLst/>
          </c:spPr>
          <c:invertIfNegative val="0"/>
          <c:cat>
            <c:numRef>
              <c:f>'2 - Trends soorten'!$G$131:$G$147</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'2 - Trends soorten'!$O$131:$O$147</c:f>
              <c:numCache>
                <c:formatCode>_(* #,##0.00_);_(* \(#,##0.00\);_(* "-"??_);_(@_)</c:formatCode>
                <c:ptCount val="17"/>
                <c:pt idx="16">
                  <c:v>5.6063749999999999</c:v>
                </c:pt>
              </c:numCache>
            </c:numRef>
          </c:val>
          <c:extLst>
            <c:ext xmlns:c16="http://schemas.microsoft.com/office/drawing/2014/chart" uri="{C3380CC4-5D6E-409C-BE32-E72D297353CC}">
              <c16:uniqueId val="{00000001-F627-4BA6-8004-5E94568EFA2F}"/>
            </c:ext>
          </c:extLst>
        </c:ser>
        <c:ser>
          <c:idx val="10"/>
          <c:order val="8"/>
          <c:tx>
            <c:strRef>
              <c:f>'2 - Trends soorten'!$P$130</c:f>
              <c:strCache>
                <c:ptCount val="1"/>
                <c:pt idx="0">
                  <c:v>Sterkranswier</c:v>
                </c:pt>
              </c:strCache>
            </c:strRef>
          </c:tx>
          <c:spPr>
            <a:solidFill>
              <a:schemeClr val="accent5">
                <a:lumMod val="60000"/>
              </a:schemeClr>
            </a:solidFill>
            <a:ln>
              <a:noFill/>
            </a:ln>
            <a:effectLst/>
          </c:spPr>
          <c:invertIfNegative val="0"/>
          <c:cat>
            <c:numRef>
              <c:f>'2 - Trends soorten'!$G$131:$G$147</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'2 - Trends soorten'!$P$131:$P$147</c:f>
              <c:numCache>
                <c:formatCode>_(* #,##0.00_);_(* \(#,##0.00\);_(* "-"??_);_(@_)</c:formatCode>
                <c:ptCount val="17"/>
                <c:pt idx="16">
                  <c:v>2.7632500000000002</c:v>
                </c:pt>
              </c:numCache>
            </c:numRef>
          </c:val>
          <c:extLst>
            <c:ext xmlns:c16="http://schemas.microsoft.com/office/drawing/2014/chart" uri="{C3380CC4-5D6E-409C-BE32-E72D297353CC}">
              <c16:uniqueId val="{00000002-F627-4BA6-8004-5E94568EFA2F}"/>
            </c:ext>
          </c:extLst>
        </c:ser>
        <c:ser>
          <c:idx val="6"/>
          <c:order val="9"/>
          <c:tx>
            <c:strRef>
              <c:f>'2 - Trends soorten'!$Q$130</c:f>
              <c:strCache>
                <c:ptCount val="1"/>
                <c:pt idx="0">
                  <c:v>Overige</c:v>
                </c:pt>
              </c:strCache>
            </c:strRef>
          </c:tx>
          <c:spPr>
            <a:solidFill>
              <a:schemeClr val="bg1">
                <a:lumMod val="65000"/>
              </a:schemeClr>
            </a:solidFill>
            <a:ln>
              <a:noFill/>
            </a:ln>
            <a:effectLst/>
          </c:spPr>
          <c:invertIfNegative val="0"/>
          <c:cat>
            <c:numRef>
              <c:f>'2 - Trends soorten'!$G$131:$G$147</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'2 - Trends soorten'!$Q$131:$Q$147</c:f>
              <c:numCache>
                <c:formatCode>_(* #,##0.00_);_(* \(#,##0.00\);_(* "-"??_);_(@_)</c:formatCode>
                <c:ptCount val="17"/>
                <c:pt idx="0">
                  <c:v>0</c:v>
                </c:pt>
                <c:pt idx="1">
                  <c:v>0</c:v>
                </c:pt>
                <c:pt idx="2">
                  <c:v>0</c:v>
                </c:pt>
                <c:pt idx="3">
                  <c:v>0</c:v>
                </c:pt>
                <c:pt idx="4">
                  <c:v>8.3962500000000162E-2</c:v>
                </c:pt>
                <c:pt idx="5">
                  <c:v>0</c:v>
                </c:pt>
                <c:pt idx="6">
                  <c:v>0.31097499999999734</c:v>
                </c:pt>
                <c:pt idx="7">
                  <c:v>0.67991250000000392</c:v>
                </c:pt>
                <c:pt idx="10">
                  <c:v>1.8200000000000021</c:v>
                </c:pt>
                <c:pt idx="13">
                  <c:v>11.540000000000004</c:v>
                </c:pt>
                <c:pt idx="16">
                  <c:v>6.1574750000000025</c:v>
                </c:pt>
              </c:numCache>
            </c:numRef>
          </c:val>
          <c:extLst>
            <c:ext xmlns:c16="http://schemas.microsoft.com/office/drawing/2014/chart" uri="{C3380CC4-5D6E-409C-BE32-E72D297353CC}">
              <c16:uniqueId val="{00000006-1E25-4D39-9F17-E0511D712386}"/>
            </c:ext>
          </c:extLst>
        </c:ser>
        <c:dLbls>
          <c:showLegendKey val="0"/>
          <c:showVal val="0"/>
          <c:showCatName val="0"/>
          <c:showSerName val="0"/>
          <c:showPercent val="0"/>
          <c:showBubbleSize val="0"/>
        </c:dLbls>
        <c:gapWidth val="50"/>
        <c:overlap val="100"/>
        <c:axId val="331863608"/>
        <c:axId val="366100384"/>
        <c:extLst/>
      </c:barChart>
      <c:catAx>
        <c:axId val="33186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100384"/>
        <c:crosses val="autoZero"/>
        <c:auto val="1"/>
        <c:lblAlgn val="ctr"/>
        <c:lblOffset val="100"/>
        <c:noMultiLvlLbl val="0"/>
      </c:catAx>
      <c:valAx>
        <c:axId val="366100384"/>
        <c:scaling>
          <c:orientation val="minMax"/>
          <c:max val="6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31863608"/>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Bedekkingspercentages soorten </a:t>
            </a:r>
            <a:r>
              <a:rPr lang="en-GB"/>
              <a:t>Volkerakmeer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stacked"/>
        <c:varyColors val="0"/>
        <c:ser>
          <c:idx val="1"/>
          <c:order val="0"/>
          <c:tx>
            <c:strRef>
              <c:f>'2 - Trends soorten'!$H$157</c:f>
              <c:strCache>
                <c:ptCount val="1"/>
                <c:pt idx="0">
                  <c:v>Schedefonteinkruid</c:v>
                </c:pt>
              </c:strCache>
            </c:strRef>
          </c:tx>
          <c:spPr>
            <a:solidFill>
              <a:schemeClr val="accent4">
                <a:lumMod val="60000"/>
                <a:lumOff val="40000"/>
              </a:schemeClr>
            </a:solidFill>
            <a:ln>
              <a:noFill/>
            </a:ln>
            <a:effectLst/>
          </c:spPr>
          <c:invertIfNegative val="0"/>
          <c:cat>
            <c:numRef>
              <c:f>'2 - Trends soorten'!$G$158:$G$175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'2 - Trends soorten'!$H$158:$H$175</c:f>
              <c:numCache>
                <c:formatCode>_(* #,##0.00_);_(* \(#,##0.00\);_(* "-"??_);_(@_)</c:formatCode>
                <c:ptCount val="18"/>
                <c:pt idx="0">
                  <c:v>6.2972000000000001</c:v>
                </c:pt>
                <c:pt idx="1">
                  <c:v>5.529325</c:v>
                </c:pt>
                <c:pt idx="2">
                  <c:v>2.689225</c:v>
                </c:pt>
                <c:pt idx="3">
                  <c:v>5.476375</c:v>
                </c:pt>
                <c:pt idx="4">
                  <c:v>5.5330500000000002</c:v>
                </c:pt>
                <c:pt idx="5">
                  <c:v>5.4026522151898799</c:v>
                </c:pt>
                <c:pt idx="8">
                  <c:v>4.79</c:v>
                </c:pt>
                <c:pt idx="11">
                  <c:v>4.8</c:v>
                </c:pt>
                <c:pt idx="14">
                  <c:v>6.71</c:v>
                </c:pt>
                <c:pt idx="17">
                  <c:v>6.9961500000000019</c:v>
                </c:pt>
              </c:numCache>
            </c:numRef>
          </c:val>
          <c:extLst>
            <c:ext xmlns:c16="http://schemas.microsoft.com/office/drawing/2014/chart" uri="{C3380CC4-5D6E-409C-BE32-E72D297353CC}">
              <c16:uniqueId val="{00000000-5034-43E3-9245-9521C426FCA4}"/>
            </c:ext>
          </c:extLst>
        </c:ser>
        <c:ser>
          <c:idx val="2"/>
          <c:order val="1"/>
          <c:tx>
            <c:strRef>
              <c:f>'2 - Trends soorten'!$I$157</c:f>
              <c:strCache>
                <c:ptCount val="1"/>
                <c:pt idx="0">
                  <c:v>Zannichellia spec.</c:v>
                </c:pt>
              </c:strCache>
            </c:strRef>
          </c:tx>
          <c:spPr>
            <a:solidFill>
              <a:schemeClr val="accent4">
                <a:lumMod val="75000"/>
              </a:schemeClr>
            </a:solidFill>
            <a:ln>
              <a:noFill/>
            </a:ln>
            <a:effectLst/>
          </c:spPr>
          <c:invertIfNegative val="0"/>
          <c:cat>
            <c:numRef>
              <c:f>'2 - Trends soorten'!$G$158:$G$175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'2 - Trends soorten'!$I$158:$I$175</c:f>
              <c:numCache>
                <c:formatCode>_(* #,##0.00_);_(* \(#,##0.00\);_(* "-"??_);_(@_)</c:formatCode>
                <c:ptCount val="18"/>
                <c:pt idx="0">
                  <c:v>3.5652750000000002</c:v>
                </c:pt>
                <c:pt idx="1">
                  <c:v>3.7393749999999999</c:v>
                </c:pt>
                <c:pt idx="2">
                  <c:v>1.133575</c:v>
                </c:pt>
                <c:pt idx="3">
                  <c:v>0.22275</c:v>
                </c:pt>
                <c:pt idx="4">
                  <c:v>3.3287</c:v>
                </c:pt>
                <c:pt idx="5">
                  <c:v>3.4710854430379801</c:v>
                </c:pt>
                <c:pt idx="8">
                  <c:v>2.16</c:v>
                </c:pt>
                <c:pt idx="11">
                  <c:v>4</c:v>
                </c:pt>
                <c:pt idx="14">
                  <c:v>3.04</c:v>
                </c:pt>
                <c:pt idx="17">
                  <c:v>10.776299999999999</c:v>
                </c:pt>
              </c:numCache>
            </c:numRef>
          </c:val>
          <c:extLst>
            <c:ext xmlns:c16="http://schemas.microsoft.com/office/drawing/2014/chart" uri="{C3380CC4-5D6E-409C-BE32-E72D297353CC}">
              <c16:uniqueId val="{00000001-5034-43E3-9245-9521C426FCA4}"/>
            </c:ext>
          </c:extLst>
        </c:ser>
        <c:ser>
          <c:idx val="3"/>
          <c:order val="2"/>
          <c:tx>
            <c:strRef>
              <c:f>'2 - Trends soorten'!$J$157</c:f>
              <c:strCache>
                <c:ptCount val="1"/>
                <c:pt idx="0">
                  <c:v>Tenger fonteinkruid</c:v>
                </c:pt>
              </c:strCache>
            </c:strRef>
          </c:tx>
          <c:spPr>
            <a:solidFill>
              <a:srgbClr val="92D050"/>
            </a:solidFill>
            <a:ln>
              <a:noFill/>
            </a:ln>
            <a:effectLst/>
          </c:spPr>
          <c:invertIfNegative val="0"/>
          <c:cat>
            <c:numRef>
              <c:f>'2 - Trends soorten'!$G$158:$G$175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'2 - Trends soorten'!$J$158:$J$175</c:f>
              <c:numCache>
                <c:formatCode>_(* #,##0.00_);_(* \(#,##0.00\);_(* "-"??_);_(@_)</c:formatCode>
                <c:ptCount val="18"/>
                <c:pt idx="0">
                  <c:v>0.59592500000000004</c:v>
                </c:pt>
                <c:pt idx="1">
                  <c:v>1.3472500000000001</c:v>
                </c:pt>
                <c:pt idx="2">
                  <c:v>0.29325000000000001</c:v>
                </c:pt>
                <c:pt idx="3">
                  <c:v>1.4024999999999999E-2</c:v>
                </c:pt>
                <c:pt idx="4">
                  <c:v>6.3149999999999998E-2</c:v>
                </c:pt>
                <c:pt idx="5">
                  <c:v>2.0914632911392399</c:v>
                </c:pt>
                <c:pt idx="8">
                  <c:v>1.71</c:v>
                </c:pt>
                <c:pt idx="11">
                  <c:v>2.1</c:v>
                </c:pt>
                <c:pt idx="14">
                  <c:v>2.92</c:v>
                </c:pt>
                <c:pt idx="17">
                  <c:v>3.3921500000000004</c:v>
                </c:pt>
              </c:numCache>
            </c:numRef>
          </c:val>
          <c:extLst>
            <c:ext xmlns:c16="http://schemas.microsoft.com/office/drawing/2014/chart" uri="{C3380CC4-5D6E-409C-BE32-E72D297353CC}">
              <c16:uniqueId val="{00000002-5034-43E3-9245-9521C426FCA4}"/>
            </c:ext>
          </c:extLst>
        </c:ser>
        <c:ser>
          <c:idx val="4"/>
          <c:order val="3"/>
          <c:tx>
            <c:strRef>
              <c:f>'2 - Trends soorten'!$K$157</c:f>
              <c:strCache>
                <c:ptCount val="1"/>
                <c:pt idx="0">
                  <c:v>Doorgroeid fonteinkruid</c:v>
                </c:pt>
              </c:strCache>
            </c:strRef>
          </c:tx>
          <c:spPr>
            <a:solidFill>
              <a:schemeClr val="accent6">
                <a:lumMod val="75000"/>
              </a:schemeClr>
            </a:solidFill>
            <a:ln>
              <a:noFill/>
            </a:ln>
            <a:effectLst/>
          </c:spPr>
          <c:invertIfNegative val="0"/>
          <c:cat>
            <c:numRef>
              <c:f>'2 - Trends soorten'!$G$158:$G$175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'2 - Trends soorten'!$K$158:$K$175</c:f>
              <c:numCache>
                <c:formatCode>_(* #,##0.00_);_(* \(#,##0.00\);_(* "-"??_);_(@_)</c:formatCode>
                <c:ptCount val="18"/>
                <c:pt idx="0">
                  <c:v>0.38674999999999998</c:v>
                </c:pt>
                <c:pt idx="1">
                  <c:v>0.23350000000000001</c:v>
                </c:pt>
                <c:pt idx="2">
                  <c:v>0.35317500000000002</c:v>
                </c:pt>
                <c:pt idx="3">
                  <c:v>0.39324999999999999</c:v>
                </c:pt>
                <c:pt idx="4">
                  <c:v>0.44292500000000001</c:v>
                </c:pt>
                <c:pt idx="5">
                  <c:v>1.06751708860759</c:v>
                </c:pt>
                <c:pt idx="8">
                  <c:v>4.59</c:v>
                </c:pt>
                <c:pt idx="11">
                  <c:v>12</c:v>
                </c:pt>
                <c:pt idx="14">
                  <c:v>14.8</c:v>
                </c:pt>
                <c:pt idx="17">
                  <c:v>21.809475000000003</c:v>
                </c:pt>
              </c:numCache>
            </c:numRef>
          </c:val>
          <c:extLst>
            <c:ext xmlns:c16="http://schemas.microsoft.com/office/drawing/2014/chart" uri="{C3380CC4-5D6E-409C-BE32-E72D297353CC}">
              <c16:uniqueId val="{00000003-5034-43E3-9245-9521C426FCA4}"/>
            </c:ext>
          </c:extLst>
        </c:ser>
        <c:ser>
          <c:idx val="5"/>
          <c:order val="4"/>
          <c:tx>
            <c:strRef>
              <c:f>'2 - Trends soorten'!$L$157</c:f>
              <c:strCache>
                <c:ptCount val="1"/>
                <c:pt idx="0">
                  <c:v>Snavelruppia</c:v>
                </c:pt>
              </c:strCache>
            </c:strRef>
          </c:tx>
          <c:spPr>
            <a:solidFill>
              <a:schemeClr val="accent2">
                <a:lumMod val="40000"/>
                <a:lumOff val="60000"/>
              </a:schemeClr>
            </a:solidFill>
            <a:ln>
              <a:noFill/>
            </a:ln>
            <a:effectLst/>
          </c:spPr>
          <c:invertIfNegative val="0"/>
          <c:cat>
            <c:numRef>
              <c:f>'2 - Trends soorten'!$G$158:$G$175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'2 - Trends soorten'!$L$158:$L$175</c:f>
              <c:numCache>
                <c:formatCode>_(* #,##0.00_);_(* \(#,##0.00\);_(* "-"??_);_(@_)</c:formatCode>
                <c:ptCount val="18"/>
                <c:pt idx="0">
                  <c:v>0</c:v>
                </c:pt>
                <c:pt idx="1">
                  <c:v>4.1250000000000002E-3</c:v>
                </c:pt>
                <c:pt idx="2">
                  <c:v>4.2075000000000001E-2</c:v>
                </c:pt>
                <c:pt idx="3">
                  <c:v>0</c:v>
                </c:pt>
                <c:pt idx="4">
                  <c:v>1.2721499999999999</c:v>
                </c:pt>
                <c:pt idx="5">
                  <c:v>1.6340398734177199</c:v>
                </c:pt>
                <c:pt idx="8">
                  <c:v>0.06</c:v>
                </c:pt>
                <c:pt idx="11">
                  <c:v>0.1</c:v>
                </c:pt>
                <c:pt idx="14">
                  <c:v>0</c:v>
                </c:pt>
                <c:pt idx="17">
                  <c:v>0</c:v>
                </c:pt>
              </c:numCache>
            </c:numRef>
          </c:val>
          <c:extLst>
            <c:ext xmlns:c16="http://schemas.microsoft.com/office/drawing/2014/chart" uri="{C3380CC4-5D6E-409C-BE32-E72D297353CC}">
              <c16:uniqueId val="{00000004-5034-43E3-9245-9521C426FCA4}"/>
            </c:ext>
          </c:extLst>
        </c:ser>
        <c:ser>
          <c:idx val="6"/>
          <c:order val="5"/>
          <c:tx>
            <c:strRef>
              <c:f>'2 - Trends soorten'!$M$157</c:f>
              <c:strCache>
                <c:ptCount val="1"/>
                <c:pt idx="0">
                  <c:v>Smalle waterpest</c:v>
                </c:pt>
              </c:strCache>
            </c:strRef>
          </c:tx>
          <c:spPr>
            <a:solidFill>
              <a:srgbClr val="FF99CC"/>
            </a:solidFill>
            <a:ln>
              <a:noFill/>
            </a:ln>
            <a:effectLst/>
          </c:spPr>
          <c:invertIfNegative val="0"/>
          <c:cat>
            <c:numRef>
              <c:f>'2 - Trends soorten'!$G$158:$G$175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'2 - Trends soorten'!$M$158:$M$175</c:f>
              <c:numCache>
                <c:formatCode>_(* #,##0.00_);_(* \(#,##0.00\);_(* "-"??_);_(@_)</c:formatCode>
                <c:ptCount val="18"/>
                <c:pt idx="0">
                  <c:v>0</c:v>
                </c:pt>
                <c:pt idx="1">
                  <c:v>0</c:v>
                </c:pt>
                <c:pt idx="2">
                  <c:v>0</c:v>
                </c:pt>
                <c:pt idx="3">
                  <c:v>0</c:v>
                </c:pt>
                <c:pt idx="4">
                  <c:v>0</c:v>
                </c:pt>
                <c:pt idx="5">
                  <c:v>0</c:v>
                </c:pt>
                <c:pt idx="8">
                  <c:v>0</c:v>
                </c:pt>
                <c:pt idx="11">
                  <c:v>8.4600000000000009</c:v>
                </c:pt>
                <c:pt idx="14">
                  <c:v>2.93</c:v>
                </c:pt>
                <c:pt idx="17">
                  <c:v>0.40555000000000008</c:v>
                </c:pt>
              </c:numCache>
            </c:numRef>
          </c:val>
          <c:extLst>
            <c:ext xmlns:c16="http://schemas.microsoft.com/office/drawing/2014/chart" uri="{C3380CC4-5D6E-409C-BE32-E72D297353CC}">
              <c16:uniqueId val="{00000005-5034-43E3-9245-9521C426FCA4}"/>
            </c:ext>
          </c:extLst>
        </c:ser>
        <c:ser>
          <c:idx val="7"/>
          <c:order val="6"/>
          <c:tx>
            <c:strRef>
              <c:f>'2 - Trends soorten'!$N$157</c:f>
              <c:strCache>
                <c:ptCount val="1"/>
                <c:pt idx="0">
                  <c:v>Aarvederkruid</c:v>
                </c:pt>
              </c:strCache>
            </c:strRef>
          </c:tx>
          <c:spPr>
            <a:solidFill>
              <a:srgbClr val="FF0000"/>
            </a:solidFill>
            <a:ln>
              <a:noFill/>
            </a:ln>
            <a:effectLst/>
          </c:spPr>
          <c:invertIfNegative val="0"/>
          <c:cat>
            <c:numRef>
              <c:f>'2 - Trends soorten'!$G$158:$G$175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'2 - Trends soorten'!$N$158:$N$175</c:f>
              <c:numCache>
                <c:formatCode>_(* #,##0.00_);_(* \(#,##0.00\);_(* "-"??_);_(@_)</c:formatCode>
                <c:ptCount val="18"/>
                <c:pt idx="0">
                  <c:v>0</c:v>
                </c:pt>
                <c:pt idx="1">
                  <c:v>0.01</c:v>
                </c:pt>
                <c:pt idx="2">
                  <c:v>0</c:v>
                </c:pt>
                <c:pt idx="3">
                  <c:v>0.01</c:v>
                </c:pt>
                <c:pt idx="4">
                  <c:v>7.0000000000000007E-2</c:v>
                </c:pt>
                <c:pt idx="5">
                  <c:v>0.31</c:v>
                </c:pt>
                <c:pt idx="8">
                  <c:v>1.7</c:v>
                </c:pt>
                <c:pt idx="11">
                  <c:v>5.33</c:v>
                </c:pt>
                <c:pt idx="14">
                  <c:v>2.72</c:v>
                </c:pt>
                <c:pt idx="17">
                  <c:v>5.3983250000000007</c:v>
                </c:pt>
              </c:numCache>
            </c:numRef>
          </c:val>
          <c:extLst>
            <c:ext xmlns:c16="http://schemas.microsoft.com/office/drawing/2014/chart" uri="{C3380CC4-5D6E-409C-BE32-E72D297353CC}">
              <c16:uniqueId val="{00000006-5034-43E3-9245-9521C426FCA4}"/>
            </c:ext>
          </c:extLst>
        </c:ser>
        <c:ser>
          <c:idx val="8"/>
          <c:order val="7"/>
          <c:tx>
            <c:strRef>
              <c:f>'2 - Trends soorten'!$O$157</c:f>
              <c:strCache>
                <c:ptCount val="1"/>
                <c:pt idx="0">
                  <c:v>Kransblad</c:v>
                </c:pt>
              </c:strCache>
            </c:strRef>
          </c:tx>
          <c:spPr>
            <a:solidFill>
              <a:srgbClr val="00B0F0"/>
            </a:solidFill>
            <a:ln>
              <a:noFill/>
            </a:ln>
            <a:effectLst/>
          </c:spPr>
          <c:invertIfNegative val="0"/>
          <c:cat>
            <c:numRef>
              <c:f>'2 - Trends soorten'!$G$158:$G$175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'2 - Trends soorten'!$O$158:$O$175</c:f>
              <c:numCache>
                <c:formatCode>_(* #,##0.00_);_(* \(#,##0.00\);_(* "-"??_);_(@_)</c:formatCode>
                <c:ptCount val="18"/>
                <c:pt idx="0">
                  <c:v>0.17</c:v>
                </c:pt>
                <c:pt idx="1">
                  <c:v>0</c:v>
                </c:pt>
                <c:pt idx="2">
                  <c:v>0</c:v>
                </c:pt>
                <c:pt idx="3">
                  <c:v>0</c:v>
                </c:pt>
                <c:pt idx="4">
                  <c:v>0.09</c:v>
                </c:pt>
                <c:pt idx="5">
                  <c:v>0</c:v>
                </c:pt>
                <c:pt idx="8">
                  <c:v>0</c:v>
                </c:pt>
                <c:pt idx="11">
                  <c:v>0.73</c:v>
                </c:pt>
                <c:pt idx="14">
                  <c:v>0.33</c:v>
                </c:pt>
                <c:pt idx="17">
                  <c:v>4.8003750000000007</c:v>
                </c:pt>
              </c:numCache>
            </c:numRef>
          </c:val>
          <c:extLst>
            <c:ext xmlns:c16="http://schemas.microsoft.com/office/drawing/2014/chart" uri="{C3380CC4-5D6E-409C-BE32-E72D297353CC}">
              <c16:uniqueId val="{00000007-5034-43E3-9245-9521C426FCA4}"/>
            </c:ext>
          </c:extLst>
        </c:ser>
        <c:ser>
          <c:idx val="9"/>
          <c:order val="8"/>
          <c:tx>
            <c:strRef>
              <c:f>'2 - Trends soorten'!$P$157</c:f>
              <c:strCache>
                <c:ptCount val="1"/>
                <c:pt idx="0">
                  <c:v>Overige</c:v>
                </c:pt>
              </c:strCache>
            </c:strRef>
          </c:tx>
          <c:spPr>
            <a:solidFill>
              <a:schemeClr val="bg1">
                <a:lumMod val="65000"/>
              </a:schemeClr>
            </a:solidFill>
            <a:ln>
              <a:noFill/>
            </a:ln>
            <a:effectLst/>
          </c:spPr>
          <c:invertIfNegative val="0"/>
          <c:cat>
            <c:numRef>
              <c:f>'2 - Trends soorten'!$G$158:$G$175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'2 - Trends soorten'!$P$158:$P$175</c:f>
              <c:numCache>
                <c:formatCode>_(* #,##0.00_);_(* \(#,##0.00\);_(* "-"??_);_(@_)</c:formatCode>
                <c:ptCount val="18"/>
                <c:pt idx="0">
                  <c:v>1.252517567567601</c:v>
                </c:pt>
                <c:pt idx="1">
                  <c:v>0.26724999999999977</c:v>
                </c:pt>
                <c:pt idx="2">
                  <c:v>0</c:v>
                </c:pt>
                <c:pt idx="3">
                  <c:v>0.4846344594594596</c:v>
                </c:pt>
                <c:pt idx="4">
                  <c:v>0</c:v>
                </c:pt>
                <c:pt idx="5">
                  <c:v>1.2511344936708912</c:v>
                </c:pt>
                <c:pt idx="6">
                  <c:v>0</c:v>
                </c:pt>
                <c:pt idx="8">
                  <c:v>2.2900000000000018</c:v>
                </c:pt>
                <c:pt idx="11">
                  <c:v>0</c:v>
                </c:pt>
                <c:pt idx="14">
                  <c:v>4.910000000000001</c:v>
                </c:pt>
                <c:pt idx="17">
                  <c:v>0</c:v>
                </c:pt>
              </c:numCache>
            </c:numRef>
          </c:val>
          <c:extLst>
            <c:ext xmlns:c16="http://schemas.microsoft.com/office/drawing/2014/chart" uri="{C3380CC4-5D6E-409C-BE32-E72D297353CC}">
              <c16:uniqueId val="{00000008-5034-43E3-9245-9521C426FCA4}"/>
            </c:ext>
          </c:extLst>
        </c:ser>
        <c:dLbls>
          <c:showLegendKey val="0"/>
          <c:showVal val="0"/>
          <c:showCatName val="0"/>
          <c:showSerName val="0"/>
          <c:showPercent val="0"/>
          <c:showBubbleSize val="0"/>
        </c:dLbls>
        <c:gapWidth val="50"/>
        <c:overlap val="100"/>
        <c:axId val="366098424"/>
        <c:axId val="366103128"/>
        <c:extLst/>
      </c:barChart>
      <c:catAx>
        <c:axId val="366098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103128"/>
        <c:crosses val="autoZero"/>
        <c:auto val="1"/>
        <c:lblAlgn val="ctr"/>
        <c:lblOffset val="100"/>
        <c:noMultiLvlLbl val="0"/>
      </c:catAx>
      <c:valAx>
        <c:axId val="36610312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0984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EKR score</a:t>
            </a:r>
            <a:r>
              <a:rPr lang="nl-NL" baseline="0"/>
              <a:t> deelmatten IJsselmeer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percentStacked"/>
        <c:varyColors val="0"/>
        <c:ser>
          <c:idx val="0"/>
          <c:order val="0"/>
          <c:tx>
            <c:strRef>
              <c:f>'1- Graf EKR score IJsselmeer'!$E$3</c:f>
              <c:strCache>
                <c:ptCount val="1"/>
                <c:pt idx="0">
                  <c:v>Abundantie</c:v>
                </c:pt>
              </c:strCache>
            </c:strRef>
          </c:tx>
          <c:spPr>
            <a:solidFill>
              <a:schemeClr val="accent1"/>
            </a:solidFill>
            <a:ln>
              <a:noFill/>
            </a:ln>
            <a:effectLst/>
          </c:spPr>
          <c:invertIfNegative val="0"/>
          <c:cat>
            <c:numRef>
              <c:f>'1- Graf EKR score IJsselmeer'!$C$4:$C$15</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'1- Graf EKR score IJsselmeer'!$E$4:$E$15</c:f>
              <c:numCache>
                <c:formatCode>General</c:formatCode>
                <c:ptCount val="12"/>
                <c:pt idx="0">
                  <c:v>0.255</c:v>
                </c:pt>
                <c:pt idx="1">
                  <c:v>0.23499999999999999</c:v>
                </c:pt>
                <c:pt idx="2">
                  <c:v>0.26900000000000002</c:v>
                </c:pt>
                <c:pt idx="5">
                  <c:v>0.25700000000000001</c:v>
                </c:pt>
                <c:pt idx="8">
                  <c:v>0.245</c:v>
                </c:pt>
                <c:pt idx="11">
                  <c:v>0.29899999999999999</c:v>
                </c:pt>
              </c:numCache>
            </c:numRef>
          </c:val>
          <c:extLst>
            <c:ext xmlns:c16="http://schemas.microsoft.com/office/drawing/2014/chart" uri="{C3380CC4-5D6E-409C-BE32-E72D297353CC}">
              <c16:uniqueId val="{00000000-5744-4005-B5D2-81E0DBBD7782}"/>
            </c:ext>
          </c:extLst>
        </c:ser>
        <c:ser>
          <c:idx val="1"/>
          <c:order val="1"/>
          <c:tx>
            <c:strRef>
              <c:f>'1- Graf EKR score IJsselmeer'!$F$3</c:f>
              <c:strCache>
                <c:ptCount val="1"/>
                <c:pt idx="0">
                  <c:v>Soortensamenstelling</c:v>
                </c:pt>
              </c:strCache>
            </c:strRef>
          </c:tx>
          <c:spPr>
            <a:solidFill>
              <a:schemeClr val="accent2"/>
            </a:solidFill>
            <a:ln>
              <a:noFill/>
            </a:ln>
            <a:effectLst/>
          </c:spPr>
          <c:invertIfNegative val="0"/>
          <c:cat>
            <c:numRef>
              <c:f>'1- Graf EKR score IJsselmeer'!$C$4:$C$15</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'1- Graf EKR score IJsselmeer'!$F$4:$F$15</c:f>
              <c:numCache>
                <c:formatCode>General</c:formatCode>
                <c:ptCount val="12"/>
                <c:pt idx="0">
                  <c:v>0.54400000000000004</c:v>
                </c:pt>
                <c:pt idx="1">
                  <c:v>0.498</c:v>
                </c:pt>
                <c:pt idx="2">
                  <c:v>0.54900000000000004</c:v>
                </c:pt>
                <c:pt idx="5">
                  <c:v>0.57799999999999996</c:v>
                </c:pt>
                <c:pt idx="8">
                  <c:v>0.45900000000000002</c:v>
                </c:pt>
                <c:pt idx="11">
                  <c:v>0.58899999999999997</c:v>
                </c:pt>
              </c:numCache>
            </c:numRef>
          </c:val>
          <c:extLst>
            <c:ext xmlns:c16="http://schemas.microsoft.com/office/drawing/2014/chart" uri="{C3380CC4-5D6E-409C-BE32-E72D297353CC}">
              <c16:uniqueId val="{00000001-5744-4005-B5D2-81E0DBBD7782}"/>
            </c:ext>
          </c:extLst>
        </c:ser>
        <c:dLbls>
          <c:showLegendKey val="0"/>
          <c:showVal val="0"/>
          <c:showCatName val="0"/>
          <c:showSerName val="0"/>
          <c:showPercent val="0"/>
          <c:showBubbleSize val="0"/>
        </c:dLbls>
        <c:gapWidth val="150"/>
        <c:overlap val="100"/>
        <c:axId val="846799872"/>
        <c:axId val="882645200"/>
      </c:barChart>
      <c:catAx>
        <c:axId val="846799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82645200"/>
        <c:crosses val="autoZero"/>
        <c:auto val="1"/>
        <c:lblAlgn val="ctr"/>
        <c:lblOffset val="100"/>
        <c:noMultiLvlLbl val="0"/>
      </c:catAx>
      <c:valAx>
        <c:axId val="8826452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467998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Bedekkingspercentages soorten Zoommeer-Eendracht</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stacked"/>
        <c:varyColors val="0"/>
        <c:ser>
          <c:idx val="1"/>
          <c:order val="0"/>
          <c:tx>
            <c:strRef>
              <c:f>'2 - Trends soorten'!$H$182</c:f>
              <c:strCache>
                <c:ptCount val="1"/>
                <c:pt idx="0">
                  <c:v>Aarvederkruid</c:v>
                </c:pt>
              </c:strCache>
            </c:strRef>
          </c:tx>
          <c:spPr>
            <a:solidFill>
              <a:schemeClr val="accent4">
                <a:lumMod val="60000"/>
                <a:lumOff val="40000"/>
              </a:schemeClr>
            </a:solidFill>
            <a:ln>
              <a:noFill/>
            </a:ln>
            <a:effectLst/>
          </c:spPr>
          <c:invertIfNegative val="0"/>
          <c:cat>
            <c:numRef>
              <c:f>'2 - Trends soorten'!$G$183:$G$201</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soorten'!$H$183:$H$201</c:f>
              <c:numCache>
                <c:formatCode>_(* #,##0.00_);_(* \(#,##0.00\);_(* "-"??_);_(@_)</c:formatCode>
                <c:ptCount val="19"/>
                <c:pt idx="0">
                  <c:v>1.6500000000000001E-2</c:v>
                </c:pt>
                <c:pt idx="1">
                  <c:v>0.11812499999999999</c:v>
                </c:pt>
                <c:pt idx="2">
                  <c:v>0.21916139240506299</c:v>
                </c:pt>
                <c:pt idx="3">
                  <c:v>0.108505379746835</c:v>
                </c:pt>
                <c:pt idx="4">
                  <c:v>0.795732142857143</c:v>
                </c:pt>
                <c:pt idx="5">
                  <c:v>0.72671550632911397</c:v>
                </c:pt>
                <c:pt idx="6">
                  <c:v>0.83191360759493604</c:v>
                </c:pt>
                <c:pt idx="8">
                  <c:v>1.76</c:v>
                </c:pt>
                <c:pt idx="9">
                  <c:v>1.17</c:v>
                </c:pt>
                <c:pt idx="12">
                  <c:v>5.18</c:v>
                </c:pt>
                <c:pt idx="15">
                  <c:v>0.8793526315789475</c:v>
                </c:pt>
                <c:pt idx="18" formatCode="0.00">
                  <c:v>0.37764473684210531</c:v>
                </c:pt>
              </c:numCache>
            </c:numRef>
          </c:val>
          <c:extLst>
            <c:ext xmlns:c16="http://schemas.microsoft.com/office/drawing/2014/chart" uri="{C3380CC4-5D6E-409C-BE32-E72D297353CC}">
              <c16:uniqueId val="{00000000-8698-420A-8E7E-6108B5372BD6}"/>
            </c:ext>
          </c:extLst>
        </c:ser>
        <c:ser>
          <c:idx val="2"/>
          <c:order val="1"/>
          <c:tx>
            <c:strRef>
              <c:f>'2 - Trends soorten'!$I$182</c:f>
              <c:strCache>
                <c:ptCount val="1"/>
                <c:pt idx="0">
                  <c:v>Schedefonteinkruid</c:v>
                </c:pt>
              </c:strCache>
            </c:strRef>
          </c:tx>
          <c:spPr>
            <a:solidFill>
              <a:schemeClr val="accent4">
                <a:lumMod val="75000"/>
              </a:schemeClr>
            </a:solidFill>
            <a:ln>
              <a:noFill/>
            </a:ln>
            <a:effectLst/>
          </c:spPr>
          <c:invertIfNegative val="0"/>
          <c:cat>
            <c:numRef>
              <c:f>'2 - Trends soorten'!$G$183:$G$201</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soorten'!$I$183:$I$201</c:f>
              <c:numCache>
                <c:formatCode>_(* #,##0.00_);_(* \(#,##0.00\);_(* "-"??_);_(@_)</c:formatCode>
                <c:ptCount val="19"/>
                <c:pt idx="0">
                  <c:v>15.712524999999999</c:v>
                </c:pt>
                <c:pt idx="1">
                  <c:v>11.956424999999999</c:v>
                </c:pt>
                <c:pt idx="2">
                  <c:v>7.7670316455696202</c:v>
                </c:pt>
                <c:pt idx="3">
                  <c:v>3.51526234177215</c:v>
                </c:pt>
                <c:pt idx="4">
                  <c:v>6.05419642857143</c:v>
                </c:pt>
                <c:pt idx="5">
                  <c:v>6.2825272151898801</c:v>
                </c:pt>
                <c:pt idx="6">
                  <c:v>2.65571835443038</c:v>
                </c:pt>
                <c:pt idx="8">
                  <c:v>8.15</c:v>
                </c:pt>
                <c:pt idx="9">
                  <c:v>5.28</c:v>
                </c:pt>
                <c:pt idx="12">
                  <c:v>6.4349999999999996</c:v>
                </c:pt>
                <c:pt idx="15">
                  <c:v>2.3657578947368418</c:v>
                </c:pt>
                <c:pt idx="18" formatCode="0.00">
                  <c:v>5.4201736842105284</c:v>
                </c:pt>
              </c:numCache>
            </c:numRef>
          </c:val>
          <c:extLst>
            <c:ext xmlns:c16="http://schemas.microsoft.com/office/drawing/2014/chart" uri="{C3380CC4-5D6E-409C-BE32-E72D297353CC}">
              <c16:uniqueId val="{00000001-8698-420A-8E7E-6108B5372BD6}"/>
            </c:ext>
          </c:extLst>
        </c:ser>
        <c:ser>
          <c:idx val="3"/>
          <c:order val="2"/>
          <c:tx>
            <c:strRef>
              <c:f>'2 - Trends soorten'!$J$182</c:f>
              <c:strCache>
                <c:ptCount val="1"/>
                <c:pt idx="0">
                  <c:v>Snavelruppia</c:v>
                </c:pt>
              </c:strCache>
            </c:strRef>
          </c:tx>
          <c:spPr>
            <a:solidFill>
              <a:srgbClr val="92D050"/>
            </a:solidFill>
            <a:ln>
              <a:noFill/>
            </a:ln>
            <a:effectLst/>
          </c:spPr>
          <c:invertIfNegative val="0"/>
          <c:cat>
            <c:numRef>
              <c:f>'2 - Trends soorten'!$G$183:$G$201</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soorten'!$J$183:$J$201</c:f>
              <c:numCache>
                <c:formatCode>_(* #,##0.00_);_(* \(#,##0.00\);_(* "-"??_);_(@_)</c:formatCode>
                <c:ptCount val="19"/>
                <c:pt idx="0">
                  <c:v>0.11715</c:v>
                </c:pt>
                <c:pt idx="1">
                  <c:v>0.33412500000000001</c:v>
                </c:pt>
                <c:pt idx="2">
                  <c:v>0.29878797468354401</c:v>
                </c:pt>
                <c:pt idx="3">
                  <c:v>4.3037974683544298E-4</c:v>
                </c:pt>
                <c:pt idx="4">
                  <c:v>1.1135714285714301E-2</c:v>
                </c:pt>
                <c:pt idx="5">
                  <c:v>9.0350316455696106E-2</c:v>
                </c:pt>
                <c:pt idx="6">
                  <c:v>0.81683734177215195</c:v>
                </c:pt>
                <c:pt idx="8">
                  <c:v>7.0000000000000001E-3</c:v>
                </c:pt>
                <c:pt idx="9">
                  <c:v>0.31</c:v>
                </c:pt>
                <c:pt idx="12">
                  <c:v>8.5000000000000006E-2</c:v>
                </c:pt>
                <c:pt idx="15">
                  <c:v>4.2500000000000003E-4</c:v>
                </c:pt>
                <c:pt idx="18" formatCode="General">
                  <c:v>0</c:v>
                </c:pt>
              </c:numCache>
            </c:numRef>
          </c:val>
          <c:extLst>
            <c:ext xmlns:c16="http://schemas.microsoft.com/office/drawing/2014/chart" uri="{C3380CC4-5D6E-409C-BE32-E72D297353CC}">
              <c16:uniqueId val="{00000002-8698-420A-8E7E-6108B5372BD6}"/>
            </c:ext>
          </c:extLst>
        </c:ser>
        <c:ser>
          <c:idx val="4"/>
          <c:order val="3"/>
          <c:tx>
            <c:strRef>
              <c:f>'2 - Trends soorten'!$K$182</c:f>
              <c:strCache>
                <c:ptCount val="1"/>
                <c:pt idx="0">
                  <c:v>Tenger fonteinkruid</c:v>
                </c:pt>
              </c:strCache>
            </c:strRef>
          </c:tx>
          <c:spPr>
            <a:solidFill>
              <a:srgbClr val="EB6C15"/>
            </a:solidFill>
            <a:ln>
              <a:noFill/>
            </a:ln>
            <a:effectLst/>
          </c:spPr>
          <c:invertIfNegative val="0"/>
          <c:cat>
            <c:numRef>
              <c:f>'2 - Trends soorten'!$G$183:$G$201</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soorten'!$K$183:$K$201</c:f>
              <c:numCache>
                <c:formatCode>_(* #,##0.00_);_(* \(#,##0.00\);_(* "-"??_);_(@_)</c:formatCode>
                <c:ptCount val="19"/>
                <c:pt idx="0">
                  <c:v>0.16819999999999999</c:v>
                </c:pt>
                <c:pt idx="1">
                  <c:v>0.42099999999999999</c:v>
                </c:pt>
                <c:pt idx="2">
                  <c:v>0.338607594936709</c:v>
                </c:pt>
                <c:pt idx="3">
                  <c:v>1.8185759493670899E-2</c:v>
                </c:pt>
                <c:pt idx="4">
                  <c:v>7.1728571428571405E-2</c:v>
                </c:pt>
                <c:pt idx="5">
                  <c:v>0.61895063291139196</c:v>
                </c:pt>
                <c:pt idx="6">
                  <c:v>7.4861075949367098E-2</c:v>
                </c:pt>
                <c:pt idx="8">
                  <c:v>0.22</c:v>
                </c:pt>
                <c:pt idx="9">
                  <c:v>2.04</c:v>
                </c:pt>
                <c:pt idx="12">
                  <c:v>4.7300000000000004</c:v>
                </c:pt>
                <c:pt idx="15">
                  <c:v>3.7516960526315795</c:v>
                </c:pt>
                <c:pt idx="18" formatCode="0.00">
                  <c:v>2.6690381578947369</c:v>
                </c:pt>
              </c:numCache>
            </c:numRef>
          </c:val>
          <c:extLst>
            <c:ext xmlns:c16="http://schemas.microsoft.com/office/drawing/2014/chart" uri="{C3380CC4-5D6E-409C-BE32-E72D297353CC}">
              <c16:uniqueId val="{00000003-8698-420A-8E7E-6108B5372BD6}"/>
            </c:ext>
          </c:extLst>
        </c:ser>
        <c:ser>
          <c:idx val="5"/>
          <c:order val="4"/>
          <c:tx>
            <c:strRef>
              <c:f>'2 - Trends soorten'!$L$182</c:f>
              <c:strCache>
                <c:ptCount val="1"/>
                <c:pt idx="0">
                  <c:v>Zannichellia</c:v>
                </c:pt>
              </c:strCache>
            </c:strRef>
          </c:tx>
          <c:spPr>
            <a:solidFill>
              <a:schemeClr val="accent2">
                <a:lumMod val="40000"/>
                <a:lumOff val="60000"/>
              </a:schemeClr>
            </a:solidFill>
            <a:ln>
              <a:noFill/>
            </a:ln>
            <a:effectLst/>
          </c:spPr>
          <c:invertIfNegative val="0"/>
          <c:cat>
            <c:numRef>
              <c:f>'2 - Trends soorten'!$G$183:$G$201</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soorten'!$L$183:$L$201</c:f>
              <c:numCache>
                <c:formatCode>_(* #,##0.00_);_(* \(#,##0.00\);_(* "-"??_);_(@_)</c:formatCode>
                <c:ptCount val="19"/>
                <c:pt idx="0">
                  <c:v>3.6498249999999999</c:v>
                </c:pt>
                <c:pt idx="1">
                  <c:v>0.95832499999999998</c:v>
                </c:pt>
                <c:pt idx="2">
                  <c:v>0.67649999999999999</c:v>
                </c:pt>
                <c:pt idx="3">
                  <c:v>0.137810759493671</c:v>
                </c:pt>
                <c:pt idx="4">
                  <c:v>1.4377428571428601</c:v>
                </c:pt>
                <c:pt idx="5">
                  <c:v>2.35454113924051</c:v>
                </c:pt>
                <c:pt idx="6">
                  <c:v>1.6331544303797501</c:v>
                </c:pt>
                <c:pt idx="8">
                  <c:v>0.21</c:v>
                </c:pt>
                <c:pt idx="9">
                  <c:v>1.02</c:v>
                </c:pt>
                <c:pt idx="12">
                  <c:v>7.04</c:v>
                </c:pt>
                <c:pt idx="15">
                  <c:v>4.7122039473684234</c:v>
                </c:pt>
                <c:pt idx="18" formatCode="0.00">
                  <c:v>1.4844092105263154</c:v>
                </c:pt>
              </c:numCache>
            </c:numRef>
          </c:val>
          <c:extLst>
            <c:ext xmlns:c16="http://schemas.microsoft.com/office/drawing/2014/chart" uri="{C3380CC4-5D6E-409C-BE32-E72D297353CC}">
              <c16:uniqueId val="{00000004-8698-420A-8E7E-6108B5372BD6}"/>
            </c:ext>
          </c:extLst>
        </c:ser>
        <c:ser>
          <c:idx val="6"/>
          <c:order val="5"/>
          <c:tx>
            <c:strRef>
              <c:f>'2 - Trends soorten'!$M$182</c:f>
              <c:strCache>
                <c:ptCount val="1"/>
                <c:pt idx="0">
                  <c:v>Smalle waterpest</c:v>
                </c:pt>
              </c:strCache>
            </c:strRef>
          </c:tx>
          <c:spPr>
            <a:solidFill>
              <a:schemeClr val="accent6">
                <a:lumMod val="75000"/>
              </a:schemeClr>
            </a:solidFill>
            <a:ln>
              <a:noFill/>
            </a:ln>
            <a:effectLst/>
          </c:spPr>
          <c:invertIfNegative val="0"/>
          <c:cat>
            <c:numRef>
              <c:f>'2 - Trends soorten'!$G$183:$G$201</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soorten'!$M$183:$M$201</c:f>
              <c:numCache>
                <c:formatCode>_(* #,##0.00_);_(* \(#,##0.00\);_(* "-"??_);_(@_)</c:formatCode>
                <c:ptCount val="19"/>
                <c:pt idx="5">
                  <c:v>6.31993670886076E-2</c:v>
                </c:pt>
                <c:pt idx="6">
                  <c:v>0.61502436708860797</c:v>
                </c:pt>
                <c:pt idx="8">
                  <c:v>4.75</c:v>
                </c:pt>
                <c:pt idx="9">
                  <c:v>22.1</c:v>
                </c:pt>
                <c:pt idx="12">
                  <c:v>5.72</c:v>
                </c:pt>
                <c:pt idx="15">
                  <c:v>3.3136723684210527</c:v>
                </c:pt>
                <c:pt idx="18" formatCode="0.00">
                  <c:v>0.95214736842105274</c:v>
                </c:pt>
              </c:numCache>
            </c:numRef>
          </c:val>
          <c:extLst>
            <c:ext xmlns:c16="http://schemas.microsoft.com/office/drawing/2014/chart" uri="{C3380CC4-5D6E-409C-BE32-E72D297353CC}">
              <c16:uniqueId val="{00000005-8698-420A-8E7E-6108B5372BD6}"/>
            </c:ext>
          </c:extLst>
        </c:ser>
        <c:ser>
          <c:idx val="7"/>
          <c:order val="6"/>
          <c:tx>
            <c:strRef>
              <c:f>'2 - Trends soorten'!$N$182</c:f>
              <c:strCache>
                <c:ptCount val="1"/>
                <c:pt idx="0">
                  <c:v>Overige</c:v>
                </c:pt>
              </c:strCache>
            </c:strRef>
          </c:tx>
          <c:spPr>
            <a:solidFill>
              <a:schemeClr val="bg1">
                <a:lumMod val="65000"/>
              </a:schemeClr>
            </a:solidFill>
            <a:ln>
              <a:noFill/>
            </a:ln>
            <a:effectLst/>
          </c:spPr>
          <c:invertIfNegative val="0"/>
          <c:cat>
            <c:numRef>
              <c:f>'2 - Trends soorten'!$G$183:$G$201</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soorten'!$N$183:$N$201</c:f>
              <c:numCache>
                <c:formatCode>_(* #,##0.00_);_(* \(#,##0.00\);_(* "-"??_);_(@_)</c:formatCode>
                <c:ptCount val="19"/>
                <c:pt idx="0">
                  <c:v>1.2332250000000016</c:v>
                </c:pt>
                <c:pt idx="1">
                  <c:v>1.1563912162162007</c:v>
                </c:pt>
                <c:pt idx="2">
                  <c:v>0</c:v>
                </c:pt>
                <c:pt idx="3">
                  <c:v>0</c:v>
                </c:pt>
                <c:pt idx="4">
                  <c:v>0.53101071428571178</c:v>
                </c:pt>
                <c:pt idx="5">
                  <c:v>0.45209556962020081</c:v>
                </c:pt>
                <c:pt idx="6">
                  <c:v>0</c:v>
                </c:pt>
                <c:pt idx="7">
                  <c:v>0</c:v>
                </c:pt>
                <c:pt idx="8">
                  <c:v>0</c:v>
                </c:pt>
                <c:pt idx="9">
                  <c:v>0</c:v>
                </c:pt>
                <c:pt idx="10">
                  <c:v>0</c:v>
                </c:pt>
                <c:pt idx="11">
                  <c:v>0</c:v>
                </c:pt>
                <c:pt idx="12">
                  <c:v>2.21</c:v>
                </c:pt>
                <c:pt idx="15">
                  <c:v>0.80253947368420819</c:v>
                </c:pt>
                <c:pt idx="18">
                  <c:v>0.7365868421052616</c:v>
                </c:pt>
              </c:numCache>
            </c:numRef>
          </c:val>
          <c:extLst>
            <c:ext xmlns:c16="http://schemas.microsoft.com/office/drawing/2014/chart" uri="{C3380CC4-5D6E-409C-BE32-E72D297353CC}">
              <c16:uniqueId val="{00000006-8698-420A-8E7E-6108B5372BD6}"/>
            </c:ext>
          </c:extLst>
        </c:ser>
        <c:dLbls>
          <c:showLegendKey val="0"/>
          <c:showVal val="0"/>
          <c:showCatName val="0"/>
          <c:showSerName val="0"/>
          <c:showPercent val="0"/>
          <c:showBubbleSize val="0"/>
        </c:dLbls>
        <c:gapWidth val="50"/>
        <c:overlap val="100"/>
        <c:axId val="366098424"/>
        <c:axId val="366103128"/>
        <c:extLst/>
      </c:barChart>
      <c:catAx>
        <c:axId val="366098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103128"/>
        <c:crosses val="autoZero"/>
        <c:auto val="1"/>
        <c:lblAlgn val="ctr"/>
        <c:lblOffset val="100"/>
        <c:noMultiLvlLbl val="0"/>
      </c:catAx>
      <c:valAx>
        <c:axId val="36610312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0984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Bedekkingspercentages</a:t>
            </a:r>
            <a:r>
              <a:rPr lang="en-GB" baseline="0"/>
              <a:t> soorten </a:t>
            </a:r>
            <a:r>
              <a:rPr lang="en-GB"/>
              <a:t>Markermeer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4.8556255026572848E-2"/>
          <c:y val="0.14686466331621315"/>
          <c:w val="0.66834582524858044"/>
          <c:h val="0.70479924282433148"/>
        </c:manualLayout>
      </c:layout>
      <c:barChart>
        <c:barDir val="col"/>
        <c:grouping val="percentStacked"/>
        <c:varyColors val="0"/>
        <c:ser>
          <c:idx val="0"/>
          <c:order val="0"/>
          <c:tx>
            <c:strRef>
              <c:f>'2 - Trends soorten'!$H$8</c:f>
              <c:strCache>
                <c:ptCount val="1"/>
                <c:pt idx="0">
                  <c:v>Doorgroeid fonteinkruid</c:v>
                </c:pt>
              </c:strCache>
            </c:strRef>
          </c:tx>
          <c:spPr>
            <a:solidFill>
              <a:schemeClr val="accent6">
                <a:lumMod val="50000"/>
              </a:schemeClr>
            </a:solidFill>
            <a:ln>
              <a:noFill/>
            </a:ln>
            <a:effectLst/>
          </c:spPr>
          <c:invertIfNegative val="0"/>
          <c:cat>
            <c:numRef>
              <c:f>'2 - Trends soorten'!$G$9:$G$25</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'2 - Trends soorten'!$H$9:$H$25</c:f>
              <c:numCache>
                <c:formatCode>_(* #,##0.00_);_(* \(#,##0.00\);_(* "-"??_);_(@_)</c:formatCode>
                <c:ptCount val="17"/>
                <c:pt idx="0">
                  <c:v>0.24055000000000001</c:v>
                </c:pt>
                <c:pt idx="1">
                  <c:v>0.45953375527426199</c:v>
                </c:pt>
                <c:pt idx="2">
                  <c:v>0.60007500000000003</c:v>
                </c:pt>
                <c:pt idx="3">
                  <c:v>2.5184250000000001</c:v>
                </c:pt>
                <c:pt idx="4">
                  <c:v>0.81589999999999996</c:v>
                </c:pt>
                <c:pt idx="5">
                  <c:v>6.47675</c:v>
                </c:pt>
                <c:pt idx="6">
                  <c:v>2.6571750000000001</c:v>
                </c:pt>
                <c:pt idx="7">
                  <c:v>1.50095</c:v>
                </c:pt>
                <c:pt idx="8">
                  <c:v>1.0900000000000001</c:v>
                </c:pt>
                <c:pt idx="9">
                  <c:v>1.554</c:v>
                </c:pt>
                <c:pt idx="11">
                  <c:v>1.98</c:v>
                </c:pt>
                <c:pt idx="14">
                  <c:v>7.99</c:v>
                </c:pt>
                <c:pt idx="16">
                  <c:v>0.7753000000000001</c:v>
                </c:pt>
              </c:numCache>
            </c:numRef>
          </c:val>
          <c:extLst>
            <c:ext xmlns:c16="http://schemas.microsoft.com/office/drawing/2014/chart" uri="{C3380CC4-5D6E-409C-BE32-E72D297353CC}">
              <c16:uniqueId val="{00000000-D588-4149-AAD3-CDD90C33ADC9}"/>
            </c:ext>
          </c:extLst>
        </c:ser>
        <c:ser>
          <c:idx val="1"/>
          <c:order val="1"/>
          <c:tx>
            <c:strRef>
              <c:f>'2 - Trends soorten'!$I$8</c:f>
              <c:strCache>
                <c:ptCount val="1"/>
                <c:pt idx="0">
                  <c:v>Schedefonteinkruid</c:v>
                </c:pt>
              </c:strCache>
            </c:strRef>
          </c:tx>
          <c:spPr>
            <a:solidFill>
              <a:schemeClr val="accent4">
                <a:lumMod val="60000"/>
                <a:lumOff val="40000"/>
              </a:schemeClr>
            </a:solidFill>
            <a:ln>
              <a:noFill/>
            </a:ln>
            <a:effectLst/>
          </c:spPr>
          <c:invertIfNegative val="0"/>
          <c:cat>
            <c:numRef>
              <c:f>'2 - Trends soorten'!$G$9:$G$25</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'2 - Trends soorten'!$I$9:$I$25</c:f>
              <c:numCache>
                <c:formatCode>_(* #,##0.00_);_(* \(#,##0.00\);_(* "-"??_);_(@_)</c:formatCode>
                <c:ptCount val="17"/>
                <c:pt idx="0">
                  <c:v>0.46829999999999999</c:v>
                </c:pt>
                <c:pt idx="1">
                  <c:v>0.28720182841068898</c:v>
                </c:pt>
                <c:pt idx="2">
                  <c:v>0.30095</c:v>
                </c:pt>
                <c:pt idx="3">
                  <c:v>0.23521249999999999</c:v>
                </c:pt>
                <c:pt idx="4">
                  <c:v>8.5900000000000004E-2</c:v>
                </c:pt>
                <c:pt idx="5">
                  <c:v>0.69217499999999998</c:v>
                </c:pt>
                <c:pt idx="6">
                  <c:v>0.15595000000000001</c:v>
                </c:pt>
                <c:pt idx="7">
                  <c:v>0.12139999999999999</c:v>
                </c:pt>
                <c:pt idx="8">
                  <c:v>0.34</c:v>
                </c:pt>
                <c:pt idx="9">
                  <c:v>0.44700000000000001</c:v>
                </c:pt>
                <c:pt idx="11">
                  <c:v>0.03</c:v>
                </c:pt>
                <c:pt idx="14">
                  <c:v>0.22</c:v>
                </c:pt>
                <c:pt idx="16">
                  <c:v>0.24367499999999995</c:v>
                </c:pt>
              </c:numCache>
            </c:numRef>
          </c:val>
          <c:extLst>
            <c:ext xmlns:c16="http://schemas.microsoft.com/office/drawing/2014/chart" uri="{C3380CC4-5D6E-409C-BE32-E72D297353CC}">
              <c16:uniqueId val="{00000001-D588-4149-AAD3-CDD90C33ADC9}"/>
            </c:ext>
          </c:extLst>
        </c:ser>
        <c:ser>
          <c:idx val="2"/>
          <c:order val="2"/>
          <c:tx>
            <c:strRef>
              <c:f>'2 - Trends soorten'!$J$8</c:f>
              <c:strCache>
                <c:ptCount val="1"/>
                <c:pt idx="0">
                  <c:v>Tenger fonteinkruid</c:v>
                </c:pt>
              </c:strCache>
            </c:strRef>
          </c:tx>
          <c:spPr>
            <a:solidFill>
              <a:srgbClr val="92D050"/>
            </a:solidFill>
            <a:ln>
              <a:noFill/>
            </a:ln>
            <a:effectLst/>
          </c:spPr>
          <c:invertIfNegative val="0"/>
          <c:cat>
            <c:numRef>
              <c:f>'2 - Trends soorten'!$G$9:$G$25</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'2 - Trends soorten'!$J$9:$J$25</c:f>
              <c:numCache>
                <c:formatCode>_(* #,##0.00_);_(* \(#,##0.00\);_(* "-"??_);_(@_)</c:formatCode>
                <c:ptCount val="17"/>
                <c:pt idx="0">
                  <c:v>0.21315000000000001</c:v>
                </c:pt>
                <c:pt idx="1">
                  <c:v>7.7772151898734196E-2</c:v>
                </c:pt>
                <c:pt idx="2">
                  <c:v>8.7300000000000003E-2</c:v>
                </c:pt>
                <c:pt idx="4">
                  <c:v>3.6824999999999997E-2</c:v>
                </c:pt>
                <c:pt idx="5">
                  <c:v>0.22975000000000001</c:v>
                </c:pt>
                <c:pt idx="6">
                  <c:v>0.135375</c:v>
                </c:pt>
                <c:pt idx="7">
                  <c:v>4.99E-2</c:v>
                </c:pt>
                <c:pt idx="8">
                  <c:v>0.2</c:v>
                </c:pt>
                <c:pt idx="9">
                  <c:v>1.0629999999999999</c:v>
                </c:pt>
                <c:pt idx="11">
                  <c:v>0.37</c:v>
                </c:pt>
                <c:pt idx="14">
                  <c:v>0.2</c:v>
                </c:pt>
                <c:pt idx="16">
                  <c:v>0.1305</c:v>
                </c:pt>
              </c:numCache>
            </c:numRef>
          </c:val>
          <c:extLst>
            <c:ext xmlns:c16="http://schemas.microsoft.com/office/drawing/2014/chart" uri="{C3380CC4-5D6E-409C-BE32-E72D297353CC}">
              <c16:uniqueId val="{00000002-D588-4149-AAD3-CDD90C33ADC9}"/>
            </c:ext>
          </c:extLst>
        </c:ser>
        <c:ser>
          <c:idx val="3"/>
          <c:order val="3"/>
          <c:tx>
            <c:strRef>
              <c:f>'2 - Trends soorten'!$K$8</c:f>
              <c:strCache>
                <c:ptCount val="1"/>
                <c:pt idx="0">
                  <c:v>Kransblad</c:v>
                </c:pt>
              </c:strCache>
            </c:strRef>
          </c:tx>
          <c:spPr>
            <a:solidFill>
              <a:schemeClr val="accent1">
                <a:lumMod val="60000"/>
                <a:lumOff val="40000"/>
              </a:schemeClr>
            </a:solidFill>
            <a:ln>
              <a:noFill/>
            </a:ln>
            <a:effectLst/>
          </c:spPr>
          <c:invertIfNegative val="0"/>
          <c:cat>
            <c:numRef>
              <c:f>'2 - Trends soorten'!$G$9:$G$25</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'2 - Trends soorten'!$K$9:$K$25</c:f>
              <c:numCache>
                <c:formatCode>_(* #,##0.00_);_(* \(#,##0.00\);_(* "-"??_);_(@_)</c:formatCode>
                <c:ptCount val="17"/>
                <c:pt idx="0">
                  <c:v>0.49109999999999998</c:v>
                </c:pt>
                <c:pt idx="1">
                  <c:v>0.68916455696202505</c:v>
                </c:pt>
                <c:pt idx="2">
                  <c:v>0.39672499999999999</c:v>
                </c:pt>
                <c:pt idx="3">
                  <c:v>0.48753750000000001</c:v>
                </c:pt>
                <c:pt idx="4">
                  <c:v>1.9245000000000001</c:v>
                </c:pt>
                <c:pt idx="5">
                  <c:v>1.9219999999999999</c:v>
                </c:pt>
                <c:pt idx="6">
                  <c:v>2.0126499999999998</c:v>
                </c:pt>
                <c:pt idx="7">
                  <c:v>3.1705000000000001</c:v>
                </c:pt>
                <c:pt idx="8">
                  <c:v>2.6</c:v>
                </c:pt>
                <c:pt idx="9">
                  <c:v>16.190000000000001</c:v>
                </c:pt>
                <c:pt idx="11">
                  <c:v>7.49</c:v>
                </c:pt>
                <c:pt idx="14">
                  <c:v>1.7</c:v>
                </c:pt>
                <c:pt idx="16">
                  <c:v>2.39255</c:v>
                </c:pt>
              </c:numCache>
            </c:numRef>
          </c:val>
          <c:extLst>
            <c:ext xmlns:c16="http://schemas.microsoft.com/office/drawing/2014/chart" uri="{C3380CC4-5D6E-409C-BE32-E72D297353CC}">
              <c16:uniqueId val="{00000003-D588-4149-AAD3-CDD90C33ADC9}"/>
            </c:ext>
          </c:extLst>
        </c:ser>
        <c:ser>
          <c:idx val="4"/>
          <c:order val="4"/>
          <c:tx>
            <c:strRef>
              <c:f>'2 - Trends soorten'!$L$8</c:f>
              <c:strCache>
                <c:ptCount val="1"/>
                <c:pt idx="0">
                  <c:v>Sterkranswier</c:v>
                </c:pt>
              </c:strCache>
            </c:strRef>
          </c:tx>
          <c:spPr>
            <a:solidFill>
              <a:schemeClr val="accent1">
                <a:lumMod val="75000"/>
              </a:schemeClr>
            </a:solidFill>
            <a:ln>
              <a:noFill/>
            </a:ln>
            <a:effectLst/>
          </c:spPr>
          <c:invertIfNegative val="0"/>
          <c:cat>
            <c:numRef>
              <c:f>'2 - Trends soorten'!$G$9:$G$25</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'2 - Trends soorten'!$L$9:$L$25</c:f>
              <c:numCache>
                <c:formatCode>_(* #,##0.00_);_(* \(#,##0.00\);_(* "-"??_);_(@_)</c:formatCode>
                <c:ptCount val="17"/>
                <c:pt idx="0">
                  <c:v>13.166499999999999</c:v>
                </c:pt>
                <c:pt idx="1">
                  <c:v>0.70992756680731395</c:v>
                </c:pt>
                <c:pt idx="2">
                  <c:v>11.224724999999999</c:v>
                </c:pt>
                <c:pt idx="3">
                  <c:v>13.482925</c:v>
                </c:pt>
                <c:pt idx="4">
                  <c:v>13.789175</c:v>
                </c:pt>
                <c:pt idx="5">
                  <c:v>16.366900000000001</c:v>
                </c:pt>
                <c:pt idx="6">
                  <c:v>17.602675000000001</c:v>
                </c:pt>
                <c:pt idx="7">
                  <c:v>12.9459</c:v>
                </c:pt>
                <c:pt idx="8">
                  <c:v>7.39</c:v>
                </c:pt>
                <c:pt idx="9">
                  <c:v>16</c:v>
                </c:pt>
                <c:pt idx="11">
                  <c:v>25.03</c:v>
                </c:pt>
                <c:pt idx="14">
                  <c:v>10</c:v>
                </c:pt>
              </c:numCache>
            </c:numRef>
          </c:val>
          <c:extLst>
            <c:ext xmlns:c16="http://schemas.microsoft.com/office/drawing/2014/chart" uri="{C3380CC4-5D6E-409C-BE32-E72D297353CC}">
              <c16:uniqueId val="{00000004-D588-4149-AAD3-CDD90C33ADC9}"/>
            </c:ext>
          </c:extLst>
        </c:ser>
        <c:ser>
          <c:idx val="5"/>
          <c:order val="5"/>
          <c:tx>
            <c:strRef>
              <c:f>'2 - Trends soorten'!$M$8</c:f>
              <c:strCache>
                <c:ptCount val="1"/>
                <c:pt idx="0">
                  <c:v>Overige</c:v>
                </c:pt>
              </c:strCache>
            </c:strRef>
          </c:tx>
          <c:spPr>
            <a:solidFill>
              <a:schemeClr val="bg1">
                <a:lumMod val="65000"/>
              </a:schemeClr>
            </a:solidFill>
            <a:ln>
              <a:noFill/>
            </a:ln>
            <a:effectLst/>
          </c:spPr>
          <c:invertIfNegative val="0"/>
          <c:cat>
            <c:numRef>
              <c:f>'2 - Trends soorten'!$G$9:$G$25</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'2 - Trends soorten'!$M$9:$M$25</c:f>
              <c:numCache>
                <c:formatCode>_(* #,##0.00_);_(* \(#,##0.00\);_(* "-"??_);_(@_)</c:formatCode>
                <c:ptCount val="17"/>
                <c:pt idx="0">
                  <c:v>0</c:v>
                </c:pt>
                <c:pt idx="1">
                  <c:v>0</c:v>
                </c:pt>
                <c:pt idx="2">
                  <c:v>0</c:v>
                </c:pt>
                <c:pt idx="3">
                  <c:v>1.4895353383458985</c:v>
                </c:pt>
                <c:pt idx="4">
                  <c:v>5.9274999999999634E-2</c:v>
                </c:pt>
                <c:pt idx="5">
                  <c:v>0</c:v>
                </c:pt>
                <c:pt idx="6">
                  <c:v>0</c:v>
                </c:pt>
                <c:pt idx="7">
                  <c:v>1.1416499999999989</c:v>
                </c:pt>
                <c:pt idx="8">
                  <c:v>0</c:v>
                </c:pt>
                <c:pt idx="9">
                  <c:v>0</c:v>
                </c:pt>
                <c:pt idx="11">
                  <c:v>0</c:v>
                </c:pt>
                <c:pt idx="14">
                  <c:v>8.2100000000000026</c:v>
                </c:pt>
                <c:pt idx="16">
                  <c:v>0</c:v>
                </c:pt>
              </c:numCache>
            </c:numRef>
          </c:val>
          <c:extLst>
            <c:ext xmlns:c16="http://schemas.microsoft.com/office/drawing/2014/chart" uri="{C3380CC4-5D6E-409C-BE32-E72D297353CC}">
              <c16:uniqueId val="{00000005-D588-4149-AAD3-CDD90C33ADC9}"/>
            </c:ext>
          </c:extLst>
        </c:ser>
        <c:dLbls>
          <c:showLegendKey val="0"/>
          <c:showVal val="0"/>
          <c:showCatName val="0"/>
          <c:showSerName val="0"/>
          <c:showPercent val="0"/>
          <c:showBubbleSize val="0"/>
        </c:dLbls>
        <c:gapWidth val="50"/>
        <c:overlap val="100"/>
        <c:axId val="329855072"/>
        <c:axId val="331858904"/>
      </c:barChart>
      <c:catAx>
        <c:axId val="329855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31858904"/>
        <c:crosses val="autoZero"/>
        <c:auto val="1"/>
        <c:lblAlgn val="ctr"/>
        <c:lblOffset val="100"/>
        <c:noMultiLvlLbl val="0"/>
      </c:catAx>
      <c:valAx>
        <c:axId val="3318589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29855072"/>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Bedekkingspercentages soorten </a:t>
            </a:r>
            <a:r>
              <a:rPr lang="en-GB"/>
              <a:t>Randmeren</a:t>
            </a:r>
            <a:r>
              <a:rPr lang="en-GB" baseline="0"/>
              <a:t> Zuid</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4.8633022999747894E-2"/>
          <c:y val="0.10293896634599366"/>
          <c:w val="0.66701497772925533"/>
          <c:h val="0.74057075564007468"/>
        </c:manualLayout>
      </c:layout>
      <c:barChart>
        <c:barDir val="col"/>
        <c:grouping val="percentStacked"/>
        <c:varyColors val="0"/>
        <c:ser>
          <c:idx val="0"/>
          <c:order val="0"/>
          <c:tx>
            <c:strRef>
              <c:f>'2 - Trends soorten'!$H$130</c:f>
              <c:strCache>
                <c:ptCount val="1"/>
                <c:pt idx="0">
                  <c:v>Schedefonteinkruid</c:v>
                </c:pt>
              </c:strCache>
            </c:strRef>
          </c:tx>
          <c:spPr>
            <a:solidFill>
              <a:schemeClr val="accent4">
                <a:lumMod val="60000"/>
                <a:lumOff val="40000"/>
              </a:schemeClr>
            </a:solidFill>
            <a:ln>
              <a:noFill/>
            </a:ln>
            <a:effectLst/>
          </c:spPr>
          <c:invertIfNegative val="0"/>
          <c:cat>
            <c:numRef>
              <c:f>'2 - Trends soorten'!$G$131:$G$147</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'2 - Trends soorten'!$H$131:$H$147</c:f>
              <c:numCache>
                <c:formatCode>_(* #,##0.00_);_(* \(#,##0.00\);_(* "-"??_);_(@_)</c:formatCode>
                <c:ptCount val="17"/>
                <c:pt idx="0">
                  <c:v>5.8779124999999999</c:v>
                </c:pt>
                <c:pt idx="1">
                  <c:v>12.282287500000001</c:v>
                </c:pt>
                <c:pt idx="2">
                  <c:v>4.4286124999999998</c:v>
                </c:pt>
                <c:pt idx="3">
                  <c:v>6.0467500000000003</c:v>
                </c:pt>
                <c:pt idx="4">
                  <c:v>9.4190375</c:v>
                </c:pt>
                <c:pt idx="5">
                  <c:v>7.4665375000000003</c:v>
                </c:pt>
                <c:pt idx="6">
                  <c:v>8.8941750000000006</c:v>
                </c:pt>
                <c:pt idx="7">
                  <c:v>9.6514249999999997</c:v>
                </c:pt>
                <c:pt idx="10">
                  <c:v>13.2</c:v>
                </c:pt>
                <c:pt idx="13">
                  <c:v>10.4</c:v>
                </c:pt>
                <c:pt idx="16">
                  <c:v>2.8379500000000011</c:v>
                </c:pt>
              </c:numCache>
            </c:numRef>
          </c:val>
          <c:extLst>
            <c:ext xmlns:c16="http://schemas.microsoft.com/office/drawing/2014/chart" uri="{C3380CC4-5D6E-409C-BE32-E72D297353CC}">
              <c16:uniqueId val="{00000000-88B5-4A33-A191-A487664C8EC0}"/>
            </c:ext>
          </c:extLst>
        </c:ser>
        <c:ser>
          <c:idx val="1"/>
          <c:order val="1"/>
          <c:tx>
            <c:strRef>
              <c:f>'2 - Trends soorten'!$I$130</c:f>
              <c:strCache>
                <c:ptCount val="1"/>
                <c:pt idx="0">
                  <c:v>Tenger fonteinkruid</c:v>
                </c:pt>
              </c:strCache>
            </c:strRef>
          </c:tx>
          <c:spPr>
            <a:solidFill>
              <a:srgbClr val="92D050"/>
            </a:solidFill>
            <a:ln>
              <a:noFill/>
            </a:ln>
            <a:effectLst/>
          </c:spPr>
          <c:invertIfNegative val="0"/>
          <c:cat>
            <c:numRef>
              <c:f>'2 - Trends soorten'!$G$131:$G$147</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'2 - Trends soorten'!$I$131:$I$147</c:f>
              <c:numCache>
                <c:formatCode>_(* #,##0.00_);_(* \(#,##0.00\);_(* "-"??_);_(@_)</c:formatCode>
                <c:ptCount val="17"/>
                <c:pt idx="0">
                  <c:v>0.46137499999999998</c:v>
                </c:pt>
                <c:pt idx="1">
                  <c:v>1.0940000000000001</c:v>
                </c:pt>
                <c:pt idx="2">
                  <c:v>2.0957499999999998</c:v>
                </c:pt>
                <c:pt idx="3">
                  <c:v>4.5517624999999997</c:v>
                </c:pt>
                <c:pt idx="4">
                  <c:v>3.8089</c:v>
                </c:pt>
                <c:pt idx="5">
                  <c:v>0.91485000000000005</c:v>
                </c:pt>
                <c:pt idx="6">
                  <c:v>2.2210999999999999</c:v>
                </c:pt>
                <c:pt idx="7">
                  <c:v>1.476375</c:v>
                </c:pt>
                <c:pt idx="10">
                  <c:v>2.06</c:v>
                </c:pt>
                <c:pt idx="13">
                  <c:v>2.92</c:v>
                </c:pt>
                <c:pt idx="16">
                  <c:v>1.2448249999999996</c:v>
                </c:pt>
              </c:numCache>
            </c:numRef>
          </c:val>
          <c:extLst>
            <c:ext xmlns:c16="http://schemas.microsoft.com/office/drawing/2014/chart" uri="{C3380CC4-5D6E-409C-BE32-E72D297353CC}">
              <c16:uniqueId val="{00000001-88B5-4A33-A191-A487664C8EC0}"/>
            </c:ext>
          </c:extLst>
        </c:ser>
        <c:ser>
          <c:idx val="2"/>
          <c:order val="2"/>
          <c:tx>
            <c:strRef>
              <c:f>'2 - Trends soorten'!$J$130</c:f>
              <c:strCache>
                <c:ptCount val="1"/>
                <c:pt idx="0">
                  <c:v>Zannichellia</c:v>
                </c:pt>
              </c:strCache>
            </c:strRef>
          </c:tx>
          <c:spPr>
            <a:solidFill>
              <a:schemeClr val="accent4">
                <a:lumMod val="75000"/>
              </a:schemeClr>
            </a:solidFill>
            <a:ln>
              <a:noFill/>
            </a:ln>
            <a:effectLst/>
          </c:spPr>
          <c:invertIfNegative val="0"/>
          <c:cat>
            <c:numRef>
              <c:f>'2 - Trends soorten'!$G$131:$G$147</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'2 - Trends soorten'!$J$131:$J$147</c:f>
              <c:numCache>
                <c:formatCode>_(* #,##0.00_);_(* \(#,##0.00\);_(* "-"??_);_(@_)</c:formatCode>
                <c:ptCount val="17"/>
                <c:pt idx="0">
                  <c:v>1.2974874999999999</c:v>
                </c:pt>
                <c:pt idx="1">
                  <c:v>2.8638124999999999</c:v>
                </c:pt>
                <c:pt idx="2">
                  <c:v>3.5274125000000001</c:v>
                </c:pt>
                <c:pt idx="3">
                  <c:v>3.9476249999999999</c:v>
                </c:pt>
                <c:pt idx="4">
                  <c:v>2.5573999999999999</c:v>
                </c:pt>
                <c:pt idx="5">
                  <c:v>3.9914000000000001</c:v>
                </c:pt>
                <c:pt idx="6">
                  <c:v>2.608425</c:v>
                </c:pt>
                <c:pt idx="7">
                  <c:v>2.6764250000000001</c:v>
                </c:pt>
                <c:pt idx="10">
                  <c:v>2.52</c:v>
                </c:pt>
                <c:pt idx="13">
                  <c:v>2.0499999999999998</c:v>
                </c:pt>
                <c:pt idx="16">
                  <c:v>1.0542125</c:v>
                </c:pt>
              </c:numCache>
            </c:numRef>
          </c:val>
          <c:extLst>
            <c:ext xmlns:c16="http://schemas.microsoft.com/office/drawing/2014/chart" uri="{C3380CC4-5D6E-409C-BE32-E72D297353CC}">
              <c16:uniqueId val="{00000002-88B5-4A33-A191-A487664C8EC0}"/>
            </c:ext>
          </c:extLst>
        </c:ser>
        <c:ser>
          <c:idx val="3"/>
          <c:order val="3"/>
          <c:tx>
            <c:strRef>
              <c:f>'2 - Trends soorten'!$K$130</c:f>
              <c:strCache>
                <c:ptCount val="1"/>
                <c:pt idx="0">
                  <c:v>Doorgroeid fonteinkruid</c:v>
                </c:pt>
              </c:strCache>
            </c:strRef>
          </c:tx>
          <c:spPr>
            <a:solidFill>
              <a:schemeClr val="accent6">
                <a:lumMod val="75000"/>
              </a:schemeClr>
            </a:solidFill>
            <a:ln>
              <a:noFill/>
            </a:ln>
            <a:effectLst/>
          </c:spPr>
          <c:invertIfNegative val="0"/>
          <c:cat>
            <c:numRef>
              <c:f>'2 - Trends soorten'!$G$131:$G$147</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'2 - Trends soorten'!$K$131:$K$147</c:f>
              <c:numCache>
                <c:formatCode>_(* #,##0.00_);_(* \(#,##0.00\);_(* "-"??_);_(@_)</c:formatCode>
                <c:ptCount val="17"/>
                <c:pt idx="0">
                  <c:v>0.176925</c:v>
                </c:pt>
                <c:pt idx="1">
                  <c:v>0.84699999999999998</c:v>
                </c:pt>
                <c:pt idx="2">
                  <c:v>1.2945</c:v>
                </c:pt>
                <c:pt idx="3">
                  <c:v>1.8276250000000001</c:v>
                </c:pt>
                <c:pt idx="4">
                  <c:v>0.87148749999999997</c:v>
                </c:pt>
                <c:pt idx="5">
                  <c:v>0.67698749999999996</c:v>
                </c:pt>
                <c:pt idx="6">
                  <c:v>3.3459625000000002</c:v>
                </c:pt>
                <c:pt idx="7">
                  <c:v>2.9966249999999999</c:v>
                </c:pt>
                <c:pt idx="10">
                  <c:v>6.65</c:v>
                </c:pt>
                <c:pt idx="13">
                  <c:v>20.239999999999998</c:v>
                </c:pt>
                <c:pt idx="16">
                  <c:v>12.0022375</c:v>
                </c:pt>
              </c:numCache>
            </c:numRef>
          </c:val>
          <c:extLst>
            <c:ext xmlns:c16="http://schemas.microsoft.com/office/drawing/2014/chart" uri="{C3380CC4-5D6E-409C-BE32-E72D297353CC}">
              <c16:uniqueId val="{00000003-88B5-4A33-A191-A487664C8EC0}"/>
            </c:ext>
          </c:extLst>
        </c:ser>
        <c:ser>
          <c:idx val="4"/>
          <c:order val="4"/>
          <c:tx>
            <c:strRef>
              <c:f>'2 - Trends soorten'!$L$130</c:f>
              <c:strCache>
                <c:ptCount val="1"/>
                <c:pt idx="0">
                  <c:v>Gekroesd fonteinkruid</c:v>
                </c:pt>
              </c:strCache>
            </c:strRef>
          </c:tx>
          <c:spPr>
            <a:solidFill>
              <a:srgbClr val="770952"/>
            </a:solidFill>
            <a:ln>
              <a:noFill/>
            </a:ln>
            <a:effectLst/>
          </c:spPr>
          <c:invertIfNegative val="0"/>
          <c:cat>
            <c:numRef>
              <c:f>'2 - Trends soorten'!$G$131:$G$147</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'2 - Trends soorten'!$L$131:$L$147</c:f>
              <c:numCache>
                <c:formatCode>_(* #,##0.00_);_(* \(#,##0.00\);_(* "-"??_);_(@_)</c:formatCode>
                <c:ptCount val="17"/>
                <c:pt idx="0">
                  <c:v>0.15112500000000001</c:v>
                </c:pt>
                <c:pt idx="1">
                  <c:v>0.19258749999999999</c:v>
                </c:pt>
                <c:pt idx="2">
                  <c:v>0.2129625</c:v>
                </c:pt>
                <c:pt idx="3">
                  <c:v>0.16671250000000001</c:v>
                </c:pt>
                <c:pt idx="4">
                  <c:v>9.8000000000000004E-2</c:v>
                </c:pt>
                <c:pt idx="5">
                  <c:v>0.34175</c:v>
                </c:pt>
                <c:pt idx="6">
                  <c:v>1.9541375000000001</c:v>
                </c:pt>
                <c:pt idx="7">
                  <c:v>5.1103874999999999</c:v>
                </c:pt>
                <c:pt idx="10">
                  <c:v>0.49</c:v>
                </c:pt>
                <c:pt idx="13">
                  <c:v>0.28999999999999998</c:v>
                </c:pt>
                <c:pt idx="16">
                  <c:v>0.16600000000000001</c:v>
                </c:pt>
              </c:numCache>
            </c:numRef>
          </c:val>
          <c:extLst xmlns:c15="http://schemas.microsoft.com/office/drawing/2012/chart">
            <c:ext xmlns:c16="http://schemas.microsoft.com/office/drawing/2014/chart" uri="{C3380CC4-5D6E-409C-BE32-E72D297353CC}">
              <c16:uniqueId val="{00000004-88B5-4A33-A191-A487664C8EC0}"/>
            </c:ext>
          </c:extLst>
        </c:ser>
        <c:ser>
          <c:idx val="5"/>
          <c:order val="5"/>
          <c:tx>
            <c:strRef>
              <c:f>'2 - Trends soorten'!$M$130</c:f>
              <c:strCache>
                <c:ptCount val="1"/>
                <c:pt idx="0">
                  <c:v>Kransblad</c:v>
                </c:pt>
              </c:strCache>
            </c:strRef>
          </c:tx>
          <c:spPr>
            <a:solidFill>
              <a:schemeClr val="accent5">
                <a:lumMod val="60000"/>
                <a:lumOff val="40000"/>
              </a:schemeClr>
            </a:solidFill>
            <a:ln>
              <a:noFill/>
            </a:ln>
            <a:effectLst/>
          </c:spPr>
          <c:invertIfNegative val="0"/>
          <c:cat>
            <c:numRef>
              <c:f>'2 - Trends soorten'!$G$131:$G$147</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'2 - Trends soorten'!$M$131:$M$147</c:f>
              <c:numCache>
                <c:formatCode>_(* #,##0.00_);_(* \(#,##0.00\);_(* "-"??_);_(@_)</c:formatCode>
                <c:ptCount val="17"/>
                <c:pt idx="0">
                  <c:v>0</c:v>
                </c:pt>
                <c:pt idx="1">
                  <c:v>0</c:v>
                </c:pt>
                <c:pt idx="2">
                  <c:v>6.0874999999999999E-2</c:v>
                </c:pt>
                <c:pt idx="3">
                  <c:v>1.1825E-2</c:v>
                </c:pt>
                <c:pt idx="4">
                  <c:v>0.88741250000000005</c:v>
                </c:pt>
                <c:pt idx="5">
                  <c:v>0.76432500000000003</c:v>
                </c:pt>
                <c:pt idx="6">
                  <c:v>0.34131250000000002</c:v>
                </c:pt>
                <c:pt idx="7">
                  <c:v>4.8143874999999996</c:v>
                </c:pt>
                <c:pt idx="10">
                  <c:v>3.33</c:v>
                </c:pt>
                <c:pt idx="13">
                  <c:v>3.53</c:v>
                </c:pt>
                <c:pt idx="16">
                  <c:v>3.1515375000000003</c:v>
                </c:pt>
              </c:numCache>
            </c:numRef>
          </c:val>
          <c:extLst>
            <c:ext xmlns:c16="http://schemas.microsoft.com/office/drawing/2014/chart" uri="{C3380CC4-5D6E-409C-BE32-E72D297353CC}">
              <c16:uniqueId val="{00000005-88B5-4A33-A191-A487664C8EC0}"/>
            </c:ext>
          </c:extLst>
        </c:ser>
        <c:ser>
          <c:idx val="7"/>
          <c:order val="6"/>
          <c:tx>
            <c:strRef>
              <c:f>'2 - Trends soorten'!$N$130</c:f>
              <c:strCache>
                <c:ptCount val="1"/>
                <c:pt idx="0">
                  <c:v>Aarvederkruid</c:v>
                </c:pt>
              </c:strCache>
            </c:strRef>
          </c:tx>
          <c:spPr>
            <a:solidFill>
              <a:schemeClr val="accent2">
                <a:lumMod val="60000"/>
              </a:schemeClr>
            </a:solidFill>
            <a:ln>
              <a:noFill/>
            </a:ln>
            <a:effectLst/>
          </c:spPr>
          <c:invertIfNegative val="0"/>
          <c:cat>
            <c:numRef>
              <c:f>'2 - Trends soorten'!$G$131:$G$147</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'2 - Trends soorten'!$N$131:$N$147</c:f>
              <c:numCache>
                <c:formatCode>_(* #,##0.00_);_(* \(#,##0.00\);_(* "-"??_);_(@_)</c:formatCode>
                <c:ptCount val="17"/>
                <c:pt idx="6">
                  <c:v>0.01</c:v>
                </c:pt>
                <c:pt idx="7">
                  <c:v>0.04</c:v>
                </c:pt>
                <c:pt idx="10">
                  <c:v>0.67</c:v>
                </c:pt>
                <c:pt idx="13">
                  <c:v>3.77</c:v>
                </c:pt>
                <c:pt idx="16">
                  <c:v>2.8712</c:v>
                </c:pt>
              </c:numCache>
            </c:numRef>
          </c:val>
          <c:extLst>
            <c:ext xmlns:c16="http://schemas.microsoft.com/office/drawing/2014/chart" uri="{C3380CC4-5D6E-409C-BE32-E72D297353CC}">
              <c16:uniqueId val="{00000006-88B5-4A33-A191-A487664C8EC0}"/>
            </c:ext>
          </c:extLst>
        </c:ser>
        <c:ser>
          <c:idx val="9"/>
          <c:order val="7"/>
          <c:tx>
            <c:strRef>
              <c:f>'2 - Trends soorten'!$O$130</c:f>
              <c:strCache>
                <c:ptCount val="1"/>
                <c:pt idx="0">
                  <c:v>Smalle waterpest</c:v>
                </c:pt>
              </c:strCache>
            </c:strRef>
          </c:tx>
          <c:spPr>
            <a:solidFill>
              <a:schemeClr val="accent4">
                <a:lumMod val="60000"/>
              </a:schemeClr>
            </a:solidFill>
            <a:ln>
              <a:noFill/>
            </a:ln>
            <a:effectLst/>
          </c:spPr>
          <c:invertIfNegative val="0"/>
          <c:cat>
            <c:numRef>
              <c:f>'2 - Trends soorten'!$G$131:$G$147</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'2 - Trends soorten'!$O$131:$O$147</c:f>
              <c:numCache>
                <c:formatCode>_(* #,##0.00_);_(* \(#,##0.00\);_(* "-"??_);_(@_)</c:formatCode>
                <c:ptCount val="17"/>
                <c:pt idx="16">
                  <c:v>5.6063749999999999</c:v>
                </c:pt>
              </c:numCache>
            </c:numRef>
          </c:val>
          <c:extLst>
            <c:ext xmlns:c16="http://schemas.microsoft.com/office/drawing/2014/chart" uri="{C3380CC4-5D6E-409C-BE32-E72D297353CC}">
              <c16:uniqueId val="{00000007-88B5-4A33-A191-A487664C8EC0}"/>
            </c:ext>
          </c:extLst>
        </c:ser>
        <c:ser>
          <c:idx val="10"/>
          <c:order val="8"/>
          <c:tx>
            <c:strRef>
              <c:f>'2 - Trends soorten'!$P$130</c:f>
              <c:strCache>
                <c:ptCount val="1"/>
                <c:pt idx="0">
                  <c:v>Sterkranswier</c:v>
                </c:pt>
              </c:strCache>
            </c:strRef>
          </c:tx>
          <c:spPr>
            <a:solidFill>
              <a:schemeClr val="accent5">
                <a:lumMod val="60000"/>
              </a:schemeClr>
            </a:solidFill>
            <a:ln>
              <a:noFill/>
            </a:ln>
            <a:effectLst/>
          </c:spPr>
          <c:invertIfNegative val="0"/>
          <c:cat>
            <c:numRef>
              <c:f>'2 - Trends soorten'!$G$131:$G$147</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'2 - Trends soorten'!$P$131:$P$147</c:f>
              <c:numCache>
                <c:formatCode>_(* #,##0.00_);_(* \(#,##0.00\);_(* "-"??_);_(@_)</c:formatCode>
                <c:ptCount val="17"/>
                <c:pt idx="16">
                  <c:v>2.7632500000000002</c:v>
                </c:pt>
              </c:numCache>
            </c:numRef>
          </c:val>
          <c:extLst>
            <c:ext xmlns:c16="http://schemas.microsoft.com/office/drawing/2014/chart" uri="{C3380CC4-5D6E-409C-BE32-E72D297353CC}">
              <c16:uniqueId val="{00000008-88B5-4A33-A191-A487664C8EC0}"/>
            </c:ext>
          </c:extLst>
        </c:ser>
        <c:ser>
          <c:idx val="6"/>
          <c:order val="9"/>
          <c:tx>
            <c:strRef>
              <c:f>'2 - Trends soorten'!$Q$130</c:f>
              <c:strCache>
                <c:ptCount val="1"/>
                <c:pt idx="0">
                  <c:v>Overige</c:v>
                </c:pt>
              </c:strCache>
            </c:strRef>
          </c:tx>
          <c:spPr>
            <a:solidFill>
              <a:schemeClr val="bg1">
                <a:lumMod val="65000"/>
              </a:schemeClr>
            </a:solidFill>
            <a:ln>
              <a:noFill/>
            </a:ln>
            <a:effectLst/>
          </c:spPr>
          <c:invertIfNegative val="0"/>
          <c:cat>
            <c:numRef>
              <c:f>'2 - Trends soorten'!$G$131:$G$147</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'2 - Trends soorten'!$Q$131:$Q$147</c:f>
              <c:numCache>
                <c:formatCode>_(* #,##0.00_);_(* \(#,##0.00\);_(* "-"??_);_(@_)</c:formatCode>
                <c:ptCount val="17"/>
                <c:pt idx="0">
                  <c:v>0</c:v>
                </c:pt>
                <c:pt idx="1">
                  <c:v>0</c:v>
                </c:pt>
                <c:pt idx="2">
                  <c:v>0</c:v>
                </c:pt>
                <c:pt idx="3">
                  <c:v>0</c:v>
                </c:pt>
                <c:pt idx="4">
                  <c:v>8.3962500000000162E-2</c:v>
                </c:pt>
                <c:pt idx="5">
                  <c:v>0</c:v>
                </c:pt>
                <c:pt idx="6">
                  <c:v>0.31097499999999734</c:v>
                </c:pt>
                <c:pt idx="7">
                  <c:v>0.67991250000000392</c:v>
                </c:pt>
                <c:pt idx="10">
                  <c:v>1.8200000000000021</c:v>
                </c:pt>
                <c:pt idx="13">
                  <c:v>11.540000000000004</c:v>
                </c:pt>
                <c:pt idx="16">
                  <c:v>6.1574750000000025</c:v>
                </c:pt>
              </c:numCache>
            </c:numRef>
          </c:val>
          <c:extLst>
            <c:ext xmlns:c16="http://schemas.microsoft.com/office/drawing/2014/chart" uri="{C3380CC4-5D6E-409C-BE32-E72D297353CC}">
              <c16:uniqueId val="{00000009-88B5-4A33-A191-A487664C8EC0}"/>
            </c:ext>
          </c:extLst>
        </c:ser>
        <c:dLbls>
          <c:showLegendKey val="0"/>
          <c:showVal val="0"/>
          <c:showCatName val="0"/>
          <c:showSerName val="0"/>
          <c:showPercent val="0"/>
          <c:showBubbleSize val="0"/>
        </c:dLbls>
        <c:gapWidth val="50"/>
        <c:overlap val="100"/>
        <c:axId val="331863608"/>
        <c:axId val="366100384"/>
        <c:extLst/>
      </c:barChart>
      <c:catAx>
        <c:axId val="33186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100384"/>
        <c:crosses val="autoZero"/>
        <c:auto val="1"/>
        <c:lblAlgn val="ctr"/>
        <c:lblOffset val="100"/>
        <c:noMultiLvlLbl val="0"/>
      </c:catAx>
      <c:valAx>
        <c:axId val="36610038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31863608"/>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Bedekkingspercentages</a:t>
            </a:r>
            <a:r>
              <a:rPr lang="en-GB" baseline="0"/>
              <a:t> soorten </a:t>
            </a:r>
            <a:r>
              <a:rPr lang="en-GB"/>
              <a:t>Markermeer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4.8556255026572848E-2"/>
          <c:y val="0.14686466331621315"/>
          <c:w val="0.66834582524858044"/>
          <c:h val="0.70479924282433148"/>
        </c:manualLayout>
      </c:layout>
      <c:lineChart>
        <c:grouping val="standard"/>
        <c:varyColors val="0"/>
        <c:ser>
          <c:idx val="0"/>
          <c:order val="0"/>
          <c:tx>
            <c:strRef>
              <c:f>'2 - Trends soorten'!$AG$8</c:f>
              <c:strCache>
                <c:ptCount val="1"/>
                <c:pt idx="0">
                  <c:v>Doorgroeid fonteinkruid</c:v>
                </c:pt>
              </c:strCache>
            </c:strRef>
          </c:tx>
          <c:spPr>
            <a:ln w="28575" cap="rnd">
              <a:solidFill>
                <a:schemeClr val="accent1"/>
              </a:solidFill>
              <a:round/>
            </a:ln>
            <a:effectLst/>
          </c:spPr>
          <c:marker>
            <c:symbol val="none"/>
          </c:marker>
          <c:cat>
            <c:numRef>
              <c:f>'2 - Trends soorten'!$AF$9:$AF$21</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2016</c:v>
                </c:pt>
                <c:pt idx="11">
                  <c:v>2019</c:v>
                </c:pt>
                <c:pt idx="12">
                  <c:v>2021</c:v>
                </c:pt>
              </c:numCache>
            </c:numRef>
          </c:cat>
          <c:val>
            <c:numRef>
              <c:f>'2 - Trends soorten'!$AG$9:$AG$21</c:f>
              <c:numCache>
                <c:formatCode>_(* #,##0.00_);_(* \(#,##0.00\);_(* "-"??_);_(@_)</c:formatCode>
                <c:ptCount val="13"/>
                <c:pt idx="0">
                  <c:v>0.24055000000000001</c:v>
                </c:pt>
                <c:pt idx="1">
                  <c:v>0.45953375527426199</c:v>
                </c:pt>
                <c:pt idx="2">
                  <c:v>0.60007500000000003</c:v>
                </c:pt>
                <c:pt idx="3">
                  <c:v>2.5184250000000001</c:v>
                </c:pt>
                <c:pt idx="4">
                  <c:v>0.81589999999999996</c:v>
                </c:pt>
                <c:pt idx="5">
                  <c:v>6.47675</c:v>
                </c:pt>
                <c:pt idx="6">
                  <c:v>2.6571750000000001</c:v>
                </c:pt>
                <c:pt idx="7">
                  <c:v>1.50095</c:v>
                </c:pt>
                <c:pt idx="8">
                  <c:v>1.0900000000000001</c:v>
                </c:pt>
                <c:pt idx="9">
                  <c:v>1.554</c:v>
                </c:pt>
                <c:pt idx="10">
                  <c:v>1.98</c:v>
                </c:pt>
                <c:pt idx="11">
                  <c:v>7.99</c:v>
                </c:pt>
                <c:pt idx="12">
                  <c:v>0.7753000000000001</c:v>
                </c:pt>
              </c:numCache>
            </c:numRef>
          </c:val>
          <c:smooth val="0"/>
          <c:extLst>
            <c:ext xmlns:c16="http://schemas.microsoft.com/office/drawing/2014/chart" uri="{C3380CC4-5D6E-409C-BE32-E72D297353CC}">
              <c16:uniqueId val="{00000000-FAE6-44C1-A3D4-EACD28D51411}"/>
            </c:ext>
          </c:extLst>
        </c:ser>
        <c:ser>
          <c:idx val="1"/>
          <c:order val="1"/>
          <c:tx>
            <c:strRef>
              <c:f>'2 - Trends soorten'!$AH$8</c:f>
              <c:strCache>
                <c:ptCount val="1"/>
                <c:pt idx="0">
                  <c:v>Schedefonteinkruid</c:v>
                </c:pt>
              </c:strCache>
            </c:strRef>
          </c:tx>
          <c:spPr>
            <a:ln w="28575" cap="rnd">
              <a:solidFill>
                <a:schemeClr val="accent2"/>
              </a:solidFill>
              <a:round/>
            </a:ln>
            <a:effectLst/>
          </c:spPr>
          <c:marker>
            <c:symbol val="none"/>
          </c:marker>
          <c:cat>
            <c:numRef>
              <c:f>'2 - Trends soorten'!$AF$9:$AF$21</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2016</c:v>
                </c:pt>
                <c:pt idx="11">
                  <c:v>2019</c:v>
                </c:pt>
                <c:pt idx="12">
                  <c:v>2021</c:v>
                </c:pt>
              </c:numCache>
            </c:numRef>
          </c:cat>
          <c:val>
            <c:numRef>
              <c:f>'2 - Trends soorten'!$AH$9:$AH$21</c:f>
              <c:numCache>
                <c:formatCode>_(* #,##0.00_);_(* \(#,##0.00\);_(* "-"??_);_(@_)</c:formatCode>
                <c:ptCount val="13"/>
                <c:pt idx="0">
                  <c:v>0.46829999999999999</c:v>
                </c:pt>
                <c:pt idx="1">
                  <c:v>0.28720182841068898</c:v>
                </c:pt>
                <c:pt idx="2">
                  <c:v>0.30095</c:v>
                </c:pt>
                <c:pt idx="3">
                  <c:v>0.23521249999999999</c:v>
                </c:pt>
                <c:pt idx="4">
                  <c:v>8.5900000000000004E-2</c:v>
                </c:pt>
                <c:pt idx="5">
                  <c:v>0.69217499999999998</c:v>
                </c:pt>
                <c:pt idx="6">
                  <c:v>0.15595000000000001</c:v>
                </c:pt>
                <c:pt idx="7">
                  <c:v>0.12139999999999999</c:v>
                </c:pt>
                <c:pt idx="8">
                  <c:v>0.34</c:v>
                </c:pt>
                <c:pt idx="9">
                  <c:v>0.44700000000000001</c:v>
                </c:pt>
                <c:pt idx="10">
                  <c:v>0.03</c:v>
                </c:pt>
                <c:pt idx="11">
                  <c:v>0.22</c:v>
                </c:pt>
                <c:pt idx="12">
                  <c:v>0.24367499999999995</c:v>
                </c:pt>
              </c:numCache>
            </c:numRef>
          </c:val>
          <c:smooth val="0"/>
          <c:extLst>
            <c:ext xmlns:c16="http://schemas.microsoft.com/office/drawing/2014/chart" uri="{C3380CC4-5D6E-409C-BE32-E72D297353CC}">
              <c16:uniqueId val="{00000001-FAE6-44C1-A3D4-EACD28D51411}"/>
            </c:ext>
          </c:extLst>
        </c:ser>
        <c:ser>
          <c:idx val="2"/>
          <c:order val="2"/>
          <c:tx>
            <c:strRef>
              <c:f>'2 - Trends soorten'!$AI$8</c:f>
              <c:strCache>
                <c:ptCount val="1"/>
                <c:pt idx="0">
                  <c:v>Tenger fonteinkruid</c:v>
                </c:pt>
              </c:strCache>
            </c:strRef>
          </c:tx>
          <c:spPr>
            <a:ln w="28575" cap="rnd">
              <a:solidFill>
                <a:schemeClr val="accent3"/>
              </a:solidFill>
              <a:round/>
            </a:ln>
            <a:effectLst/>
          </c:spPr>
          <c:marker>
            <c:symbol val="none"/>
          </c:marker>
          <c:cat>
            <c:numRef>
              <c:f>'2 - Trends soorten'!$AF$9:$AF$21</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2016</c:v>
                </c:pt>
                <c:pt idx="11">
                  <c:v>2019</c:v>
                </c:pt>
                <c:pt idx="12">
                  <c:v>2021</c:v>
                </c:pt>
              </c:numCache>
            </c:numRef>
          </c:cat>
          <c:val>
            <c:numRef>
              <c:f>'2 - Trends soorten'!$AI$9:$AI$21</c:f>
              <c:numCache>
                <c:formatCode>_(* #,##0.00_);_(* \(#,##0.00\);_(* "-"??_);_(@_)</c:formatCode>
                <c:ptCount val="13"/>
                <c:pt idx="0">
                  <c:v>0.21315000000000001</c:v>
                </c:pt>
                <c:pt idx="1">
                  <c:v>7.7772151898734196E-2</c:v>
                </c:pt>
                <c:pt idx="2">
                  <c:v>8.7300000000000003E-2</c:v>
                </c:pt>
                <c:pt idx="4">
                  <c:v>3.6824999999999997E-2</c:v>
                </c:pt>
                <c:pt idx="5">
                  <c:v>0.22975000000000001</c:v>
                </c:pt>
                <c:pt idx="6">
                  <c:v>0.135375</c:v>
                </c:pt>
                <c:pt idx="7">
                  <c:v>4.99E-2</c:v>
                </c:pt>
                <c:pt idx="8">
                  <c:v>0.2</c:v>
                </c:pt>
                <c:pt idx="9">
                  <c:v>1.0629999999999999</c:v>
                </c:pt>
                <c:pt idx="10">
                  <c:v>0.37</c:v>
                </c:pt>
                <c:pt idx="11">
                  <c:v>0.2</c:v>
                </c:pt>
                <c:pt idx="12">
                  <c:v>0.1305</c:v>
                </c:pt>
              </c:numCache>
            </c:numRef>
          </c:val>
          <c:smooth val="0"/>
          <c:extLst>
            <c:ext xmlns:c16="http://schemas.microsoft.com/office/drawing/2014/chart" uri="{C3380CC4-5D6E-409C-BE32-E72D297353CC}">
              <c16:uniqueId val="{00000002-FAE6-44C1-A3D4-EACD28D51411}"/>
            </c:ext>
          </c:extLst>
        </c:ser>
        <c:ser>
          <c:idx val="3"/>
          <c:order val="3"/>
          <c:tx>
            <c:strRef>
              <c:f>'2 - Trends soorten'!$AJ$8</c:f>
              <c:strCache>
                <c:ptCount val="1"/>
                <c:pt idx="0">
                  <c:v>Kransblad</c:v>
                </c:pt>
              </c:strCache>
            </c:strRef>
          </c:tx>
          <c:spPr>
            <a:ln w="28575" cap="rnd">
              <a:solidFill>
                <a:schemeClr val="accent4"/>
              </a:solidFill>
              <a:round/>
            </a:ln>
            <a:effectLst/>
          </c:spPr>
          <c:marker>
            <c:symbol val="none"/>
          </c:marker>
          <c:cat>
            <c:numRef>
              <c:f>'2 - Trends soorten'!$AF$9:$AF$21</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2016</c:v>
                </c:pt>
                <c:pt idx="11">
                  <c:v>2019</c:v>
                </c:pt>
                <c:pt idx="12">
                  <c:v>2021</c:v>
                </c:pt>
              </c:numCache>
            </c:numRef>
          </c:cat>
          <c:val>
            <c:numRef>
              <c:f>'2 - Trends soorten'!$AJ$9:$AJ$21</c:f>
              <c:numCache>
                <c:formatCode>_(* #,##0.00_);_(* \(#,##0.00\);_(* "-"??_);_(@_)</c:formatCode>
                <c:ptCount val="13"/>
                <c:pt idx="0">
                  <c:v>0.49109999999999998</c:v>
                </c:pt>
                <c:pt idx="1">
                  <c:v>0.68916455696202505</c:v>
                </c:pt>
                <c:pt idx="2">
                  <c:v>0.39672499999999999</c:v>
                </c:pt>
                <c:pt idx="3">
                  <c:v>0.48753750000000001</c:v>
                </c:pt>
                <c:pt idx="4">
                  <c:v>1.9245000000000001</c:v>
                </c:pt>
                <c:pt idx="5">
                  <c:v>1.9219999999999999</c:v>
                </c:pt>
                <c:pt idx="6">
                  <c:v>2.0126499999999998</c:v>
                </c:pt>
                <c:pt idx="7">
                  <c:v>3.1705000000000001</c:v>
                </c:pt>
                <c:pt idx="8">
                  <c:v>2.6</c:v>
                </c:pt>
                <c:pt idx="9">
                  <c:v>16.190000000000001</c:v>
                </c:pt>
                <c:pt idx="10">
                  <c:v>7.49</c:v>
                </c:pt>
                <c:pt idx="11">
                  <c:v>1.7</c:v>
                </c:pt>
                <c:pt idx="12">
                  <c:v>2.39255</c:v>
                </c:pt>
              </c:numCache>
            </c:numRef>
          </c:val>
          <c:smooth val="0"/>
          <c:extLst>
            <c:ext xmlns:c16="http://schemas.microsoft.com/office/drawing/2014/chart" uri="{C3380CC4-5D6E-409C-BE32-E72D297353CC}">
              <c16:uniqueId val="{00000003-FAE6-44C1-A3D4-EACD28D51411}"/>
            </c:ext>
          </c:extLst>
        </c:ser>
        <c:ser>
          <c:idx val="4"/>
          <c:order val="4"/>
          <c:tx>
            <c:strRef>
              <c:f>'2 - Trends soorten'!$AK$8</c:f>
              <c:strCache>
                <c:ptCount val="1"/>
                <c:pt idx="0">
                  <c:v>Sterkranswier</c:v>
                </c:pt>
              </c:strCache>
            </c:strRef>
          </c:tx>
          <c:spPr>
            <a:ln w="28575" cap="rnd">
              <a:solidFill>
                <a:schemeClr val="accent5"/>
              </a:solidFill>
              <a:round/>
            </a:ln>
            <a:effectLst/>
          </c:spPr>
          <c:marker>
            <c:symbol val="none"/>
          </c:marker>
          <c:cat>
            <c:numRef>
              <c:f>'2 - Trends soorten'!$AF$9:$AF$21</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2016</c:v>
                </c:pt>
                <c:pt idx="11">
                  <c:v>2019</c:v>
                </c:pt>
                <c:pt idx="12">
                  <c:v>2021</c:v>
                </c:pt>
              </c:numCache>
            </c:numRef>
          </c:cat>
          <c:val>
            <c:numRef>
              <c:f>'2 - Trends soorten'!$AK$9:$AK$21</c:f>
              <c:numCache>
                <c:formatCode>_(* #,##0.00_);_(* \(#,##0.00\);_(* "-"??_);_(@_)</c:formatCode>
                <c:ptCount val="13"/>
                <c:pt idx="0">
                  <c:v>13.166499999999999</c:v>
                </c:pt>
                <c:pt idx="1">
                  <c:v>0.70992756680731395</c:v>
                </c:pt>
                <c:pt idx="2">
                  <c:v>11.224724999999999</c:v>
                </c:pt>
                <c:pt idx="3">
                  <c:v>13.482925</c:v>
                </c:pt>
                <c:pt idx="4">
                  <c:v>13.789175</c:v>
                </c:pt>
                <c:pt idx="5">
                  <c:v>16.366900000000001</c:v>
                </c:pt>
                <c:pt idx="6">
                  <c:v>17.602675000000001</c:v>
                </c:pt>
                <c:pt idx="7">
                  <c:v>12.9459</c:v>
                </c:pt>
                <c:pt idx="8">
                  <c:v>7.39</c:v>
                </c:pt>
                <c:pt idx="9">
                  <c:v>16</c:v>
                </c:pt>
                <c:pt idx="10">
                  <c:v>25.03</c:v>
                </c:pt>
                <c:pt idx="11">
                  <c:v>10</c:v>
                </c:pt>
                <c:pt idx="12">
                  <c:v>12.320275000000002</c:v>
                </c:pt>
              </c:numCache>
            </c:numRef>
          </c:val>
          <c:smooth val="0"/>
          <c:extLst>
            <c:ext xmlns:c16="http://schemas.microsoft.com/office/drawing/2014/chart" uri="{C3380CC4-5D6E-409C-BE32-E72D297353CC}">
              <c16:uniqueId val="{00000004-FAE6-44C1-A3D4-EACD28D51411}"/>
            </c:ext>
          </c:extLst>
        </c:ser>
        <c:ser>
          <c:idx val="5"/>
          <c:order val="5"/>
          <c:tx>
            <c:strRef>
              <c:f>'2 - Trends soorten'!$AL$8</c:f>
              <c:strCache>
                <c:ptCount val="1"/>
                <c:pt idx="0">
                  <c:v>Overige</c:v>
                </c:pt>
              </c:strCache>
            </c:strRef>
          </c:tx>
          <c:spPr>
            <a:ln w="28575" cap="rnd">
              <a:solidFill>
                <a:schemeClr val="accent6"/>
              </a:solidFill>
              <a:round/>
            </a:ln>
            <a:effectLst/>
          </c:spPr>
          <c:marker>
            <c:symbol val="none"/>
          </c:marker>
          <c:cat>
            <c:numRef>
              <c:f>'2 - Trends soorten'!$AF$9:$AF$21</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2016</c:v>
                </c:pt>
                <c:pt idx="11">
                  <c:v>2019</c:v>
                </c:pt>
                <c:pt idx="12">
                  <c:v>2021</c:v>
                </c:pt>
              </c:numCache>
            </c:numRef>
          </c:cat>
          <c:val>
            <c:numRef>
              <c:f>'2 - Trends soorten'!$AL$9:$AL$21</c:f>
              <c:numCache>
                <c:formatCode>_(* #,##0.00_);_(* \(#,##0.00\);_(* "-"??_);_(@_)</c:formatCode>
                <c:ptCount val="13"/>
                <c:pt idx="0">
                  <c:v>0</c:v>
                </c:pt>
                <c:pt idx="1">
                  <c:v>0</c:v>
                </c:pt>
                <c:pt idx="2">
                  <c:v>0</c:v>
                </c:pt>
                <c:pt idx="3">
                  <c:v>1.4895353383458985</c:v>
                </c:pt>
                <c:pt idx="4">
                  <c:v>5.9274999999999634E-2</c:v>
                </c:pt>
                <c:pt idx="5">
                  <c:v>0</c:v>
                </c:pt>
                <c:pt idx="6">
                  <c:v>0</c:v>
                </c:pt>
                <c:pt idx="7">
                  <c:v>1.1416499999999989</c:v>
                </c:pt>
                <c:pt idx="8">
                  <c:v>0</c:v>
                </c:pt>
                <c:pt idx="9">
                  <c:v>0</c:v>
                </c:pt>
                <c:pt idx="10">
                  <c:v>0</c:v>
                </c:pt>
                <c:pt idx="11">
                  <c:v>8.2100000000000026</c:v>
                </c:pt>
                <c:pt idx="12">
                  <c:v>0</c:v>
                </c:pt>
              </c:numCache>
            </c:numRef>
          </c:val>
          <c:smooth val="0"/>
          <c:extLst>
            <c:ext xmlns:c16="http://schemas.microsoft.com/office/drawing/2014/chart" uri="{C3380CC4-5D6E-409C-BE32-E72D297353CC}">
              <c16:uniqueId val="{00000005-FAE6-44C1-A3D4-EACD28D51411}"/>
            </c:ext>
          </c:extLst>
        </c:ser>
        <c:dLbls>
          <c:showLegendKey val="0"/>
          <c:showVal val="0"/>
          <c:showCatName val="0"/>
          <c:showSerName val="0"/>
          <c:showPercent val="0"/>
          <c:showBubbleSize val="0"/>
        </c:dLbls>
        <c:smooth val="0"/>
        <c:axId val="329855072"/>
        <c:axId val="331858904"/>
      </c:lineChart>
      <c:catAx>
        <c:axId val="329855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31858904"/>
        <c:crosses val="autoZero"/>
        <c:auto val="1"/>
        <c:lblAlgn val="ctr"/>
        <c:lblOffset val="100"/>
        <c:noMultiLvlLbl val="1"/>
      </c:catAx>
      <c:valAx>
        <c:axId val="331858904"/>
        <c:scaling>
          <c:orientation val="minMax"/>
          <c:max val="3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29855072"/>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Bedekkingspercentages soorten </a:t>
            </a:r>
            <a:r>
              <a:rPr lang="en-GB"/>
              <a:t>Randmeren</a:t>
            </a:r>
            <a:r>
              <a:rPr lang="en-GB" baseline="0"/>
              <a:t> Zuid</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4.8633022999747894E-2"/>
          <c:y val="0.10293896634599366"/>
          <c:w val="0.66701497772925533"/>
          <c:h val="0.74057075564007468"/>
        </c:manualLayout>
      </c:layout>
      <c:lineChart>
        <c:grouping val="standard"/>
        <c:varyColors val="0"/>
        <c:ser>
          <c:idx val="1"/>
          <c:order val="0"/>
          <c:tx>
            <c:strRef>
              <c:f>'2 - Trends soorten'!$AG$130</c:f>
              <c:strCache>
                <c:ptCount val="1"/>
                <c:pt idx="0">
                  <c:v>Schedefonteinkruid</c:v>
                </c:pt>
              </c:strCache>
            </c:strRef>
          </c:tx>
          <c:spPr>
            <a:ln w="28575" cap="rnd">
              <a:solidFill>
                <a:schemeClr val="accent2"/>
              </a:solidFill>
              <a:round/>
            </a:ln>
            <a:effectLst/>
          </c:spPr>
          <c:marker>
            <c:symbol val="none"/>
          </c:marker>
          <c:cat>
            <c:numRef>
              <c:f>'2 - Trends soorten'!$AF$131:$AF$141</c:f>
              <c:numCache>
                <c:formatCode>General</c:formatCode>
                <c:ptCount val="11"/>
                <c:pt idx="0">
                  <c:v>2005</c:v>
                </c:pt>
                <c:pt idx="1">
                  <c:v>2006</c:v>
                </c:pt>
                <c:pt idx="2">
                  <c:v>2007</c:v>
                </c:pt>
                <c:pt idx="3">
                  <c:v>2008</c:v>
                </c:pt>
                <c:pt idx="4">
                  <c:v>2009</c:v>
                </c:pt>
                <c:pt idx="5">
                  <c:v>2010</c:v>
                </c:pt>
                <c:pt idx="6">
                  <c:v>2011</c:v>
                </c:pt>
                <c:pt idx="7">
                  <c:v>2012</c:v>
                </c:pt>
                <c:pt idx="8">
                  <c:v>2015</c:v>
                </c:pt>
                <c:pt idx="9">
                  <c:v>2018</c:v>
                </c:pt>
                <c:pt idx="10">
                  <c:v>2021</c:v>
                </c:pt>
              </c:numCache>
            </c:numRef>
          </c:cat>
          <c:val>
            <c:numRef>
              <c:f>'2 - Trends soorten'!$AG$131:$AG$141</c:f>
              <c:numCache>
                <c:formatCode>_(* #,##0.00_);_(* \(#,##0.00\);_(* "-"??_);_(@_)</c:formatCode>
                <c:ptCount val="11"/>
                <c:pt idx="0">
                  <c:v>5.8779124999999999</c:v>
                </c:pt>
                <c:pt idx="1">
                  <c:v>12.282287500000001</c:v>
                </c:pt>
                <c:pt idx="2">
                  <c:v>4.4286124999999998</c:v>
                </c:pt>
                <c:pt idx="3">
                  <c:v>6.0467500000000003</c:v>
                </c:pt>
                <c:pt idx="4">
                  <c:v>9.4190375</c:v>
                </c:pt>
                <c:pt idx="5">
                  <c:v>7.4665375000000003</c:v>
                </c:pt>
                <c:pt idx="6">
                  <c:v>8.8941750000000006</c:v>
                </c:pt>
                <c:pt idx="7">
                  <c:v>9.6514249999999997</c:v>
                </c:pt>
                <c:pt idx="8">
                  <c:v>13.2</c:v>
                </c:pt>
                <c:pt idx="9">
                  <c:v>10.4</c:v>
                </c:pt>
                <c:pt idx="10">
                  <c:v>2.8379500000000011</c:v>
                </c:pt>
              </c:numCache>
            </c:numRef>
          </c:val>
          <c:smooth val="0"/>
          <c:extLst>
            <c:ext xmlns:c16="http://schemas.microsoft.com/office/drawing/2014/chart" uri="{C3380CC4-5D6E-409C-BE32-E72D297353CC}">
              <c16:uniqueId val="{00000001-589B-47FB-A2A3-CC82D750769B}"/>
            </c:ext>
          </c:extLst>
        </c:ser>
        <c:ser>
          <c:idx val="2"/>
          <c:order val="1"/>
          <c:tx>
            <c:strRef>
              <c:f>'2 - Trends soorten'!$AH$130</c:f>
              <c:strCache>
                <c:ptCount val="1"/>
                <c:pt idx="0">
                  <c:v>Tenger fonteinkruid</c:v>
                </c:pt>
              </c:strCache>
            </c:strRef>
          </c:tx>
          <c:spPr>
            <a:ln w="28575" cap="rnd">
              <a:solidFill>
                <a:schemeClr val="accent3"/>
              </a:solidFill>
              <a:round/>
            </a:ln>
            <a:effectLst/>
          </c:spPr>
          <c:marker>
            <c:symbol val="none"/>
          </c:marker>
          <c:cat>
            <c:numRef>
              <c:f>'2 - Trends soorten'!$AF$131:$AF$141</c:f>
              <c:numCache>
                <c:formatCode>General</c:formatCode>
                <c:ptCount val="11"/>
                <c:pt idx="0">
                  <c:v>2005</c:v>
                </c:pt>
                <c:pt idx="1">
                  <c:v>2006</c:v>
                </c:pt>
                <c:pt idx="2">
                  <c:v>2007</c:v>
                </c:pt>
                <c:pt idx="3">
                  <c:v>2008</c:v>
                </c:pt>
                <c:pt idx="4">
                  <c:v>2009</c:v>
                </c:pt>
                <c:pt idx="5">
                  <c:v>2010</c:v>
                </c:pt>
                <c:pt idx="6">
                  <c:v>2011</c:v>
                </c:pt>
                <c:pt idx="7">
                  <c:v>2012</c:v>
                </c:pt>
                <c:pt idx="8">
                  <c:v>2015</c:v>
                </c:pt>
                <c:pt idx="9">
                  <c:v>2018</c:v>
                </c:pt>
                <c:pt idx="10">
                  <c:v>2021</c:v>
                </c:pt>
              </c:numCache>
            </c:numRef>
          </c:cat>
          <c:val>
            <c:numRef>
              <c:f>'2 - Trends soorten'!$AH$131:$AH$141</c:f>
              <c:numCache>
                <c:formatCode>_(* #,##0.00_);_(* \(#,##0.00\);_(* "-"??_);_(@_)</c:formatCode>
                <c:ptCount val="11"/>
                <c:pt idx="0">
                  <c:v>0.46137499999999998</c:v>
                </c:pt>
                <c:pt idx="1">
                  <c:v>1.0940000000000001</c:v>
                </c:pt>
                <c:pt idx="2">
                  <c:v>2.0957499999999998</c:v>
                </c:pt>
                <c:pt idx="3">
                  <c:v>4.5517624999999997</c:v>
                </c:pt>
                <c:pt idx="4">
                  <c:v>3.8089</c:v>
                </c:pt>
                <c:pt idx="5">
                  <c:v>0.91485000000000005</c:v>
                </c:pt>
                <c:pt idx="6">
                  <c:v>2.2210999999999999</c:v>
                </c:pt>
                <c:pt idx="7">
                  <c:v>1.476375</c:v>
                </c:pt>
                <c:pt idx="8">
                  <c:v>2.06</c:v>
                </c:pt>
                <c:pt idx="9">
                  <c:v>2.92</c:v>
                </c:pt>
                <c:pt idx="10">
                  <c:v>1.2448249999999996</c:v>
                </c:pt>
              </c:numCache>
            </c:numRef>
          </c:val>
          <c:smooth val="0"/>
          <c:extLst>
            <c:ext xmlns:c16="http://schemas.microsoft.com/office/drawing/2014/chart" uri="{C3380CC4-5D6E-409C-BE32-E72D297353CC}">
              <c16:uniqueId val="{00000002-589B-47FB-A2A3-CC82D750769B}"/>
            </c:ext>
          </c:extLst>
        </c:ser>
        <c:ser>
          <c:idx val="3"/>
          <c:order val="2"/>
          <c:tx>
            <c:strRef>
              <c:f>'2 - Trends soorten'!$AI$130</c:f>
              <c:strCache>
                <c:ptCount val="1"/>
                <c:pt idx="0">
                  <c:v>Zannichellia</c:v>
                </c:pt>
              </c:strCache>
            </c:strRef>
          </c:tx>
          <c:spPr>
            <a:ln w="28575" cap="rnd">
              <a:solidFill>
                <a:schemeClr val="accent4"/>
              </a:solidFill>
              <a:round/>
            </a:ln>
            <a:effectLst/>
          </c:spPr>
          <c:marker>
            <c:symbol val="none"/>
          </c:marker>
          <c:cat>
            <c:numRef>
              <c:f>'2 - Trends soorten'!$AF$131:$AF$141</c:f>
              <c:numCache>
                <c:formatCode>General</c:formatCode>
                <c:ptCount val="11"/>
                <c:pt idx="0">
                  <c:v>2005</c:v>
                </c:pt>
                <c:pt idx="1">
                  <c:v>2006</c:v>
                </c:pt>
                <c:pt idx="2">
                  <c:v>2007</c:v>
                </c:pt>
                <c:pt idx="3">
                  <c:v>2008</c:v>
                </c:pt>
                <c:pt idx="4">
                  <c:v>2009</c:v>
                </c:pt>
                <c:pt idx="5">
                  <c:v>2010</c:v>
                </c:pt>
                <c:pt idx="6">
                  <c:v>2011</c:v>
                </c:pt>
                <c:pt idx="7">
                  <c:v>2012</c:v>
                </c:pt>
                <c:pt idx="8">
                  <c:v>2015</c:v>
                </c:pt>
                <c:pt idx="9">
                  <c:v>2018</c:v>
                </c:pt>
                <c:pt idx="10">
                  <c:v>2021</c:v>
                </c:pt>
              </c:numCache>
            </c:numRef>
          </c:cat>
          <c:val>
            <c:numRef>
              <c:f>'2 - Trends soorten'!$AI$131:$AI$141</c:f>
              <c:numCache>
                <c:formatCode>_(* #,##0.00_);_(* \(#,##0.00\);_(* "-"??_);_(@_)</c:formatCode>
                <c:ptCount val="11"/>
                <c:pt idx="0">
                  <c:v>1.2974874999999999</c:v>
                </c:pt>
                <c:pt idx="1">
                  <c:v>2.8638124999999999</c:v>
                </c:pt>
                <c:pt idx="2">
                  <c:v>3.5274125000000001</c:v>
                </c:pt>
                <c:pt idx="3">
                  <c:v>3.9476249999999999</c:v>
                </c:pt>
                <c:pt idx="4">
                  <c:v>2.5573999999999999</c:v>
                </c:pt>
                <c:pt idx="5">
                  <c:v>3.9914000000000001</c:v>
                </c:pt>
                <c:pt idx="6">
                  <c:v>2.608425</c:v>
                </c:pt>
                <c:pt idx="7">
                  <c:v>2.6764250000000001</c:v>
                </c:pt>
                <c:pt idx="8">
                  <c:v>2.52</c:v>
                </c:pt>
                <c:pt idx="9">
                  <c:v>2.0499999999999998</c:v>
                </c:pt>
                <c:pt idx="10">
                  <c:v>1.0542125</c:v>
                </c:pt>
              </c:numCache>
            </c:numRef>
          </c:val>
          <c:smooth val="0"/>
          <c:extLst>
            <c:ext xmlns:c16="http://schemas.microsoft.com/office/drawing/2014/chart" uri="{C3380CC4-5D6E-409C-BE32-E72D297353CC}">
              <c16:uniqueId val="{00000003-589B-47FB-A2A3-CC82D750769B}"/>
            </c:ext>
          </c:extLst>
        </c:ser>
        <c:ser>
          <c:idx val="4"/>
          <c:order val="3"/>
          <c:tx>
            <c:strRef>
              <c:f>'2 - Trends soorten'!$AJ$130</c:f>
              <c:strCache>
                <c:ptCount val="1"/>
                <c:pt idx="0">
                  <c:v>Doorgroeid fonteinkruid</c:v>
                </c:pt>
              </c:strCache>
            </c:strRef>
          </c:tx>
          <c:spPr>
            <a:ln w="28575" cap="rnd">
              <a:solidFill>
                <a:schemeClr val="accent5"/>
              </a:solidFill>
              <a:round/>
            </a:ln>
            <a:effectLst/>
          </c:spPr>
          <c:marker>
            <c:symbol val="none"/>
          </c:marker>
          <c:cat>
            <c:numRef>
              <c:f>'2 - Trends soorten'!$AF$131:$AF$141</c:f>
              <c:numCache>
                <c:formatCode>General</c:formatCode>
                <c:ptCount val="11"/>
                <c:pt idx="0">
                  <c:v>2005</c:v>
                </c:pt>
                <c:pt idx="1">
                  <c:v>2006</c:v>
                </c:pt>
                <c:pt idx="2">
                  <c:v>2007</c:v>
                </c:pt>
                <c:pt idx="3">
                  <c:v>2008</c:v>
                </c:pt>
                <c:pt idx="4">
                  <c:v>2009</c:v>
                </c:pt>
                <c:pt idx="5">
                  <c:v>2010</c:v>
                </c:pt>
                <c:pt idx="6">
                  <c:v>2011</c:v>
                </c:pt>
                <c:pt idx="7">
                  <c:v>2012</c:v>
                </c:pt>
                <c:pt idx="8">
                  <c:v>2015</c:v>
                </c:pt>
                <c:pt idx="9">
                  <c:v>2018</c:v>
                </c:pt>
                <c:pt idx="10">
                  <c:v>2021</c:v>
                </c:pt>
              </c:numCache>
            </c:numRef>
          </c:cat>
          <c:val>
            <c:numRef>
              <c:f>'2 - Trends soorten'!$AJ$131:$AJ$141</c:f>
              <c:numCache>
                <c:formatCode>_(* #,##0.00_);_(* \(#,##0.00\);_(* "-"??_);_(@_)</c:formatCode>
                <c:ptCount val="11"/>
                <c:pt idx="0">
                  <c:v>0.176925</c:v>
                </c:pt>
                <c:pt idx="1">
                  <c:v>0.84699999999999998</c:v>
                </c:pt>
                <c:pt idx="2">
                  <c:v>1.2945</c:v>
                </c:pt>
                <c:pt idx="3">
                  <c:v>1.8276250000000001</c:v>
                </c:pt>
                <c:pt idx="4">
                  <c:v>0.87148749999999997</c:v>
                </c:pt>
                <c:pt idx="5">
                  <c:v>0.67698749999999996</c:v>
                </c:pt>
                <c:pt idx="6">
                  <c:v>3.3459625000000002</c:v>
                </c:pt>
                <c:pt idx="7">
                  <c:v>2.9966249999999999</c:v>
                </c:pt>
                <c:pt idx="8">
                  <c:v>6.65</c:v>
                </c:pt>
                <c:pt idx="9">
                  <c:v>20.239999999999998</c:v>
                </c:pt>
                <c:pt idx="10">
                  <c:v>12.0022375</c:v>
                </c:pt>
              </c:numCache>
            </c:numRef>
          </c:val>
          <c:smooth val="0"/>
          <c:extLst xmlns:c15="http://schemas.microsoft.com/office/drawing/2012/chart">
            <c:ext xmlns:c16="http://schemas.microsoft.com/office/drawing/2014/chart" uri="{C3380CC4-5D6E-409C-BE32-E72D297353CC}">
              <c16:uniqueId val="{00000004-589B-47FB-A2A3-CC82D750769B}"/>
            </c:ext>
          </c:extLst>
        </c:ser>
        <c:ser>
          <c:idx val="5"/>
          <c:order val="4"/>
          <c:tx>
            <c:strRef>
              <c:f>'2 - Trends soorten'!$AK$130</c:f>
              <c:strCache>
                <c:ptCount val="1"/>
                <c:pt idx="0">
                  <c:v>Gekroesd fonteinkruid</c:v>
                </c:pt>
              </c:strCache>
            </c:strRef>
          </c:tx>
          <c:spPr>
            <a:ln w="28575" cap="rnd">
              <a:solidFill>
                <a:schemeClr val="accent6"/>
              </a:solidFill>
              <a:round/>
            </a:ln>
            <a:effectLst/>
          </c:spPr>
          <c:marker>
            <c:symbol val="none"/>
          </c:marker>
          <c:cat>
            <c:numRef>
              <c:f>'2 - Trends soorten'!$AF$131:$AF$141</c:f>
              <c:numCache>
                <c:formatCode>General</c:formatCode>
                <c:ptCount val="11"/>
                <c:pt idx="0">
                  <c:v>2005</c:v>
                </c:pt>
                <c:pt idx="1">
                  <c:v>2006</c:v>
                </c:pt>
                <c:pt idx="2">
                  <c:v>2007</c:v>
                </c:pt>
                <c:pt idx="3">
                  <c:v>2008</c:v>
                </c:pt>
                <c:pt idx="4">
                  <c:v>2009</c:v>
                </c:pt>
                <c:pt idx="5">
                  <c:v>2010</c:v>
                </c:pt>
                <c:pt idx="6">
                  <c:v>2011</c:v>
                </c:pt>
                <c:pt idx="7">
                  <c:v>2012</c:v>
                </c:pt>
                <c:pt idx="8">
                  <c:v>2015</c:v>
                </c:pt>
                <c:pt idx="9">
                  <c:v>2018</c:v>
                </c:pt>
                <c:pt idx="10">
                  <c:v>2021</c:v>
                </c:pt>
              </c:numCache>
            </c:numRef>
          </c:cat>
          <c:val>
            <c:numRef>
              <c:f>'2 - Trends soorten'!$AK$131:$AK$141</c:f>
              <c:numCache>
                <c:formatCode>_(* #,##0.00_);_(* \(#,##0.00\);_(* "-"??_);_(@_)</c:formatCode>
                <c:ptCount val="11"/>
                <c:pt idx="0">
                  <c:v>0.15112500000000001</c:v>
                </c:pt>
                <c:pt idx="1">
                  <c:v>0.19258749999999999</c:v>
                </c:pt>
                <c:pt idx="2">
                  <c:v>0.2129625</c:v>
                </c:pt>
                <c:pt idx="3">
                  <c:v>0.16671250000000001</c:v>
                </c:pt>
                <c:pt idx="4">
                  <c:v>9.8000000000000004E-2</c:v>
                </c:pt>
                <c:pt idx="5">
                  <c:v>0.34175</c:v>
                </c:pt>
                <c:pt idx="6">
                  <c:v>1.9541375000000001</c:v>
                </c:pt>
                <c:pt idx="7">
                  <c:v>5.1103874999999999</c:v>
                </c:pt>
                <c:pt idx="8">
                  <c:v>0.49</c:v>
                </c:pt>
                <c:pt idx="9">
                  <c:v>0.28999999999999998</c:v>
                </c:pt>
                <c:pt idx="10">
                  <c:v>0.16600000000000001</c:v>
                </c:pt>
              </c:numCache>
            </c:numRef>
          </c:val>
          <c:smooth val="0"/>
          <c:extLst>
            <c:ext xmlns:c16="http://schemas.microsoft.com/office/drawing/2014/chart" uri="{C3380CC4-5D6E-409C-BE32-E72D297353CC}">
              <c16:uniqueId val="{00000005-589B-47FB-A2A3-CC82D750769B}"/>
            </c:ext>
          </c:extLst>
        </c:ser>
        <c:ser>
          <c:idx val="7"/>
          <c:order val="5"/>
          <c:tx>
            <c:strRef>
              <c:f>'2 - Trends soorten'!$AL$130</c:f>
              <c:strCache>
                <c:ptCount val="1"/>
                <c:pt idx="0">
                  <c:v>Kransblad</c:v>
                </c:pt>
              </c:strCache>
            </c:strRef>
          </c:tx>
          <c:spPr>
            <a:ln w="28575" cap="rnd">
              <a:solidFill>
                <a:schemeClr val="accent2">
                  <a:lumMod val="60000"/>
                </a:schemeClr>
              </a:solidFill>
              <a:round/>
            </a:ln>
            <a:effectLst/>
          </c:spPr>
          <c:marker>
            <c:symbol val="none"/>
          </c:marker>
          <c:cat>
            <c:numRef>
              <c:f>'2 - Trends soorten'!$AF$131:$AF$141</c:f>
              <c:numCache>
                <c:formatCode>General</c:formatCode>
                <c:ptCount val="11"/>
                <c:pt idx="0">
                  <c:v>2005</c:v>
                </c:pt>
                <c:pt idx="1">
                  <c:v>2006</c:v>
                </c:pt>
                <c:pt idx="2">
                  <c:v>2007</c:v>
                </c:pt>
                <c:pt idx="3">
                  <c:v>2008</c:v>
                </c:pt>
                <c:pt idx="4">
                  <c:v>2009</c:v>
                </c:pt>
                <c:pt idx="5">
                  <c:v>2010</c:v>
                </c:pt>
                <c:pt idx="6">
                  <c:v>2011</c:v>
                </c:pt>
                <c:pt idx="7">
                  <c:v>2012</c:v>
                </c:pt>
                <c:pt idx="8">
                  <c:v>2015</c:v>
                </c:pt>
                <c:pt idx="9">
                  <c:v>2018</c:v>
                </c:pt>
                <c:pt idx="10">
                  <c:v>2021</c:v>
                </c:pt>
              </c:numCache>
            </c:numRef>
          </c:cat>
          <c:val>
            <c:numRef>
              <c:f>'2 - Trends soorten'!$AL$131:$AL$141</c:f>
              <c:numCache>
                <c:formatCode>_(* #,##0.00_);_(* \(#,##0.00\);_(* "-"??_);_(@_)</c:formatCode>
                <c:ptCount val="11"/>
                <c:pt idx="0">
                  <c:v>0</c:v>
                </c:pt>
                <c:pt idx="1">
                  <c:v>0</c:v>
                </c:pt>
                <c:pt idx="2">
                  <c:v>6.0874999999999999E-2</c:v>
                </c:pt>
                <c:pt idx="3">
                  <c:v>1.1825E-2</c:v>
                </c:pt>
                <c:pt idx="4">
                  <c:v>0.88741250000000005</c:v>
                </c:pt>
                <c:pt idx="5">
                  <c:v>0.76432500000000003</c:v>
                </c:pt>
                <c:pt idx="6">
                  <c:v>0.34131250000000002</c:v>
                </c:pt>
                <c:pt idx="7">
                  <c:v>4.8143874999999996</c:v>
                </c:pt>
                <c:pt idx="8">
                  <c:v>3.33</c:v>
                </c:pt>
                <c:pt idx="9">
                  <c:v>3.53</c:v>
                </c:pt>
                <c:pt idx="10">
                  <c:v>3.1515375000000003</c:v>
                </c:pt>
              </c:numCache>
            </c:numRef>
          </c:val>
          <c:smooth val="0"/>
          <c:extLst>
            <c:ext xmlns:c16="http://schemas.microsoft.com/office/drawing/2014/chart" uri="{C3380CC4-5D6E-409C-BE32-E72D297353CC}">
              <c16:uniqueId val="{00000006-589B-47FB-A2A3-CC82D750769B}"/>
            </c:ext>
          </c:extLst>
        </c:ser>
        <c:ser>
          <c:idx val="9"/>
          <c:order val="6"/>
          <c:tx>
            <c:strRef>
              <c:f>'2 - Trends soorten'!$AM$130</c:f>
              <c:strCache>
                <c:ptCount val="1"/>
                <c:pt idx="0">
                  <c:v>Aarvederkruid</c:v>
                </c:pt>
              </c:strCache>
            </c:strRef>
          </c:tx>
          <c:spPr>
            <a:ln w="28575" cap="rnd">
              <a:solidFill>
                <a:schemeClr val="accent4">
                  <a:lumMod val="60000"/>
                </a:schemeClr>
              </a:solidFill>
              <a:round/>
            </a:ln>
            <a:effectLst/>
          </c:spPr>
          <c:marker>
            <c:symbol val="none"/>
          </c:marker>
          <c:cat>
            <c:numRef>
              <c:f>'2 - Trends soorten'!$AF$131:$AF$141</c:f>
              <c:numCache>
                <c:formatCode>General</c:formatCode>
                <c:ptCount val="11"/>
                <c:pt idx="0">
                  <c:v>2005</c:v>
                </c:pt>
                <c:pt idx="1">
                  <c:v>2006</c:v>
                </c:pt>
                <c:pt idx="2">
                  <c:v>2007</c:v>
                </c:pt>
                <c:pt idx="3">
                  <c:v>2008</c:v>
                </c:pt>
                <c:pt idx="4">
                  <c:v>2009</c:v>
                </c:pt>
                <c:pt idx="5">
                  <c:v>2010</c:v>
                </c:pt>
                <c:pt idx="6">
                  <c:v>2011</c:v>
                </c:pt>
                <c:pt idx="7">
                  <c:v>2012</c:v>
                </c:pt>
                <c:pt idx="8">
                  <c:v>2015</c:v>
                </c:pt>
                <c:pt idx="9">
                  <c:v>2018</c:v>
                </c:pt>
                <c:pt idx="10">
                  <c:v>2021</c:v>
                </c:pt>
              </c:numCache>
            </c:numRef>
          </c:cat>
          <c:val>
            <c:numRef>
              <c:f>'2 - Trends soorten'!$AM$131:$AM$141</c:f>
              <c:numCache>
                <c:formatCode>_(* #,##0.00_);_(* \(#,##0.00\);_(* "-"??_);_(@_)</c:formatCode>
                <c:ptCount val="11"/>
                <c:pt idx="6">
                  <c:v>0.01</c:v>
                </c:pt>
                <c:pt idx="7">
                  <c:v>0.04</c:v>
                </c:pt>
                <c:pt idx="8">
                  <c:v>0.67</c:v>
                </c:pt>
                <c:pt idx="9">
                  <c:v>3.77</c:v>
                </c:pt>
                <c:pt idx="10">
                  <c:v>2.8712</c:v>
                </c:pt>
              </c:numCache>
            </c:numRef>
          </c:val>
          <c:smooth val="0"/>
          <c:extLst>
            <c:ext xmlns:c16="http://schemas.microsoft.com/office/drawing/2014/chart" uri="{C3380CC4-5D6E-409C-BE32-E72D297353CC}">
              <c16:uniqueId val="{00000007-589B-47FB-A2A3-CC82D750769B}"/>
            </c:ext>
          </c:extLst>
        </c:ser>
        <c:ser>
          <c:idx val="10"/>
          <c:order val="7"/>
          <c:tx>
            <c:strRef>
              <c:f>'2 - Trends soorten'!$AN$130</c:f>
              <c:strCache>
                <c:ptCount val="1"/>
                <c:pt idx="0">
                  <c:v>Smalle waterpest</c:v>
                </c:pt>
              </c:strCache>
            </c:strRef>
          </c:tx>
          <c:spPr>
            <a:ln w="28575" cap="rnd">
              <a:solidFill>
                <a:schemeClr val="accent5">
                  <a:lumMod val="60000"/>
                </a:schemeClr>
              </a:solidFill>
              <a:round/>
            </a:ln>
            <a:effectLst/>
          </c:spPr>
          <c:marker>
            <c:symbol val="none"/>
          </c:marker>
          <c:cat>
            <c:numRef>
              <c:f>'2 - Trends soorten'!$AF$131:$AF$141</c:f>
              <c:numCache>
                <c:formatCode>General</c:formatCode>
                <c:ptCount val="11"/>
                <c:pt idx="0">
                  <c:v>2005</c:v>
                </c:pt>
                <c:pt idx="1">
                  <c:v>2006</c:v>
                </c:pt>
                <c:pt idx="2">
                  <c:v>2007</c:v>
                </c:pt>
                <c:pt idx="3">
                  <c:v>2008</c:v>
                </c:pt>
                <c:pt idx="4">
                  <c:v>2009</c:v>
                </c:pt>
                <c:pt idx="5">
                  <c:v>2010</c:v>
                </c:pt>
                <c:pt idx="6">
                  <c:v>2011</c:v>
                </c:pt>
                <c:pt idx="7">
                  <c:v>2012</c:v>
                </c:pt>
                <c:pt idx="8">
                  <c:v>2015</c:v>
                </c:pt>
                <c:pt idx="9">
                  <c:v>2018</c:v>
                </c:pt>
                <c:pt idx="10">
                  <c:v>2021</c:v>
                </c:pt>
              </c:numCache>
            </c:numRef>
          </c:cat>
          <c:val>
            <c:numRef>
              <c:f>'2 - Trends soorten'!$AN$131:$AN$141</c:f>
              <c:numCache>
                <c:formatCode>_(* #,##0.00_);_(* \(#,##0.00\);_(* "-"??_);_(@_)</c:formatCode>
                <c:ptCount val="11"/>
                <c:pt idx="10">
                  <c:v>5.6063749999999999</c:v>
                </c:pt>
              </c:numCache>
            </c:numRef>
          </c:val>
          <c:smooth val="0"/>
          <c:extLst>
            <c:ext xmlns:c16="http://schemas.microsoft.com/office/drawing/2014/chart" uri="{C3380CC4-5D6E-409C-BE32-E72D297353CC}">
              <c16:uniqueId val="{00000008-589B-47FB-A2A3-CC82D750769B}"/>
            </c:ext>
          </c:extLst>
        </c:ser>
        <c:ser>
          <c:idx val="6"/>
          <c:order val="8"/>
          <c:tx>
            <c:strRef>
              <c:f>'2 - Trends soorten'!$AO$130</c:f>
              <c:strCache>
                <c:ptCount val="1"/>
                <c:pt idx="0">
                  <c:v>Sterkranswier</c:v>
                </c:pt>
              </c:strCache>
            </c:strRef>
          </c:tx>
          <c:spPr>
            <a:ln w="28575" cap="rnd">
              <a:solidFill>
                <a:schemeClr val="accent1">
                  <a:lumMod val="60000"/>
                </a:schemeClr>
              </a:solidFill>
              <a:round/>
            </a:ln>
            <a:effectLst/>
          </c:spPr>
          <c:marker>
            <c:symbol val="none"/>
          </c:marker>
          <c:cat>
            <c:numRef>
              <c:f>'2 - Trends soorten'!$AF$131:$AF$141</c:f>
              <c:numCache>
                <c:formatCode>General</c:formatCode>
                <c:ptCount val="11"/>
                <c:pt idx="0">
                  <c:v>2005</c:v>
                </c:pt>
                <c:pt idx="1">
                  <c:v>2006</c:v>
                </c:pt>
                <c:pt idx="2">
                  <c:v>2007</c:v>
                </c:pt>
                <c:pt idx="3">
                  <c:v>2008</c:v>
                </c:pt>
                <c:pt idx="4">
                  <c:v>2009</c:v>
                </c:pt>
                <c:pt idx="5">
                  <c:v>2010</c:v>
                </c:pt>
                <c:pt idx="6">
                  <c:v>2011</c:v>
                </c:pt>
                <c:pt idx="7">
                  <c:v>2012</c:v>
                </c:pt>
                <c:pt idx="8">
                  <c:v>2015</c:v>
                </c:pt>
                <c:pt idx="9">
                  <c:v>2018</c:v>
                </c:pt>
                <c:pt idx="10">
                  <c:v>2021</c:v>
                </c:pt>
              </c:numCache>
            </c:numRef>
          </c:cat>
          <c:val>
            <c:numRef>
              <c:f>'2 - Trends soorten'!$AO$131:$AO$141</c:f>
              <c:numCache>
                <c:formatCode>_(* #,##0.00_);_(* \(#,##0.00\);_(* "-"??_);_(@_)</c:formatCode>
                <c:ptCount val="11"/>
                <c:pt idx="10">
                  <c:v>2.7632500000000002</c:v>
                </c:pt>
              </c:numCache>
            </c:numRef>
          </c:val>
          <c:smooth val="0"/>
          <c:extLst>
            <c:ext xmlns:c16="http://schemas.microsoft.com/office/drawing/2014/chart" uri="{C3380CC4-5D6E-409C-BE32-E72D297353CC}">
              <c16:uniqueId val="{00000009-589B-47FB-A2A3-CC82D750769B}"/>
            </c:ext>
          </c:extLst>
        </c:ser>
        <c:ser>
          <c:idx val="8"/>
          <c:order val="9"/>
          <c:tx>
            <c:strRef>
              <c:f>'2 - Trends soorten'!$AP$130</c:f>
              <c:strCache>
                <c:ptCount val="1"/>
                <c:pt idx="0">
                  <c:v>Overige</c:v>
                </c:pt>
              </c:strCache>
            </c:strRef>
          </c:tx>
          <c:spPr>
            <a:ln w="28575" cap="rnd">
              <a:solidFill>
                <a:schemeClr val="accent3">
                  <a:lumMod val="60000"/>
                </a:schemeClr>
              </a:solidFill>
              <a:round/>
            </a:ln>
            <a:effectLst/>
          </c:spPr>
          <c:marker>
            <c:symbol val="none"/>
          </c:marker>
          <c:cat>
            <c:numRef>
              <c:f>'2 - Trends soorten'!$AF$131:$AF$141</c:f>
              <c:numCache>
                <c:formatCode>General</c:formatCode>
                <c:ptCount val="11"/>
                <c:pt idx="0">
                  <c:v>2005</c:v>
                </c:pt>
                <c:pt idx="1">
                  <c:v>2006</c:v>
                </c:pt>
                <c:pt idx="2">
                  <c:v>2007</c:v>
                </c:pt>
                <c:pt idx="3">
                  <c:v>2008</c:v>
                </c:pt>
                <c:pt idx="4">
                  <c:v>2009</c:v>
                </c:pt>
                <c:pt idx="5">
                  <c:v>2010</c:v>
                </c:pt>
                <c:pt idx="6">
                  <c:v>2011</c:v>
                </c:pt>
                <c:pt idx="7">
                  <c:v>2012</c:v>
                </c:pt>
                <c:pt idx="8">
                  <c:v>2015</c:v>
                </c:pt>
                <c:pt idx="9">
                  <c:v>2018</c:v>
                </c:pt>
                <c:pt idx="10">
                  <c:v>2021</c:v>
                </c:pt>
              </c:numCache>
            </c:numRef>
          </c:cat>
          <c:val>
            <c:numRef>
              <c:f>'2 - Trends soorten'!$AP$131:$AP$141</c:f>
              <c:numCache>
                <c:formatCode>_(* #,##0.00_);_(* \(#,##0.00\);_(* "-"??_);_(@_)</c:formatCode>
                <c:ptCount val="11"/>
                <c:pt idx="0">
                  <c:v>0</c:v>
                </c:pt>
                <c:pt idx="1">
                  <c:v>0</c:v>
                </c:pt>
                <c:pt idx="2">
                  <c:v>0</c:v>
                </c:pt>
                <c:pt idx="3">
                  <c:v>0</c:v>
                </c:pt>
                <c:pt idx="4">
                  <c:v>8.3962500000000162E-2</c:v>
                </c:pt>
                <c:pt idx="5">
                  <c:v>0</c:v>
                </c:pt>
                <c:pt idx="6">
                  <c:v>0.31097499999999734</c:v>
                </c:pt>
                <c:pt idx="7">
                  <c:v>0.67991250000000392</c:v>
                </c:pt>
                <c:pt idx="8">
                  <c:v>1.8200000000000021</c:v>
                </c:pt>
                <c:pt idx="9">
                  <c:v>11.540000000000004</c:v>
                </c:pt>
                <c:pt idx="10">
                  <c:v>6.1574750000000025</c:v>
                </c:pt>
              </c:numCache>
            </c:numRef>
          </c:val>
          <c:smooth val="0"/>
          <c:extLst>
            <c:ext xmlns:c16="http://schemas.microsoft.com/office/drawing/2014/chart" uri="{C3380CC4-5D6E-409C-BE32-E72D297353CC}">
              <c16:uniqueId val="{00000001-F5C8-4012-81AB-B31BC2229B25}"/>
            </c:ext>
          </c:extLst>
        </c:ser>
        <c:dLbls>
          <c:showLegendKey val="0"/>
          <c:showVal val="0"/>
          <c:showCatName val="0"/>
          <c:showSerName val="0"/>
          <c:showPercent val="0"/>
          <c:showBubbleSize val="0"/>
        </c:dLbls>
        <c:smooth val="0"/>
        <c:axId val="331863608"/>
        <c:axId val="366100384"/>
      </c:lineChart>
      <c:catAx>
        <c:axId val="33186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100384"/>
        <c:crosses val="autoZero"/>
        <c:auto val="1"/>
        <c:lblAlgn val="ctr"/>
        <c:lblOffset val="100"/>
        <c:noMultiLvlLbl val="1"/>
      </c:catAx>
      <c:valAx>
        <c:axId val="366100384"/>
        <c:scaling>
          <c:orientation val="minMax"/>
          <c:max val="2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31863608"/>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nl-NL"/>
        </a:p>
      </c:txPr>
    </c:legend>
    <c:plotVisOnly val="1"/>
    <c:dispBlanksAs val="span"/>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Bedekkingspercentages soorten </a:t>
            </a:r>
            <a:r>
              <a:rPr lang="en-GB"/>
              <a:t>IJsselmeer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6.6846735067207508E-2"/>
          <c:y val="0.15064115786743573"/>
          <c:w val="0.69327124878793323"/>
          <c:h val="0.68182241116642162"/>
        </c:manualLayout>
      </c:layout>
      <c:barChart>
        <c:barDir val="col"/>
        <c:grouping val="percentStacked"/>
        <c:varyColors val="0"/>
        <c:ser>
          <c:idx val="1"/>
          <c:order val="0"/>
          <c:tx>
            <c:strRef>
              <c:f>'2 - Trends soorten'!$H$31</c:f>
              <c:strCache>
                <c:ptCount val="1"/>
                <c:pt idx="0">
                  <c:v>Schedefonteinkruid</c:v>
                </c:pt>
              </c:strCache>
            </c:strRef>
          </c:tx>
          <c:spPr>
            <a:solidFill>
              <a:schemeClr val="accent4">
                <a:lumMod val="60000"/>
                <a:lumOff val="40000"/>
              </a:schemeClr>
            </a:solidFill>
            <a:ln>
              <a:noFill/>
            </a:ln>
            <a:effectLst/>
          </c:spPr>
          <c:invertIfNegative val="0"/>
          <c:cat>
            <c:numRef>
              <c:f>'2 - Trends soorten'!$G$32:$G$50</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soorten'!$H$32:$H$50</c:f>
              <c:numCache>
                <c:formatCode>_(* #,##0.00_);_(* \(#,##0.00\);_(* "-"??_);_(@_)</c:formatCode>
                <c:ptCount val="19"/>
                <c:pt idx="0">
                  <c:v>1.9346625</c:v>
                </c:pt>
                <c:pt idx="1">
                  <c:v>2.7719466911764701</c:v>
                </c:pt>
                <c:pt idx="2">
                  <c:v>0.59781249999999997</c:v>
                </c:pt>
                <c:pt idx="3">
                  <c:v>4.1528375000000004</c:v>
                </c:pt>
                <c:pt idx="4">
                  <c:v>1.89092610759494</c:v>
                </c:pt>
                <c:pt idx="5">
                  <c:v>3.5830625</c:v>
                </c:pt>
                <c:pt idx="6">
                  <c:v>2.82710588235294</c:v>
                </c:pt>
                <c:pt idx="7">
                  <c:v>0.820025</c:v>
                </c:pt>
                <c:pt idx="8">
                  <c:v>1.96</c:v>
                </c:pt>
                <c:pt idx="9">
                  <c:v>1.504</c:v>
                </c:pt>
                <c:pt idx="12">
                  <c:v>3.48</c:v>
                </c:pt>
                <c:pt idx="15">
                  <c:v>2.6150500000000001</c:v>
                </c:pt>
                <c:pt idx="18" formatCode="0.00">
                  <c:v>1.8981249999999998</c:v>
                </c:pt>
              </c:numCache>
            </c:numRef>
          </c:val>
          <c:extLst>
            <c:ext xmlns:c16="http://schemas.microsoft.com/office/drawing/2014/chart" uri="{C3380CC4-5D6E-409C-BE32-E72D297353CC}">
              <c16:uniqueId val="{00000000-21AA-4C89-925B-3E453DA2B453}"/>
            </c:ext>
          </c:extLst>
        </c:ser>
        <c:ser>
          <c:idx val="2"/>
          <c:order val="1"/>
          <c:tx>
            <c:strRef>
              <c:f>'2 - Trends soorten'!$I$31</c:f>
              <c:strCache>
                <c:ptCount val="1"/>
                <c:pt idx="0">
                  <c:v>Tenger fonteinkruid</c:v>
                </c:pt>
              </c:strCache>
            </c:strRef>
          </c:tx>
          <c:spPr>
            <a:solidFill>
              <a:srgbClr val="92D050"/>
            </a:solidFill>
            <a:ln>
              <a:noFill/>
            </a:ln>
            <a:effectLst/>
          </c:spPr>
          <c:invertIfNegative val="0"/>
          <c:cat>
            <c:numRef>
              <c:f>'2 - Trends soorten'!$G$32:$G$50</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soorten'!$I$32:$I$50</c:f>
              <c:numCache>
                <c:formatCode>_(* #,##0.00_);_(* \(#,##0.00\);_(* "-"??_);_(@_)</c:formatCode>
                <c:ptCount val="19"/>
                <c:pt idx="0">
                  <c:v>8.6137500000000006E-2</c:v>
                </c:pt>
                <c:pt idx="1">
                  <c:v>6.3581801470588201E-2</c:v>
                </c:pt>
                <c:pt idx="2">
                  <c:v>1.6500000000000001E-2</c:v>
                </c:pt>
                <c:pt idx="3">
                  <c:v>0.40500000000000003</c:v>
                </c:pt>
                <c:pt idx="4">
                  <c:v>0.160112816455696</c:v>
                </c:pt>
                <c:pt idx="5">
                  <c:v>0.540825</c:v>
                </c:pt>
                <c:pt idx="6">
                  <c:v>0.259129411764706</c:v>
                </c:pt>
                <c:pt idx="7">
                  <c:v>1.9900000000000001E-2</c:v>
                </c:pt>
                <c:pt idx="8">
                  <c:v>0.01</c:v>
                </c:pt>
                <c:pt idx="9">
                  <c:v>0.129</c:v>
                </c:pt>
                <c:pt idx="12">
                  <c:v>7.0000000000000007E-2</c:v>
                </c:pt>
                <c:pt idx="15">
                  <c:v>1.4199999999999999E-2</c:v>
                </c:pt>
                <c:pt idx="18" formatCode="0.00">
                  <c:v>7.1262499999999979E-2</c:v>
                </c:pt>
              </c:numCache>
            </c:numRef>
          </c:val>
          <c:extLst>
            <c:ext xmlns:c16="http://schemas.microsoft.com/office/drawing/2014/chart" uri="{C3380CC4-5D6E-409C-BE32-E72D297353CC}">
              <c16:uniqueId val="{00000001-21AA-4C89-925B-3E453DA2B453}"/>
            </c:ext>
          </c:extLst>
        </c:ser>
        <c:ser>
          <c:idx val="3"/>
          <c:order val="2"/>
          <c:tx>
            <c:strRef>
              <c:f>'2 - Trends soorten'!$J$31</c:f>
              <c:strCache>
                <c:ptCount val="1"/>
                <c:pt idx="0">
                  <c:v>Snavelruppia</c:v>
                </c:pt>
              </c:strCache>
            </c:strRef>
          </c:tx>
          <c:spPr>
            <a:solidFill>
              <a:schemeClr val="accent3">
                <a:lumMod val="75000"/>
              </a:schemeClr>
            </a:solidFill>
            <a:ln>
              <a:noFill/>
            </a:ln>
            <a:effectLst/>
          </c:spPr>
          <c:invertIfNegative val="0"/>
          <c:cat>
            <c:numRef>
              <c:f>'2 - Trends soorten'!$G$32:$G$50</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soorten'!$J$32:$J$50</c:f>
              <c:numCache>
                <c:formatCode>_(* #,##0.00_);_(* \(#,##0.00\);_(* "-"??_);_(@_)</c:formatCode>
                <c:ptCount val="19"/>
                <c:pt idx="0">
                  <c:v>3.9612500000000002E-2</c:v>
                </c:pt>
                <c:pt idx="1">
                  <c:v>0.10725</c:v>
                </c:pt>
                <c:pt idx="3">
                  <c:v>0.68474999999999997</c:v>
                </c:pt>
                <c:pt idx="4">
                  <c:v>0.56851898734177198</c:v>
                </c:pt>
                <c:pt idx="5">
                  <c:v>0.40521249999999998</c:v>
                </c:pt>
                <c:pt idx="6">
                  <c:v>0</c:v>
                </c:pt>
                <c:pt idx="7">
                  <c:v>0</c:v>
                </c:pt>
                <c:pt idx="8">
                  <c:v>0</c:v>
                </c:pt>
                <c:pt idx="9">
                  <c:v>3.5000000000000003E-2</c:v>
                </c:pt>
                <c:pt idx="12">
                  <c:v>0.13</c:v>
                </c:pt>
                <c:pt idx="15">
                  <c:v>1.6625000000000001E-3</c:v>
                </c:pt>
                <c:pt idx="18" formatCode="0.00">
                  <c:v>8.3750000000000003E-4</c:v>
                </c:pt>
              </c:numCache>
            </c:numRef>
          </c:val>
          <c:extLst>
            <c:ext xmlns:c16="http://schemas.microsoft.com/office/drawing/2014/chart" uri="{C3380CC4-5D6E-409C-BE32-E72D297353CC}">
              <c16:uniqueId val="{00000002-21AA-4C89-925B-3E453DA2B453}"/>
            </c:ext>
          </c:extLst>
        </c:ser>
        <c:ser>
          <c:idx val="4"/>
          <c:order val="3"/>
          <c:tx>
            <c:strRef>
              <c:f>'2 - Trends soorten'!$K$31</c:f>
              <c:strCache>
                <c:ptCount val="1"/>
                <c:pt idx="0">
                  <c:v>Zannichellia</c:v>
                </c:pt>
              </c:strCache>
            </c:strRef>
          </c:tx>
          <c:spPr>
            <a:solidFill>
              <a:schemeClr val="accent4">
                <a:lumMod val="75000"/>
              </a:schemeClr>
            </a:solidFill>
            <a:ln>
              <a:noFill/>
            </a:ln>
            <a:effectLst/>
          </c:spPr>
          <c:invertIfNegative val="0"/>
          <c:cat>
            <c:numRef>
              <c:f>'2 - Trends soorten'!$G$32:$G$50</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soorten'!$K$32:$K$50</c:f>
              <c:numCache>
                <c:formatCode>_(* #,##0.00_);_(* \(#,##0.00\);_(* "-"??_);_(@_)</c:formatCode>
                <c:ptCount val="19"/>
                <c:pt idx="0">
                  <c:v>0.50081249999999999</c:v>
                </c:pt>
                <c:pt idx="1">
                  <c:v>0.58561213235294096</c:v>
                </c:pt>
                <c:pt idx="3">
                  <c:v>1.5189999999999999</c:v>
                </c:pt>
                <c:pt idx="4">
                  <c:v>0.36009651898734202</c:v>
                </c:pt>
                <c:pt idx="5">
                  <c:v>0.64853749999999999</c:v>
                </c:pt>
                <c:pt idx="6">
                  <c:v>0.37817352941176502</c:v>
                </c:pt>
                <c:pt idx="7">
                  <c:v>0.10287499999999999</c:v>
                </c:pt>
                <c:pt idx="8">
                  <c:v>0.64</c:v>
                </c:pt>
                <c:pt idx="9">
                  <c:v>0.46700000000000003</c:v>
                </c:pt>
                <c:pt idx="12">
                  <c:v>0.64</c:v>
                </c:pt>
                <c:pt idx="15">
                  <c:v>0.21080000000000004</c:v>
                </c:pt>
                <c:pt idx="18" formatCode="0.00">
                  <c:v>0.3050874999999999</c:v>
                </c:pt>
              </c:numCache>
            </c:numRef>
          </c:val>
          <c:extLst>
            <c:ext xmlns:c16="http://schemas.microsoft.com/office/drawing/2014/chart" uri="{C3380CC4-5D6E-409C-BE32-E72D297353CC}">
              <c16:uniqueId val="{00000003-21AA-4C89-925B-3E453DA2B453}"/>
            </c:ext>
          </c:extLst>
        </c:ser>
        <c:ser>
          <c:idx val="5"/>
          <c:order val="4"/>
          <c:tx>
            <c:strRef>
              <c:f>'2 - Trends soorten'!$L$31</c:f>
              <c:strCache>
                <c:ptCount val="1"/>
                <c:pt idx="0">
                  <c:v>Kransblad</c:v>
                </c:pt>
              </c:strCache>
            </c:strRef>
          </c:tx>
          <c:spPr>
            <a:solidFill>
              <a:schemeClr val="accent1">
                <a:lumMod val="60000"/>
                <a:lumOff val="40000"/>
              </a:schemeClr>
            </a:solidFill>
            <a:ln>
              <a:noFill/>
            </a:ln>
            <a:effectLst/>
          </c:spPr>
          <c:invertIfNegative val="0"/>
          <c:cat>
            <c:numRef>
              <c:f>'2 - Trends soorten'!$G$32:$G$50</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soorten'!$L$32:$L$50</c:f>
              <c:numCache>
                <c:formatCode>_(* #,##0.00_);_(* \(#,##0.00\);_(* "-"??_);_(@_)</c:formatCode>
                <c:ptCount val="19"/>
                <c:pt idx="0">
                  <c:v>1.0579499999999999</c:v>
                </c:pt>
                <c:pt idx="1">
                  <c:v>0.97786764705882401</c:v>
                </c:pt>
                <c:pt idx="2">
                  <c:v>7.6325000000000004E-2</c:v>
                </c:pt>
                <c:pt idx="3">
                  <c:v>4.9227125000000003</c:v>
                </c:pt>
                <c:pt idx="4">
                  <c:v>4.1635996835442999</c:v>
                </c:pt>
                <c:pt idx="5">
                  <c:v>14.741362499999999</c:v>
                </c:pt>
                <c:pt idx="6">
                  <c:v>8.9464529411764708</c:v>
                </c:pt>
                <c:pt idx="7">
                  <c:v>9.0535875000000008</c:v>
                </c:pt>
                <c:pt idx="8">
                  <c:v>6.06</c:v>
                </c:pt>
                <c:pt idx="9">
                  <c:v>10.039999999999999</c:v>
                </c:pt>
                <c:pt idx="12">
                  <c:v>5.61</c:v>
                </c:pt>
                <c:pt idx="15">
                  <c:v>3.1274750000000004</c:v>
                </c:pt>
                <c:pt idx="18" formatCode="0.00">
                  <c:v>10.864975000000001</c:v>
                </c:pt>
              </c:numCache>
            </c:numRef>
          </c:val>
          <c:extLst>
            <c:ext xmlns:c16="http://schemas.microsoft.com/office/drawing/2014/chart" uri="{C3380CC4-5D6E-409C-BE32-E72D297353CC}">
              <c16:uniqueId val="{00000004-21AA-4C89-925B-3E453DA2B453}"/>
            </c:ext>
          </c:extLst>
        </c:ser>
        <c:ser>
          <c:idx val="6"/>
          <c:order val="5"/>
          <c:tx>
            <c:strRef>
              <c:f>'2 - Trends soorten'!$M$31</c:f>
              <c:strCache>
                <c:ptCount val="1"/>
                <c:pt idx="0">
                  <c:v>Sterkranswier</c:v>
                </c:pt>
              </c:strCache>
            </c:strRef>
          </c:tx>
          <c:spPr>
            <a:solidFill>
              <a:schemeClr val="accent1">
                <a:lumMod val="75000"/>
              </a:schemeClr>
            </a:solidFill>
            <a:ln>
              <a:noFill/>
            </a:ln>
            <a:effectLst/>
          </c:spPr>
          <c:invertIfNegative val="0"/>
          <c:cat>
            <c:numRef>
              <c:f>'2 - Trends soorten'!$G$32:$G$50</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soorten'!$M$32:$M$50</c:f>
              <c:numCache>
                <c:formatCode>_(* #,##0.00_);_(* \(#,##0.00\);_(* "-"??_);_(@_)</c:formatCode>
                <c:ptCount val="19"/>
                <c:pt idx="8">
                  <c:v>0.21</c:v>
                </c:pt>
                <c:pt idx="9">
                  <c:v>0.01</c:v>
                </c:pt>
                <c:pt idx="12">
                  <c:v>0.5</c:v>
                </c:pt>
                <c:pt idx="15">
                  <c:v>0.66883750000000008</c:v>
                </c:pt>
                <c:pt idx="18" formatCode="0.00">
                  <c:v>0.34787499999999999</c:v>
                </c:pt>
              </c:numCache>
            </c:numRef>
          </c:val>
          <c:extLst>
            <c:ext xmlns:c16="http://schemas.microsoft.com/office/drawing/2014/chart" uri="{C3380CC4-5D6E-409C-BE32-E72D297353CC}">
              <c16:uniqueId val="{00000005-21AA-4C89-925B-3E453DA2B453}"/>
            </c:ext>
          </c:extLst>
        </c:ser>
        <c:ser>
          <c:idx val="0"/>
          <c:order val="6"/>
          <c:tx>
            <c:strRef>
              <c:f>'2 - Trends soorten'!$N$31</c:f>
              <c:strCache>
                <c:ptCount val="1"/>
                <c:pt idx="0">
                  <c:v>Overig</c:v>
                </c:pt>
              </c:strCache>
            </c:strRef>
          </c:tx>
          <c:spPr>
            <a:solidFill>
              <a:schemeClr val="bg1">
                <a:lumMod val="65000"/>
              </a:schemeClr>
            </a:solidFill>
            <a:ln>
              <a:noFill/>
            </a:ln>
            <a:effectLst/>
          </c:spPr>
          <c:invertIfNegative val="0"/>
          <c:cat>
            <c:numRef>
              <c:f>'2 - Trends soorten'!$G$32:$G$50</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soorten'!$N$32:$N$50</c:f>
              <c:numCache>
                <c:formatCode>_(* #,##0.00_);_(* \(#,##0.00\);_(* "-"??_);_(@_)</c:formatCode>
                <c:ptCount val="19"/>
                <c:pt idx="0">
                  <c:v>0</c:v>
                </c:pt>
                <c:pt idx="1">
                  <c:v>0</c:v>
                </c:pt>
                <c:pt idx="2">
                  <c:v>0</c:v>
                </c:pt>
                <c:pt idx="3">
                  <c:v>1.2324999999997921E-2</c:v>
                </c:pt>
                <c:pt idx="6">
                  <c:v>0.44137058823531872</c:v>
                </c:pt>
                <c:pt idx="7">
                  <c:v>0.20705854430379844</c:v>
                </c:pt>
                <c:pt idx="8">
                  <c:v>0</c:v>
                </c:pt>
                <c:pt idx="9">
                  <c:v>0</c:v>
                </c:pt>
                <c:pt idx="12">
                  <c:v>0</c:v>
                </c:pt>
                <c:pt idx="15">
                  <c:v>0</c:v>
                </c:pt>
                <c:pt idx="18" formatCode="0.00">
                  <c:v>0</c:v>
                </c:pt>
              </c:numCache>
            </c:numRef>
          </c:val>
          <c:extLst>
            <c:ext xmlns:c16="http://schemas.microsoft.com/office/drawing/2014/chart" uri="{C3380CC4-5D6E-409C-BE32-E72D297353CC}">
              <c16:uniqueId val="{00000006-21AA-4C89-925B-3E453DA2B453}"/>
            </c:ext>
          </c:extLst>
        </c:ser>
        <c:dLbls>
          <c:showLegendKey val="0"/>
          <c:showVal val="0"/>
          <c:showCatName val="0"/>
          <c:showSerName val="0"/>
          <c:showPercent val="0"/>
          <c:showBubbleSize val="0"/>
        </c:dLbls>
        <c:gapWidth val="50"/>
        <c:overlap val="100"/>
        <c:axId val="331857336"/>
        <c:axId val="331860864"/>
        <c:extLst/>
      </c:barChart>
      <c:catAx>
        <c:axId val="331857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31860864"/>
        <c:crosses val="autoZero"/>
        <c:auto val="1"/>
        <c:lblAlgn val="ctr"/>
        <c:lblOffset val="100"/>
        <c:noMultiLvlLbl val="0"/>
      </c:catAx>
      <c:valAx>
        <c:axId val="33186086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31857336"/>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Bedekkingspercentages soorten </a:t>
            </a:r>
            <a:r>
              <a:rPr lang="en-GB"/>
              <a:t>Zwarte 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4.8527537218877675E-2"/>
          <c:y val="0.13913719772544741"/>
          <c:w val="0.67424443683669966"/>
          <c:h val="0.66846456692913381"/>
        </c:manualLayout>
      </c:layout>
      <c:barChart>
        <c:barDir val="col"/>
        <c:grouping val="percentStacked"/>
        <c:varyColors val="0"/>
        <c:ser>
          <c:idx val="0"/>
          <c:order val="0"/>
          <c:tx>
            <c:strRef>
              <c:f>'2 - Trends soorten'!$H$56</c:f>
              <c:strCache>
                <c:ptCount val="1"/>
                <c:pt idx="0">
                  <c:v>Doorgroeid fonteinkruid</c:v>
                </c:pt>
              </c:strCache>
            </c:strRef>
          </c:tx>
          <c:spPr>
            <a:solidFill>
              <a:schemeClr val="accent6">
                <a:lumMod val="50000"/>
              </a:schemeClr>
            </a:solidFill>
            <a:ln>
              <a:noFill/>
            </a:ln>
            <a:effectLst/>
          </c:spPr>
          <c:invertIfNegative val="0"/>
          <c:cat>
            <c:numRef>
              <c:f>'2 - Trends soorten'!$G$57:$G$75</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soorten'!$H$57:$H$75</c:f>
              <c:numCache>
                <c:formatCode>_(* #,##0.00_);_(* \(#,##0.00\);_(* "-"??_);_(@_)</c:formatCode>
                <c:ptCount val="19"/>
                <c:pt idx="0">
                  <c:v>3.6363636363636397E-2</c:v>
                </c:pt>
                <c:pt idx="1">
                  <c:v>2.2222222222222199E-2</c:v>
                </c:pt>
                <c:pt idx="2">
                  <c:v>5.5555555555555601E-3</c:v>
                </c:pt>
                <c:pt idx="3">
                  <c:v>0.54545454545454497</c:v>
                </c:pt>
                <c:pt idx="4">
                  <c:v>0.25261904761904802</c:v>
                </c:pt>
                <c:pt idx="5">
                  <c:v>0.30476190476190501</c:v>
                </c:pt>
                <c:pt idx="6">
                  <c:v>1.0221428571428599</c:v>
                </c:pt>
                <c:pt idx="7">
                  <c:v>0.31952380952380999</c:v>
                </c:pt>
                <c:pt idx="10">
                  <c:v>1.3879999999999999</c:v>
                </c:pt>
                <c:pt idx="13">
                  <c:v>1.1299999999999999</c:v>
                </c:pt>
                <c:pt idx="15">
                  <c:v>2.6774047619047621</c:v>
                </c:pt>
                <c:pt idx="18" formatCode="0.00">
                  <c:v>1.4990952380952383</c:v>
                </c:pt>
              </c:numCache>
            </c:numRef>
          </c:val>
          <c:extLst>
            <c:ext xmlns:c16="http://schemas.microsoft.com/office/drawing/2014/chart" uri="{C3380CC4-5D6E-409C-BE32-E72D297353CC}">
              <c16:uniqueId val="{00000000-9CD5-4049-8A21-5FBD7628F702}"/>
            </c:ext>
          </c:extLst>
        </c:ser>
        <c:ser>
          <c:idx val="1"/>
          <c:order val="1"/>
          <c:tx>
            <c:strRef>
              <c:f>'2 - Trends soorten'!$I$56</c:f>
              <c:strCache>
                <c:ptCount val="1"/>
                <c:pt idx="0">
                  <c:v>Schedefonteinkruid</c:v>
                </c:pt>
              </c:strCache>
            </c:strRef>
          </c:tx>
          <c:spPr>
            <a:solidFill>
              <a:schemeClr val="accent4">
                <a:lumMod val="60000"/>
                <a:lumOff val="40000"/>
              </a:schemeClr>
            </a:solidFill>
            <a:ln>
              <a:noFill/>
            </a:ln>
            <a:effectLst/>
          </c:spPr>
          <c:invertIfNegative val="0"/>
          <c:cat>
            <c:numRef>
              <c:f>'2 - Trends soorten'!$G$57:$G$75</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soorten'!$I$57:$I$75</c:f>
              <c:numCache>
                <c:formatCode>_(* #,##0.00_);_(* \(#,##0.00\);_(* "-"??_);_(@_)</c:formatCode>
                <c:ptCount val="19"/>
                <c:pt idx="0">
                  <c:v>5.1351010101010104</c:v>
                </c:pt>
                <c:pt idx="1">
                  <c:v>5.3605555555555604</c:v>
                </c:pt>
                <c:pt idx="2">
                  <c:v>11.5187373737374</c:v>
                </c:pt>
                <c:pt idx="3">
                  <c:v>6.4056060606060603</c:v>
                </c:pt>
                <c:pt idx="4">
                  <c:v>0.38335714285714301</c:v>
                </c:pt>
                <c:pt idx="5">
                  <c:v>7.0880952380952396</c:v>
                </c:pt>
                <c:pt idx="6">
                  <c:v>6.0254047619047597</c:v>
                </c:pt>
                <c:pt idx="7">
                  <c:v>2.8783571428571402</c:v>
                </c:pt>
                <c:pt idx="10">
                  <c:v>5.4960000000000004</c:v>
                </c:pt>
                <c:pt idx="13">
                  <c:v>5.15</c:v>
                </c:pt>
                <c:pt idx="15">
                  <c:v>0.51088095238095255</c:v>
                </c:pt>
                <c:pt idx="18" formatCode="0.00">
                  <c:v>1.0963809523809516</c:v>
                </c:pt>
              </c:numCache>
            </c:numRef>
          </c:val>
          <c:extLst>
            <c:ext xmlns:c16="http://schemas.microsoft.com/office/drawing/2014/chart" uri="{C3380CC4-5D6E-409C-BE32-E72D297353CC}">
              <c16:uniqueId val="{00000001-9CD5-4049-8A21-5FBD7628F702}"/>
            </c:ext>
          </c:extLst>
        </c:ser>
        <c:ser>
          <c:idx val="2"/>
          <c:order val="2"/>
          <c:tx>
            <c:strRef>
              <c:f>'2 - Trends soorten'!$J$56</c:f>
              <c:strCache>
                <c:ptCount val="1"/>
                <c:pt idx="0">
                  <c:v>Tenger fonteinkruid</c:v>
                </c:pt>
              </c:strCache>
            </c:strRef>
          </c:tx>
          <c:spPr>
            <a:solidFill>
              <a:srgbClr val="92D050"/>
            </a:solidFill>
            <a:ln>
              <a:noFill/>
            </a:ln>
            <a:effectLst/>
          </c:spPr>
          <c:invertIfNegative val="0"/>
          <c:cat>
            <c:numRef>
              <c:f>'2 - Trends soorten'!$G$57:$G$75</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soorten'!$J$57:$J$75</c:f>
              <c:numCache>
                <c:formatCode>_(* #,##0.00_);_(* \(#,##0.00\);_(* "-"??_);_(@_)</c:formatCode>
                <c:ptCount val="19"/>
                <c:pt idx="0">
                  <c:v>1.0306060606060601</c:v>
                </c:pt>
                <c:pt idx="1">
                  <c:v>0.18</c:v>
                </c:pt>
                <c:pt idx="2">
                  <c:v>4.3638383838383801</c:v>
                </c:pt>
                <c:pt idx="3">
                  <c:v>0.14949494949495001</c:v>
                </c:pt>
                <c:pt idx="4">
                  <c:v>2.4176428571428601</c:v>
                </c:pt>
                <c:pt idx="5">
                  <c:v>3.7592857142857099</c:v>
                </c:pt>
                <c:pt idx="6">
                  <c:v>2.0381666666666698</c:v>
                </c:pt>
                <c:pt idx="7">
                  <c:v>1.19652380952381</c:v>
                </c:pt>
                <c:pt idx="10">
                  <c:v>0.96399999999999997</c:v>
                </c:pt>
                <c:pt idx="13">
                  <c:v>2.65</c:v>
                </c:pt>
                <c:pt idx="15">
                  <c:v>0.12007142857142858</c:v>
                </c:pt>
                <c:pt idx="18" formatCode="0.00">
                  <c:v>1.0259761904761902</c:v>
                </c:pt>
              </c:numCache>
            </c:numRef>
          </c:val>
          <c:extLst>
            <c:ext xmlns:c16="http://schemas.microsoft.com/office/drawing/2014/chart" uri="{C3380CC4-5D6E-409C-BE32-E72D297353CC}">
              <c16:uniqueId val="{00000002-9CD5-4049-8A21-5FBD7628F702}"/>
            </c:ext>
          </c:extLst>
        </c:ser>
        <c:ser>
          <c:idx val="3"/>
          <c:order val="3"/>
          <c:tx>
            <c:strRef>
              <c:f>'2 - Trends soorten'!$K$56</c:f>
              <c:strCache>
                <c:ptCount val="1"/>
                <c:pt idx="0">
                  <c:v>Zannichellia</c:v>
                </c:pt>
              </c:strCache>
            </c:strRef>
          </c:tx>
          <c:spPr>
            <a:solidFill>
              <a:schemeClr val="accent4">
                <a:lumMod val="75000"/>
              </a:schemeClr>
            </a:solidFill>
            <a:ln>
              <a:noFill/>
            </a:ln>
            <a:effectLst/>
          </c:spPr>
          <c:invertIfNegative val="0"/>
          <c:cat>
            <c:numRef>
              <c:f>'2 - Trends soorten'!$G$57:$G$75</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soorten'!$K$57:$K$75</c:f>
              <c:numCache>
                <c:formatCode>_(* #,##0.00_);_(* \(#,##0.00\);_(* "-"??_);_(@_)</c:formatCode>
                <c:ptCount val="19"/>
                <c:pt idx="0">
                  <c:v>5.0587878787878804</c:v>
                </c:pt>
                <c:pt idx="1">
                  <c:v>0.95111111111111102</c:v>
                </c:pt>
                <c:pt idx="2">
                  <c:v>5.6024747474747496</c:v>
                </c:pt>
                <c:pt idx="3">
                  <c:v>16.1677777777778</c:v>
                </c:pt>
                <c:pt idx="4">
                  <c:v>1.5858333333333301</c:v>
                </c:pt>
                <c:pt idx="5">
                  <c:v>9.6609523809523807</c:v>
                </c:pt>
                <c:pt idx="6">
                  <c:v>1.85952380952381</c:v>
                </c:pt>
                <c:pt idx="7">
                  <c:v>2.8645238095238099</c:v>
                </c:pt>
                <c:pt idx="10">
                  <c:v>0.75900000000000001</c:v>
                </c:pt>
                <c:pt idx="13">
                  <c:v>0.3</c:v>
                </c:pt>
                <c:pt idx="15">
                  <c:v>0.57221428571428568</c:v>
                </c:pt>
                <c:pt idx="18" formatCode="0.00">
                  <c:v>0.78521428571428553</c:v>
                </c:pt>
              </c:numCache>
            </c:numRef>
          </c:val>
          <c:extLst>
            <c:ext xmlns:c16="http://schemas.microsoft.com/office/drawing/2014/chart" uri="{C3380CC4-5D6E-409C-BE32-E72D297353CC}">
              <c16:uniqueId val="{00000003-9CD5-4049-8A21-5FBD7628F702}"/>
            </c:ext>
          </c:extLst>
        </c:ser>
        <c:ser>
          <c:idx val="4"/>
          <c:order val="4"/>
          <c:tx>
            <c:strRef>
              <c:f>'2 - Trends soorten'!$L$56</c:f>
              <c:strCache>
                <c:ptCount val="1"/>
                <c:pt idx="0">
                  <c:v>Mattenbies</c:v>
                </c:pt>
              </c:strCache>
            </c:strRef>
          </c:tx>
          <c:spPr>
            <a:solidFill>
              <a:srgbClr val="00B050"/>
            </a:solidFill>
            <a:ln>
              <a:noFill/>
            </a:ln>
            <a:effectLst/>
          </c:spPr>
          <c:invertIfNegative val="0"/>
          <c:cat>
            <c:numRef>
              <c:f>'2 - Trends soorten'!$G$57:$G$75</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soorten'!$L$57:$L$75</c:f>
              <c:numCache>
                <c:formatCode>_(* #,##0.00_);_(* \(#,##0.00\);_(* "-"??_);_(@_)</c:formatCode>
                <c:ptCount val="19"/>
                <c:pt idx="0">
                  <c:v>0.54545454545454497</c:v>
                </c:pt>
                <c:pt idx="1">
                  <c:v>3.3333333333333299</c:v>
                </c:pt>
                <c:pt idx="2">
                  <c:v>3.6363636363636398</c:v>
                </c:pt>
                <c:pt idx="3">
                  <c:v>1.27272727272727</c:v>
                </c:pt>
                <c:pt idx="4">
                  <c:v>1.5904761904761899</c:v>
                </c:pt>
                <c:pt idx="5">
                  <c:v>1.0952380952381</c:v>
                </c:pt>
                <c:pt idx="6">
                  <c:v>0.56190476190476202</c:v>
                </c:pt>
                <c:pt idx="7">
                  <c:v>0.52476190476190498</c:v>
                </c:pt>
                <c:pt idx="10">
                  <c:v>0.219</c:v>
                </c:pt>
                <c:pt idx="13">
                  <c:v>0.01</c:v>
                </c:pt>
                <c:pt idx="15">
                  <c:v>0</c:v>
                </c:pt>
                <c:pt idx="18" formatCode="General">
                  <c:v>0</c:v>
                </c:pt>
              </c:numCache>
            </c:numRef>
          </c:val>
          <c:extLst>
            <c:ext xmlns:c16="http://schemas.microsoft.com/office/drawing/2014/chart" uri="{C3380CC4-5D6E-409C-BE32-E72D297353CC}">
              <c16:uniqueId val="{00000004-9CD5-4049-8A21-5FBD7628F702}"/>
            </c:ext>
          </c:extLst>
        </c:ser>
        <c:ser>
          <c:idx val="5"/>
          <c:order val="5"/>
          <c:tx>
            <c:strRef>
              <c:f>'2 - Trends soorten'!$M$56</c:f>
              <c:strCache>
                <c:ptCount val="1"/>
                <c:pt idx="0">
                  <c:v>Watergentiaan</c:v>
                </c:pt>
              </c:strCache>
            </c:strRef>
          </c:tx>
          <c:spPr>
            <a:solidFill>
              <a:srgbClr val="FFFF00"/>
            </a:solidFill>
            <a:ln>
              <a:noFill/>
            </a:ln>
            <a:effectLst/>
          </c:spPr>
          <c:invertIfNegative val="0"/>
          <c:cat>
            <c:numRef>
              <c:f>'2 - Trends soorten'!$G$57:$G$75</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soorten'!$M$57:$M$75</c:f>
              <c:numCache>
                <c:formatCode>_(* #,##0.00_);_(* \(#,##0.00\);_(* "-"??_);_(@_)</c:formatCode>
                <c:ptCount val="19"/>
                <c:pt idx="0">
                  <c:v>2</c:v>
                </c:pt>
                <c:pt idx="2">
                  <c:v>2.9090909090909101</c:v>
                </c:pt>
                <c:pt idx="3">
                  <c:v>2.2727272727272698</c:v>
                </c:pt>
                <c:pt idx="4">
                  <c:v>1.6285714285714299</c:v>
                </c:pt>
                <c:pt idx="6">
                  <c:v>1.0095238095238099</c:v>
                </c:pt>
                <c:pt idx="7">
                  <c:v>1.61904761904762</c:v>
                </c:pt>
                <c:pt idx="10">
                  <c:v>1.0189999999999999</c:v>
                </c:pt>
                <c:pt idx="13">
                  <c:v>1.57</c:v>
                </c:pt>
                <c:pt idx="15">
                  <c:v>0.95238095238095244</c:v>
                </c:pt>
                <c:pt idx="18" formatCode="0.00">
                  <c:v>0.19047619047619047</c:v>
                </c:pt>
              </c:numCache>
            </c:numRef>
          </c:val>
          <c:extLst>
            <c:ext xmlns:c16="http://schemas.microsoft.com/office/drawing/2014/chart" uri="{C3380CC4-5D6E-409C-BE32-E72D297353CC}">
              <c16:uniqueId val="{00000005-9CD5-4049-8A21-5FBD7628F702}"/>
            </c:ext>
          </c:extLst>
        </c:ser>
        <c:ser>
          <c:idx val="6"/>
          <c:order val="6"/>
          <c:tx>
            <c:strRef>
              <c:f>'2 - Trends soorten'!$N$56</c:f>
              <c:strCache>
                <c:ptCount val="1"/>
                <c:pt idx="0">
                  <c:v>Kransblad</c:v>
                </c:pt>
              </c:strCache>
            </c:strRef>
          </c:tx>
          <c:spPr>
            <a:solidFill>
              <a:schemeClr val="accent1">
                <a:lumMod val="60000"/>
                <a:lumOff val="40000"/>
              </a:schemeClr>
            </a:solidFill>
            <a:ln>
              <a:noFill/>
            </a:ln>
            <a:effectLst/>
          </c:spPr>
          <c:invertIfNegative val="0"/>
          <c:cat>
            <c:numRef>
              <c:f>'2 - Trends soorten'!$G$57:$G$75</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soorten'!$N$57:$N$75</c:f>
              <c:numCache>
                <c:formatCode>_(* #,##0.00_);_(* \(#,##0.00\);_(* "-"??_);_(@_)</c:formatCode>
                <c:ptCount val="19"/>
                <c:pt idx="0">
                  <c:v>0</c:v>
                </c:pt>
                <c:pt idx="1">
                  <c:v>2.4444444444444401E-2</c:v>
                </c:pt>
                <c:pt idx="2">
                  <c:v>0.236363636363636</c:v>
                </c:pt>
                <c:pt idx="3">
                  <c:v>6.8</c:v>
                </c:pt>
                <c:pt idx="4">
                  <c:v>16.687619047618998</c:v>
                </c:pt>
                <c:pt idx="5">
                  <c:v>18.181428571428601</c:v>
                </c:pt>
                <c:pt idx="6">
                  <c:v>11.2398333333333</c:v>
                </c:pt>
                <c:pt idx="7">
                  <c:v>14.9190476190476</c:v>
                </c:pt>
                <c:pt idx="10">
                  <c:v>10.65</c:v>
                </c:pt>
                <c:pt idx="13">
                  <c:v>17.329999999999998</c:v>
                </c:pt>
                <c:pt idx="15">
                  <c:v>43.206880952380963</c:v>
                </c:pt>
                <c:pt idx="18" formatCode="0.00">
                  <c:v>14.00921428571429</c:v>
                </c:pt>
              </c:numCache>
            </c:numRef>
          </c:val>
          <c:extLst>
            <c:ext xmlns:c16="http://schemas.microsoft.com/office/drawing/2014/chart" uri="{C3380CC4-5D6E-409C-BE32-E72D297353CC}">
              <c16:uniqueId val="{00000006-9CD5-4049-8A21-5FBD7628F702}"/>
            </c:ext>
          </c:extLst>
        </c:ser>
        <c:ser>
          <c:idx val="7"/>
          <c:order val="7"/>
          <c:tx>
            <c:strRef>
              <c:f>'2 - Trends soorten'!$O$56</c:f>
              <c:strCache>
                <c:ptCount val="1"/>
                <c:pt idx="0">
                  <c:v>Overige</c:v>
                </c:pt>
              </c:strCache>
            </c:strRef>
          </c:tx>
          <c:spPr>
            <a:solidFill>
              <a:schemeClr val="bg1">
                <a:lumMod val="65000"/>
              </a:schemeClr>
            </a:solidFill>
            <a:ln>
              <a:noFill/>
            </a:ln>
            <a:effectLst/>
          </c:spPr>
          <c:invertIfNegative val="0"/>
          <c:cat>
            <c:numRef>
              <c:f>'2 - Trends soorten'!$G$57:$G$75</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soorten'!$O$57:$O$75</c:f>
              <c:numCache>
                <c:formatCode>_(* #,##0.00_);_(* \(#,##0.00\);_(* "-"??_);_(@_)</c:formatCode>
                <c:ptCount val="19"/>
                <c:pt idx="0">
                  <c:v>0</c:v>
                </c:pt>
                <c:pt idx="1">
                  <c:v>0.45333333333333131</c:v>
                </c:pt>
                <c:pt idx="2">
                  <c:v>0</c:v>
                </c:pt>
                <c:pt idx="3">
                  <c:v>0</c:v>
                </c:pt>
                <c:pt idx="4">
                  <c:v>0</c:v>
                </c:pt>
                <c:pt idx="5">
                  <c:v>0.82811904761906296</c:v>
                </c:pt>
                <c:pt idx="6">
                  <c:v>0.91516666666672775</c:v>
                </c:pt>
                <c:pt idx="7">
                  <c:v>2.1323095238095049</c:v>
                </c:pt>
                <c:pt idx="10">
                  <c:v>0</c:v>
                </c:pt>
                <c:pt idx="13">
                  <c:v>0</c:v>
                </c:pt>
                <c:pt idx="18">
                  <c:v>9.5886190476190531</c:v>
                </c:pt>
              </c:numCache>
            </c:numRef>
          </c:val>
          <c:extLst>
            <c:ext xmlns:c16="http://schemas.microsoft.com/office/drawing/2014/chart" uri="{C3380CC4-5D6E-409C-BE32-E72D297353CC}">
              <c16:uniqueId val="{00000007-9CD5-4049-8A21-5FBD7628F702}"/>
            </c:ext>
          </c:extLst>
        </c:ser>
        <c:dLbls>
          <c:showLegendKey val="0"/>
          <c:showVal val="0"/>
          <c:showCatName val="0"/>
          <c:showSerName val="0"/>
          <c:showPercent val="0"/>
          <c:showBubbleSize val="0"/>
        </c:dLbls>
        <c:gapWidth val="50"/>
        <c:overlap val="100"/>
        <c:axId val="331860472"/>
        <c:axId val="331859688"/>
      </c:barChart>
      <c:catAx>
        <c:axId val="331860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31859688"/>
        <c:crosses val="autoZero"/>
        <c:auto val="1"/>
        <c:lblAlgn val="ctr"/>
        <c:lblOffset val="100"/>
        <c:noMultiLvlLbl val="0"/>
      </c:catAx>
      <c:valAx>
        <c:axId val="33185968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31860472"/>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Bedekkingspercentages soorten </a:t>
            </a:r>
            <a:r>
              <a:rPr lang="en-GB"/>
              <a:t>Ketelmeer-Vossemeer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4.8527537218877675E-2"/>
          <c:y val="0.14869987874647658"/>
          <c:w val="0.67318239784321865"/>
          <c:h val="0.67087279178431325"/>
        </c:manualLayout>
      </c:layout>
      <c:barChart>
        <c:barDir val="col"/>
        <c:grouping val="percentStacked"/>
        <c:varyColors val="0"/>
        <c:ser>
          <c:idx val="1"/>
          <c:order val="0"/>
          <c:tx>
            <c:strRef>
              <c:f>'2 - Trends soorten'!$H$81</c:f>
              <c:strCache>
                <c:ptCount val="1"/>
                <c:pt idx="0">
                  <c:v>Schedefonteinkruid</c:v>
                </c:pt>
              </c:strCache>
            </c:strRef>
          </c:tx>
          <c:spPr>
            <a:solidFill>
              <a:schemeClr val="accent4">
                <a:lumMod val="60000"/>
                <a:lumOff val="40000"/>
              </a:schemeClr>
            </a:solidFill>
            <a:ln>
              <a:noFill/>
            </a:ln>
            <a:effectLst/>
          </c:spPr>
          <c:invertIfNegative val="0"/>
          <c:cat>
            <c:numRef>
              <c:f>'2 - Trends soorten'!$G$82:$G$100</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soorten'!$H$82:$H$100</c:f>
              <c:numCache>
                <c:formatCode>_(* #,##0.00_);_(* \(#,##0.00\);_(* "-"??_);_(@_)</c:formatCode>
                <c:ptCount val="19"/>
                <c:pt idx="0">
                  <c:v>1.65524242424242</c:v>
                </c:pt>
                <c:pt idx="1">
                  <c:v>1.48091310160428</c:v>
                </c:pt>
                <c:pt idx="2">
                  <c:v>5.8458694444444497</c:v>
                </c:pt>
                <c:pt idx="3">
                  <c:v>8.9094999999999995</c:v>
                </c:pt>
                <c:pt idx="4">
                  <c:v>1.3524347413383999</c:v>
                </c:pt>
                <c:pt idx="5">
                  <c:v>5.3248249999999997</c:v>
                </c:pt>
                <c:pt idx="6">
                  <c:v>6.6289749999999996</c:v>
                </c:pt>
                <c:pt idx="7">
                  <c:v>3.3681000000000001</c:v>
                </c:pt>
                <c:pt idx="10">
                  <c:v>1.53</c:v>
                </c:pt>
                <c:pt idx="13">
                  <c:v>10.8</c:v>
                </c:pt>
                <c:pt idx="15">
                  <c:v>13.185945833333335</c:v>
                </c:pt>
                <c:pt idx="18">
                  <c:v>3.1320352564102563</c:v>
                </c:pt>
              </c:numCache>
            </c:numRef>
          </c:val>
          <c:extLst>
            <c:ext xmlns:c16="http://schemas.microsoft.com/office/drawing/2014/chart" uri="{C3380CC4-5D6E-409C-BE32-E72D297353CC}">
              <c16:uniqueId val="{00000000-EF75-42C2-8655-82F6781A0BE5}"/>
            </c:ext>
          </c:extLst>
        </c:ser>
        <c:ser>
          <c:idx val="2"/>
          <c:order val="1"/>
          <c:tx>
            <c:strRef>
              <c:f>'2 - Trends soorten'!$I$81</c:f>
              <c:strCache>
                <c:ptCount val="1"/>
                <c:pt idx="0">
                  <c:v>Tenger fonteinkruid</c:v>
                </c:pt>
              </c:strCache>
            </c:strRef>
          </c:tx>
          <c:spPr>
            <a:solidFill>
              <a:srgbClr val="92D050"/>
            </a:solidFill>
            <a:ln>
              <a:noFill/>
            </a:ln>
            <a:effectLst/>
          </c:spPr>
          <c:invertIfNegative val="0"/>
          <c:cat>
            <c:numRef>
              <c:f>'2 - Trends soorten'!$G$82:$G$100</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soorten'!$I$82:$I$100</c:f>
              <c:numCache>
                <c:formatCode>_(* #,##0.00_);_(* \(#,##0.00\);_(* "-"??_);_(@_)</c:formatCode>
                <c:ptCount val="19"/>
                <c:pt idx="0">
                  <c:v>3.1729898989899001</c:v>
                </c:pt>
                <c:pt idx="1">
                  <c:v>1.09464037433155</c:v>
                </c:pt>
                <c:pt idx="2">
                  <c:v>5.74718055555556</c:v>
                </c:pt>
                <c:pt idx="3">
                  <c:v>3.472175</c:v>
                </c:pt>
                <c:pt idx="4">
                  <c:v>11.5682619838633</c:v>
                </c:pt>
                <c:pt idx="5">
                  <c:v>8.1954999999999991</c:v>
                </c:pt>
                <c:pt idx="6">
                  <c:v>8.6521249999999998</c:v>
                </c:pt>
                <c:pt idx="7">
                  <c:v>3.9812500000000002</c:v>
                </c:pt>
                <c:pt idx="10">
                  <c:v>3.92</c:v>
                </c:pt>
                <c:pt idx="13">
                  <c:v>6.06</c:v>
                </c:pt>
                <c:pt idx="15">
                  <c:v>2.0532833333333329</c:v>
                </c:pt>
                <c:pt idx="18">
                  <c:v>8.3465080128205145</c:v>
                </c:pt>
              </c:numCache>
            </c:numRef>
          </c:val>
          <c:extLst>
            <c:ext xmlns:c16="http://schemas.microsoft.com/office/drawing/2014/chart" uri="{C3380CC4-5D6E-409C-BE32-E72D297353CC}">
              <c16:uniqueId val="{00000001-EF75-42C2-8655-82F6781A0BE5}"/>
            </c:ext>
          </c:extLst>
        </c:ser>
        <c:ser>
          <c:idx val="3"/>
          <c:order val="2"/>
          <c:tx>
            <c:strRef>
              <c:f>'2 - Trends soorten'!$J$81</c:f>
              <c:strCache>
                <c:ptCount val="1"/>
                <c:pt idx="0">
                  <c:v>Zannichellia</c:v>
                </c:pt>
              </c:strCache>
            </c:strRef>
          </c:tx>
          <c:spPr>
            <a:solidFill>
              <a:schemeClr val="accent4">
                <a:lumMod val="75000"/>
              </a:schemeClr>
            </a:solidFill>
            <a:ln>
              <a:noFill/>
            </a:ln>
            <a:effectLst/>
          </c:spPr>
          <c:invertIfNegative val="0"/>
          <c:cat>
            <c:numRef>
              <c:f>'2 - Trends soorten'!$G$82:$G$100</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soorten'!$J$82:$J$100</c:f>
              <c:numCache>
                <c:formatCode>_(* #,##0.00_);_(* \(#,##0.00\);_(* "-"??_);_(@_)</c:formatCode>
                <c:ptCount val="19"/>
                <c:pt idx="0">
                  <c:v>2.2819015151515201</c:v>
                </c:pt>
                <c:pt idx="1">
                  <c:v>2.3373582887700501</c:v>
                </c:pt>
                <c:pt idx="2">
                  <c:v>3.2305583333333301</c:v>
                </c:pt>
                <c:pt idx="3">
                  <c:v>4.9608999999999996</c:v>
                </c:pt>
                <c:pt idx="4">
                  <c:v>2.5782572377788302</c:v>
                </c:pt>
                <c:pt idx="5">
                  <c:v>7.2504999999999997</c:v>
                </c:pt>
                <c:pt idx="6">
                  <c:v>2.8260749999999999</c:v>
                </c:pt>
                <c:pt idx="7">
                  <c:v>3.7537500000000001</c:v>
                </c:pt>
                <c:pt idx="10">
                  <c:v>1.3</c:v>
                </c:pt>
                <c:pt idx="13">
                  <c:v>1.06</c:v>
                </c:pt>
                <c:pt idx="15">
                  <c:v>1.3912083333333329</c:v>
                </c:pt>
                <c:pt idx="18">
                  <c:v>0.67276762820512814</c:v>
                </c:pt>
              </c:numCache>
            </c:numRef>
          </c:val>
          <c:extLst>
            <c:ext xmlns:c16="http://schemas.microsoft.com/office/drawing/2014/chart" uri="{C3380CC4-5D6E-409C-BE32-E72D297353CC}">
              <c16:uniqueId val="{00000002-EF75-42C2-8655-82F6781A0BE5}"/>
            </c:ext>
          </c:extLst>
        </c:ser>
        <c:ser>
          <c:idx val="4"/>
          <c:order val="3"/>
          <c:tx>
            <c:strRef>
              <c:f>'2 - Trends soorten'!$K$81</c:f>
              <c:strCache>
                <c:ptCount val="1"/>
                <c:pt idx="0">
                  <c:v>Doorgroeid fonteinkruid</c:v>
                </c:pt>
              </c:strCache>
            </c:strRef>
          </c:tx>
          <c:spPr>
            <a:solidFill>
              <a:schemeClr val="accent6">
                <a:lumMod val="75000"/>
              </a:schemeClr>
            </a:solidFill>
            <a:ln>
              <a:noFill/>
            </a:ln>
            <a:effectLst/>
          </c:spPr>
          <c:invertIfNegative val="0"/>
          <c:cat>
            <c:numRef>
              <c:f>'2 - Trends soorten'!$G$82:$G$100</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soorten'!$K$82:$K$100</c:f>
              <c:numCache>
                <c:formatCode>_(* #,##0.00_);_(* \(#,##0.00\);_(* "-"??_);_(@_)</c:formatCode>
                <c:ptCount val="19"/>
                <c:pt idx="0">
                  <c:v>6.7888888888888901E-2</c:v>
                </c:pt>
                <c:pt idx="1">
                  <c:v>6.2991978609625701E-2</c:v>
                </c:pt>
                <c:pt idx="2">
                  <c:v>0.14869444444444399</c:v>
                </c:pt>
                <c:pt idx="3">
                  <c:v>0.45624999999999999</c:v>
                </c:pt>
                <c:pt idx="4">
                  <c:v>2.04162316089226E-2</c:v>
                </c:pt>
                <c:pt idx="5">
                  <c:v>0.70625000000000004</c:v>
                </c:pt>
                <c:pt idx="6">
                  <c:v>0.29849999999999999</c:v>
                </c:pt>
                <c:pt idx="7">
                  <c:v>0.85317500000000002</c:v>
                </c:pt>
                <c:pt idx="10">
                  <c:v>0.15</c:v>
                </c:pt>
                <c:pt idx="13">
                  <c:v>1.33</c:v>
                </c:pt>
                <c:pt idx="15">
                  <c:v>1.1836208333333333</c:v>
                </c:pt>
                <c:pt idx="18">
                  <c:v>1.0044791666666668</c:v>
                </c:pt>
              </c:numCache>
            </c:numRef>
          </c:val>
          <c:extLst>
            <c:ext xmlns:c16="http://schemas.microsoft.com/office/drawing/2014/chart" uri="{C3380CC4-5D6E-409C-BE32-E72D297353CC}">
              <c16:uniqueId val="{00000003-EF75-42C2-8655-82F6781A0BE5}"/>
            </c:ext>
          </c:extLst>
        </c:ser>
        <c:ser>
          <c:idx val="5"/>
          <c:order val="4"/>
          <c:tx>
            <c:strRef>
              <c:f>'2 - Trends soorten'!$L$81</c:f>
              <c:strCache>
                <c:ptCount val="1"/>
                <c:pt idx="0">
                  <c:v>Smalle waterpest</c:v>
                </c:pt>
              </c:strCache>
            </c:strRef>
          </c:tx>
          <c:spPr>
            <a:solidFill>
              <a:schemeClr val="accent2">
                <a:lumMod val="40000"/>
                <a:lumOff val="60000"/>
              </a:schemeClr>
            </a:solidFill>
            <a:ln>
              <a:noFill/>
            </a:ln>
            <a:effectLst/>
          </c:spPr>
          <c:invertIfNegative val="0"/>
          <c:cat>
            <c:numRef>
              <c:f>'2 - Trends soorten'!$G$82:$G$100</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soorten'!$L$82:$L$100</c:f>
              <c:numCache>
                <c:formatCode>_(* #,##0.00_);_(* \(#,##0.00\);_(* "-"??_);_(@_)</c:formatCode>
                <c:ptCount val="19"/>
                <c:pt idx="0">
                  <c:v>1.2045454545454499E-3</c:v>
                </c:pt>
                <c:pt idx="2">
                  <c:v>0.70499999999999996</c:v>
                </c:pt>
                <c:pt idx="3">
                  <c:v>0.83174999999999999</c:v>
                </c:pt>
                <c:pt idx="5">
                  <c:v>4.0613250000000001</c:v>
                </c:pt>
                <c:pt idx="10">
                  <c:v>0.59</c:v>
                </c:pt>
                <c:pt idx="13">
                  <c:v>2.5</c:v>
                </c:pt>
                <c:pt idx="15">
                  <c:v>5.5804166666666682E-2</c:v>
                </c:pt>
                <c:pt idx="18">
                  <c:v>4.7641810897435892</c:v>
                </c:pt>
              </c:numCache>
            </c:numRef>
          </c:val>
          <c:extLst>
            <c:ext xmlns:c16="http://schemas.microsoft.com/office/drawing/2014/chart" uri="{C3380CC4-5D6E-409C-BE32-E72D297353CC}">
              <c16:uniqueId val="{00000004-EF75-42C2-8655-82F6781A0BE5}"/>
            </c:ext>
          </c:extLst>
        </c:ser>
        <c:ser>
          <c:idx val="6"/>
          <c:order val="5"/>
          <c:tx>
            <c:strRef>
              <c:f>'2 - Trends soorten'!$M$81</c:f>
              <c:strCache>
                <c:ptCount val="1"/>
                <c:pt idx="0">
                  <c:v>Kransblad</c:v>
                </c:pt>
              </c:strCache>
            </c:strRef>
          </c:tx>
          <c:spPr>
            <a:solidFill>
              <a:schemeClr val="accent5">
                <a:lumMod val="60000"/>
                <a:lumOff val="40000"/>
              </a:schemeClr>
            </a:solidFill>
            <a:ln>
              <a:noFill/>
            </a:ln>
            <a:effectLst/>
          </c:spPr>
          <c:invertIfNegative val="0"/>
          <c:cat>
            <c:numRef>
              <c:f>'2 - Trends soorten'!$G$82:$G$100</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soorten'!$M$82:$M$100</c:f>
              <c:numCache>
                <c:formatCode>_(* #,##0.00_);_(* \(#,##0.00\);_(* "-"??_);_(@_)</c:formatCode>
                <c:ptCount val="19"/>
                <c:pt idx="0">
                  <c:v>2.2994949494949499E-2</c:v>
                </c:pt>
                <c:pt idx="1">
                  <c:v>0.29029411764705898</c:v>
                </c:pt>
                <c:pt idx="2">
                  <c:v>2.4453611111111102</c:v>
                </c:pt>
                <c:pt idx="3">
                  <c:v>3.76</c:v>
                </c:pt>
                <c:pt idx="4">
                  <c:v>6.0469340294257199</c:v>
                </c:pt>
                <c:pt idx="5">
                  <c:v>4.81175</c:v>
                </c:pt>
                <c:pt idx="6">
                  <c:v>3.8055750000000002</c:v>
                </c:pt>
                <c:pt idx="7">
                  <c:v>3.6888000000000001</c:v>
                </c:pt>
                <c:pt idx="10">
                  <c:v>4.41</c:v>
                </c:pt>
                <c:pt idx="13">
                  <c:v>0.94</c:v>
                </c:pt>
                <c:pt idx="15">
                  <c:v>4.6798833333333327</c:v>
                </c:pt>
                <c:pt idx="18">
                  <c:v>2.2312083333333335</c:v>
                </c:pt>
              </c:numCache>
            </c:numRef>
          </c:val>
          <c:extLst>
            <c:ext xmlns:c16="http://schemas.microsoft.com/office/drawing/2014/chart" uri="{C3380CC4-5D6E-409C-BE32-E72D297353CC}">
              <c16:uniqueId val="{00000005-EF75-42C2-8655-82F6781A0BE5}"/>
            </c:ext>
          </c:extLst>
        </c:ser>
        <c:ser>
          <c:idx val="7"/>
          <c:order val="6"/>
          <c:tx>
            <c:strRef>
              <c:f>'2 - Trends soorten'!$N$81</c:f>
              <c:strCache>
                <c:ptCount val="1"/>
                <c:pt idx="0">
                  <c:v>Overig</c:v>
                </c:pt>
              </c:strCache>
            </c:strRef>
          </c:tx>
          <c:spPr>
            <a:solidFill>
              <a:schemeClr val="bg1">
                <a:lumMod val="65000"/>
              </a:schemeClr>
            </a:solidFill>
            <a:ln>
              <a:noFill/>
            </a:ln>
            <a:effectLst/>
          </c:spPr>
          <c:invertIfNegative val="0"/>
          <c:cat>
            <c:numRef>
              <c:f>'2 - Trends soorten'!$G$82:$G$100</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soorten'!$N$82:$N$100</c:f>
              <c:numCache>
                <c:formatCode>_(* #,##0.00_);_(* \(#,##0.00\);_(* "-"??_);_(@_)</c:formatCode>
                <c:ptCount val="19"/>
                <c:pt idx="0">
                  <c:v>0.57686111111110683</c:v>
                </c:pt>
                <c:pt idx="1">
                  <c:v>1.2210133689839553</c:v>
                </c:pt>
                <c:pt idx="2">
                  <c:v>-0.46179999999999399</c:v>
                </c:pt>
                <c:pt idx="3">
                  <c:v>1.0967250000000011</c:v>
                </c:pt>
                <c:pt idx="4">
                  <c:v>0.78206929283342608</c:v>
                </c:pt>
                <c:pt idx="5">
                  <c:v>2.2325750000000051</c:v>
                </c:pt>
                <c:pt idx="6">
                  <c:v>4.9918749999999994</c:v>
                </c:pt>
                <c:pt idx="7">
                  <c:v>2.1994249999999989</c:v>
                </c:pt>
                <c:pt idx="10">
                  <c:v>2.497049999999998</c:v>
                </c:pt>
                <c:pt idx="13">
                  <c:v>4.0000000000000036</c:v>
                </c:pt>
                <c:pt idx="15">
                  <c:v>3.5289083333333338</c:v>
                </c:pt>
                <c:pt idx="18">
                  <c:v>3.8488205128205135</c:v>
                </c:pt>
              </c:numCache>
            </c:numRef>
          </c:val>
          <c:extLst>
            <c:ext xmlns:c16="http://schemas.microsoft.com/office/drawing/2014/chart" uri="{C3380CC4-5D6E-409C-BE32-E72D297353CC}">
              <c16:uniqueId val="{00000006-EF75-42C2-8655-82F6781A0BE5}"/>
            </c:ext>
          </c:extLst>
        </c:ser>
        <c:dLbls>
          <c:showLegendKey val="0"/>
          <c:showVal val="0"/>
          <c:showCatName val="0"/>
          <c:showSerName val="0"/>
          <c:showPercent val="0"/>
          <c:showBubbleSize val="0"/>
        </c:dLbls>
        <c:gapWidth val="50"/>
        <c:overlap val="100"/>
        <c:axId val="331859296"/>
        <c:axId val="331862432"/>
      </c:barChart>
      <c:catAx>
        <c:axId val="331859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31862432"/>
        <c:crosses val="autoZero"/>
        <c:auto val="1"/>
        <c:lblAlgn val="ctr"/>
        <c:lblOffset val="100"/>
        <c:noMultiLvlLbl val="0"/>
      </c:catAx>
      <c:valAx>
        <c:axId val="33186243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31859296"/>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Bedekkingspercentages soorten </a:t>
            </a:r>
            <a:r>
              <a:rPr lang="en-GB"/>
              <a:t>Randmeren Oost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4.8527537218877675E-2"/>
          <c:y val="0.1474332831396479"/>
          <c:w val="0.67901312015244875"/>
          <c:h val="0.70582124500451149"/>
        </c:manualLayout>
      </c:layout>
      <c:barChart>
        <c:barDir val="col"/>
        <c:grouping val="percentStacked"/>
        <c:varyColors val="0"/>
        <c:ser>
          <c:idx val="1"/>
          <c:order val="0"/>
          <c:tx>
            <c:strRef>
              <c:f>'2 - Trends soorten'!$H$106</c:f>
              <c:strCache>
                <c:ptCount val="1"/>
                <c:pt idx="0">
                  <c:v>Kransblad</c:v>
                </c:pt>
              </c:strCache>
            </c:strRef>
          </c:tx>
          <c:spPr>
            <a:solidFill>
              <a:schemeClr val="accent5">
                <a:lumMod val="60000"/>
                <a:lumOff val="40000"/>
              </a:schemeClr>
            </a:solidFill>
            <a:ln>
              <a:noFill/>
            </a:ln>
            <a:effectLst/>
          </c:spPr>
          <c:invertIfNegative val="0"/>
          <c:cat>
            <c:numRef>
              <c:f>'2 - Trends soorten'!$G$107:$G$124</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'2 - Trends soorten'!$H$107:$H$124</c:f>
              <c:numCache>
                <c:formatCode>_(* #,##0.00_);_(* \(#,##0.00\);_(* "-"??_);_(@_)</c:formatCode>
                <c:ptCount val="18"/>
                <c:pt idx="0">
                  <c:v>50.755099999999999</c:v>
                </c:pt>
                <c:pt idx="1">
                  <c:v>41.160146666666698</c:v>
                </c:pt>
                <c:pt idx="2">
                  <c:v>43.690885714285699</c:v>
                </c:pt>
                <c:pt idx="3">
                  <c:v>54.812607142857203</c:v>
                </c:pt>
                <c:pt idx="4">
                  <c:v>46.284083333333299</c:v>
                </c:pt>
                <c:pt idx="5">
                  <c:v>46.771949999999997</c:v>
                </c:pt>
                <c:pt idx="6">
                  <c:v>40.685450000000003</c:v>
                </c:pt>
                <c:pt idx="7">
                  <c:v>51.566924999999998</c:v>
                </c:pt>
                <c:pt idx="10">
                  <c:v>55.3</c:v>
                </c:pt>
                <c:pt idx="13">
                  <c:v>42.01</c:v>
                </c:pt>
                <c:pt idx="14">
                  <c:v>53.9</c:v>
                </c:pt>
                <c:pt idx="17" formatCode="General">
                  <c:v>56.139674999999997</c:v>
                </c:pt>
              </c:numCache>
            </c:numRef>
          </c:val>
          <c:extLst>
            <c:ext xmlns:c16="http://schemas.microsoft.com/office/drawing/2014/chart" uri="{C3380CC4-5D6E-409C-BE32-E72D297353CC}">
              <c16:uniqueId val="{00000000-D4FF-42E6-A315-247143272BB2}"/>
            </c:ext>
          </c:extLst>
        </c:ser>
        <c:ser>
          <c:idx val="2"/>
          <c:order val="1"/>
          <c:tx>
            <c:strRef>
              <c:f>'2 - Trends soorten'!$I$106</c:f>
              <c:strCache>
                <c:ptCount val="1"/>
                <c:pt idx="0">
                  <c:v>Sterkranswier</c:v>
                </c:pt>
              </c:strCache>
            </c:strRef>
          </c:tx>
          <c:spPr>
            <a:solidFill>
              <a:schemeClr val="accent1">
                <a:lumMod val="75000"/>
              </a:schemeClr>
            </a:solidFill>
            <a:ln>
              <a:noFill/>
            </a:ln>
            <a:effectLst/>
          </c:spPr>
          <c:invertIfNegative val="0"/>
          <c:cat>
            <c:numRef>
              <c:f>'2 - Trends soorten'!$G$107:$G$124</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'2 - Trends soorten'!$I$107:$I$124</c:f>
              <c:numCache>
                <c:formatCode>_(* #,##0.00_);_(* \(#,##0.00\);_(* "-"??_);_(@_)</c:formatCode>
                <c:ptCount val="18"/>
                <c:pt idx="0">
                  <c:v>4.0625000000000001E-2</c:v>
                </c:pt>
                <c:pt idx="1">
                  <c:v>0.87251333333333303</c:v>
                </c:pt>
                <c:pt idx="2">
                  <c:v>2.0000571428571399</c:v>
                </c:pt>
                <c:pt idx="3">
                  <c:v>5.15956428571429</c:v>
                </c:pt>
                <c:pt idx="4">
                  <c:v>7.9848333333333299</c:v>
                </c:pt>
                <c:pt idx="5">
                  <c:v>10.18695</c:v>
                </c:pt>
                <c:pt idx="6">
                  <c:v>10.997574999999999</c:v>
                </c:pt>
                <c:pt idx="7">
                  <c:v>12.4338</c:v>
                </c:pt>
                <c:pt idx="10">
                  <c:v>9.5500000000000007</c:v>
                </c:pt>
                <c:pt idx="13">
                  <c:v>18.12</c:v>
                </c:pt>
                <c:pt idx="14">
                  <c:v>8.94</c:v>
                </c:pt>
                <c:pt idx="17" formatCode="General">
                  <c:v>10.500374999999995</c:v>
                </c:pt>
              </c:numCache>
            </c:numRef>
          </c:val>
          <c:extLst>
            <c:ext xmlns:c16="http://schemas.microsoft.com/office/drawing/2014/chart" uri="{C3380CC4-5D6E-409C-BE32-E72D297353CC}">
              <c16:uniqueId val="{00000001-D4FF-42E6-A315-247143272BB2}"/>
            </c:ext>
          </c:extLst>
        </c:ser>
        <c:ser>
          <c:idx val="3"/>
          <c:order val="2"/>
          <c:tx>
            <c:strRef>
              <c:f>'2 - Trends soorten'!$J$106</c:f>
              <c:strCache>
                <c:ptCount val="1"/>
                <c:pt idx="0">
                  <c:v>Doorgroeid fonteinkruid</c:v>
                </c:pt>
              </c:strCache>
            </c:strRef>
          </c:tx>
          <c:spPr>
            <a:solidFill>
              <a:schemeClr val="accent4">
                <a:lumMod val="75000"/>
              </a:schemeClr>
            </a:solidFill>
            <a:ln>
              <a:noFill/>
            </a:ln>
            <a:effectLst/>
          </c:spPr>
          <c:invertIfNegative val="0"/>
          <c:cat>
            <c:numRef>
              <c:f>'2 - Trends soorten'!$G$107:$G$124</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'2 - Trends soorten'!$J$107:$J$124</c:f>
              <c:numCache>
                <c:formatCode>_(* #,##0.00_);_(* \(#,##0.00\);_(* "-"??_);_(@_)</c:formatCode>
                <c:ptCount val="18"/>
                <c:pt idx="0">
                  <c:v>0.75902499999999995</c:v>
                </c:pt>
                <c:pt idx="1">
                  <c:v>8.4633333333333297E-2</c:v>
                </c:pt>
                <c:pt idx="2">
                  <c:v>2.11463571428571</c:v>
                </c:pt>
                <c:pt idx="3">
                  <c:v>1.1249392857142899</c:v>
                </c:pt>
                <c:pt idx="4">
                  <c:v>0.145972222222222</c:v>
                </c:pt>
                <c:pt idx="5">
                  <c:v>0.66500000000000004</c:v>
                </c:pt>
                <c:pt idx="6">
                  <c:v>0.60265000000000002</c:v>
                </c:pt>
                <c:pt idx="7">
                  <c:v>0.78664999999999996</c:v>
                </c:pt>
                <c:pt idx="10">
                  <c:v>1.1100000000000001</c:v>
                </c:pt>
                <c:pt idx="13">
                  <c:v>0.75</c:v>
                </c:pt>
                <c:pt idx="14">
                  <c:v>0.52</c:v>
                </c:pt>
                <c:pt idx="17" formatCode="General">
                  <c:v>0.56567499999999993</c:v>
                </c:pt>
              </c:numCache>
            </c:numRef>
          </c:val>
          <c:extLst>
            <c:ext xmlns:c16="http://schemas.microsoft.com/office/drawing/2014/chart" uri="{C3380CC4-5D6E-409C-BE32-E72D297353CC}">
              <c16:uniqueId val="{00000002-D4FF-42E6-A315-247143272BB2}"/>
            </c:ext>
          </c:extLst>
        </c:ser>
        <c:ser>
          <c:idx val="4"/>
          <c:order val="3"/>
          <c:tx>
            <c:strRef>
              <c:f>'2 - Trends soorten'!$K$106</c:f>
              <c:strCache>
                <c:ptCount val="1"/>
                <c:pt idx="0">
                  <c:v>Schedefonteinkruid</c:v>
                </c:pt>
              </c:strCache>
            </c:strRef>
          </c:tx>
          <c:spPr>
            <a:solidFill>
              <a:schemeClr val="accent4">
                <a:lumMod val="60000"/>
                <a:lumOff val="40000"/>
              </a:schemeClr>
            </a:solidFill>
            <a:ln>
              <a:noFill/>
            </a:ln>
            <a:effectLst/>
          </c:spPr>
          <c:invertIfNegative val="0"/>
          <c:cat>
            <c:numRef>
              <c:f>'2 - Trends soorten'!$G$107:$G$124</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'2 - Trends soorten'!$K$107:$K$124</c:f>
              <c:numCache>
                <c:formatCode>_(* #,##0.00_);_(* \(#,##0.00\);_(* "-"??_);_(@_)</c:formatCode>
                <c:ptCount val="18"/>
                <c:pt idx="0">
                  <c:v>7.1589999999999998</c:v>
                </c:pt>
                <c:pt idx="1">
                  <c:v>5.19299333333334</c:v>
                </c:pt>
                <c:pt idx="2">
                  <c:v>4.2136750000000003</c:v>
                </c:pt>
                <c:pt idx="3">
                  <c:v>5.4967035714285704</c:v>
                </c:pt>
                <c:pt idx="4">
                  <c:v>5.7967777777777796</c:v>
                </c:pt>
                <c:pt idx="5">
                  <c:v>5.1399749999999997</c:v>
                </c:pt>
                <c:pt idx="6">
                  <c:v>5.3728499999999997</c:v>
                </c:pt>
                <c:pt idx="7">
                  <c:v>1.891675</c:v>
                </c:pt>
                <c:pt idx="10">
                  <c:v>3.38</c:v>
                </c:pt>
                <c:pt idx="13">
                  <c:v>4.3099999999999996</c:v>
                </c:pt>
                <c:pt idx="14">
                  <c:v>3.69</c:v>
                </c:pt>
                <c:pt idx="17" formatCode="General">
                  <c:v>1.8794999999999997</c:v>
                </c:pt>
              </c:numCache>
            </c:numRef>
          </c:val>
          <c:extLst>
            <c:ext xmlns:c16="http://schemas.microsoft.com/office/drawing/2014/chart" uri="{C3380CC4-5D6E-409C-BE32-E72D297353CC}">
              <c16:uniqueId val="{00000003-D4FF-42E6-A315-247143272BB2}"/>
            </c:ext>
          </c:extLst>
        </c:ser>
        <c:ser>
          <c:idx val="5"/>
          <c:order val="4"/>
          <c:tx>
            <c:strRef>
              <c:f>'2 - Trends soorten'!$L$106</c:f>
              <c:strCache>
                <c:ptCount val="1"/>
                <c:pt idx="0">
                  <c:v>Tenger fonteinkruid</c:v>
                </c:pt>
              </c:strCache>
            </c:strRef>
          </c:tx>
          <c:spPr>
            <a:solidFill>
              <a:srgbClr val="92D050"/>
            </a:solidFill>
            <a:ln>
              <a:noFill/>
            </a:ln>
            <a:effectLst/>
          </c:spPr>
          <c:invertIfNegative val="0"/>
          <c:cat>
            <c:numRef>
              <c:f>'2 - Trends soorten'!$G$107:$G$124</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'2 - Trends soorten'!$L$107:$L$124</c:f>
              <c:numCache>
                <c:formatCode>_(* #,##0.00_);_(* \(#,##0.00\);_(* "-"??_);_(@_)</c:formatCode>
                <c:ptCount val="18"/>
                <c:pt idx="0">
                  <c:v>7.9604499999999998</c:v>
                </c:pt>
                <c:pt idx="1">
                  <c:v>4.8525400000000003</c:v>
                </c:pt>
                <c:pt idx="2">
                  <c:v>7.16863214285714</c:v>
                </c:pt>
                <c:pt idx="3">
                  <c:v>4.4125821428571399</c:v>
                </c:pt>
                <c:pt idx="4">
                  <c:v>1.657</c:v>
                </c:pt>
                <c:pt idx="5">
                  <c:v>7.1061750000000004</c:v>
                </c:pt>
                <c:pt idx="6">
                  <c:v>4.5502750000000001</c:v>
                </c:pt>
                <c:pt idx="7">
                  <c:v>2.1569500000000001</c:v>
                </c:pt>
                <c:pt idx="10">
                  <c:v>7.53</c:v>
                </c:pt>
                <c:pt idx="13">
                  <c:v>6.8</c:v>
                </c:pt>
                <c:pt idx="14">
                  <c:v>8.86</c:v>
                </c:pt>
                <c:pt idx="17" formatCode="General">
                  <c:v>4.0076999999999998</c:v>
                </c:pt>
              </c:numCache>
            </c:numRef>
          </c:val>
          <c:extLst>
            <c:ext xmlns:c16="http://schemas.microsoft.com/office/drawing/2014/chart" uri="{C3380CC4-5D6E-409C-BE32-E72D297353CC}">
              <c16:uniqueId val="{00000004-D4FF-42E6-A315-247143272BB2}"/>
            </c:ext>
          </c:extLst>
        </c:ser>
        <c:ser>
          <c:idx val="6"/>
          <c:order val="5"/>
          <c:tx>
            <c:strRef>
              <c:f>'2 - Trends soorten'!$M$106</c:f>
              <c:strCache>
                <c:ptCount val="1"/>
                <c:pt idx="0">
                  <c:v>Overige</c:v>
                </c:pt>
              </c:strCache>
            </c:strRef>
          </c:tx>
          <c:spPr>
            <a:solidFill>
              <a:schemeClr val="bg1">
                <a:lumMod val="65000"/>
              </a:schemeClr>
            </a:solidFill>
            <a:ln>
              <a:noFill/>
            </a:ln>
            <a:effectLst/>
          </c:spPr>
          <c:invertIfNegative val="0"/>
          <c:cat>
            <c:numRef>
              <c:f>'2 - Trends soorten'!$G$107:$G$124</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'2 - Trends soorten'!$M$107:$M$124</c:f>
              <c:numCache>
                <c:formatCode>_(* #,##0.00_);_(* \(#,##0.00\);_(* "-"??_);_(@_)</c:formatCode>
                <c:ptCount val="18"/>
                <c:pt idx="0">
                  <c:v>0</c:v>
                </c:pt>
                <c:pt idx="1">
                  <c:v>0</c:v>
                </c:pt>
                <c:pt idx="2">
                  <c:v>0</c:v>
                </c:pt>
                <c:pt idx="3">
                  <c:v>0</c:v>
                </c:pt>
                <c:pt idx="4">
                  <c:v>0</c:v>
                </c:pt>
                <c:pt idx="5">
                  <c:v>0</c:v>
                </c:pt>
                <c:pt idx="6">
                  <c:v>0</c:v>
                </c:pt>
                <c:pt idx="7">
                  <c:v>0</c:v>
                </c:pt>
                <c:pt idx="10">
                  <c:v>0</c:v>
                </c:pt>
                <c:pt idx="13">
                  <c:v>2.5299999999999985</c:v>
                </c:pt>
                <c:pt idx="14">
                  <c:v>1.9699999999999989</c:v>
                </c:pt>
                <c:pt idx="17">
                  <c:v>1.2145000000000046</c:v>
                </c:pt>
              </c:numCache>
            </c:numRef>
          </c:val>
          <c:extLst>
            <c:ext xmlns:c16="http://schemas.microsoft.com/office/drawing/2014/chart" uri="{C3380CC4-5D6E-409C-BE32-E72D297353CC}">
              <c16:uniqueId val="{00000005-D4FF-42E6-A315-247143272BB2}"/>
            </c:ext>
          </c:extLst>
        </c:ser>
        <c:dLbls>
          <c:showLegendKey val="0"/>
          <c:showVal val="0"/>
          <c:showCatName val="0"/>
          <c:showSerName val="0"/>
          <c:showPercent val="0"/>
          <c:showBubbleSize val="0"/>
        </c:dLbls>
        <c:gapWidth val="50"/>
        <c:overlap val="100"/>
        <c:axId val="331862824"/>
        <c:axId val="331858120"/>
      </c:barChart>
      <c:catAx>
        <c:axId val="331862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31858120"/>
        <c:crosses val="autoZero"/>
        <c:auto val="1"/>
        <c:lblAlgn val="ctr"/>
        <c:lblOffset val="100"/>
        <c:noMultiLvlLbl val="0"/>
      </c:catAx>
      <c:valAx>
        <c:axId val="33185812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31862824"/>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Bedekkingspercentages soorten </a:t>
            </a:r>
            <a:r>
              <a:rPr lang="en-GB"/>
              <a:t>Volkerakmeer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percentStacked"/>
        <c:varyColors val="0"/>
        <c:ser>
          <c:idx val="1"/>
          <c:order val="0"/>
          <c:tx>
            <c:strRef>
              <c:f>'2 - Trends soorten'!$H$157</c:f>
              <c:strCache>
                <c:ptCount val="1"/>
                <c:pt idx="0">
                  <c:v>Schedefonteinkruid</c:v>
                </c:pt>
              </c:strCache>
            </c:strRef>
          </c:tx>
          <c:spPr>
            <a:solidFill>
              <a:schemeClr val="accent4">
                <a:lumMod val="60000"/>
                <a:lumOff val="40000"/>
              </a:schemeClr>
            </a:solidFill>
            <a:ln>
              <a:noFill/>
            </a:ln>
            <a:effectLst/>
          </c:spPr>
          <c:invertIfNegative val="0"/>
          <c:cat>
            <c:numRef>
              <c:f>'2 - Trends soorten'!$G$158:$G$175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'2 - Trends soorten'!$H$158:$H$175</c:f>
              <c:numCache>
                <c:formatCode>_(* #,##0.00_);_(* \(#,##0.00\);_(* "-"??_);_(@_)</c:formatCode>
                <c:ptCount val="18"/>
                <c:pt idx="0">
                  <c:v>6.2972000000000001</c:v>
                </c:pt>
                <c:pt idx="1">
                  <c:v>5.529325</c:v>
                </c:pt>
                <c:pt idx="2">
                  <c:v>2.689225</c:v>
                </c:pt>
                <c:pt idx="3">
                  <c:v>5.476375</c:v>
                </c:pt>
                <c:pt idx="4">
                  <c:v>5.5330500000000002</c:v>
                </c:pt>
                <c:pt idx="5">
                  <c:v>5.4026522151898799</c:v>
                </c:pt>
                <c:pt idx="8">
                  <c:v>4.79</c:v>
                </c:pt>
                <c:pt idx="11">
                  <c:v>4.8</c:v>
                </c:pt>
                <c:pt idx="14">
                  <c:v>6.71</c:v>
                </c:pt>
                <c:pt idx="17">
                  <c:v>6.9961500000000019</c:v>
                </c:pt>
              </c:numCache>
            </c:numRef>
          </c:val>
          <c:extLst>
            <c:ext xmlns:c16="http://schemas.microsoft.com/office/drawing/2014/chart" uri="{C3380CC4-5D6E-409C-BE32-E72D297353CC}">
              <c16:uniqueId val="{00000000-2F2E-41C4-8522-051C2D65ED6F}"/>
            </c:ext>
          </c:extLst>
        </c:ser>
        <c:ser>
          <c:idx val="2"/>
          <c:order val="1"/>
          <c:tx>
            <c:strRef>
              <c:f>'2 - Trends soorten'!$I$157</c:f>
              <c:strCache>
                <c:ptCount val="1"/>
                <c:pt idx="0">
                  <c:v>Zannichellia spec.</c:v>
                </c:pt>
              </c:strCache>
            </c:strRef>
          </c:tx>
          <c:spPr>
            <a:solidFill>
              <a:schemeClr val="accent4">
                <a:lumMod val="75000"/>
              </a:schemeClr>
            </a:solidFill>
            <a:ln>
              <a:noFill/>
            </a:ln>
            <a:effectLst/>
          </c:spPr>
          <c:invertIfNegative val="0"/>
          <c:cat>
            <c:numRef>
              <c:f>'2 - Trends soorten'!$G$158:$G$175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'2 - Trends soorten'!$I$158:$I$175</c:f>
              <c:numCache>
                <c:formatCode>_(* #,##0.00_);_(* \(#,##0.00\);_(* "-"??_);_(@_)</c:formatCode>
                <c:ptCount val="18"/>
                <c:pt idx="0">
                  <c:v>3.5652750000000002</c:v>
                </c:pt>
                <c:pt idx="1">
                  <c:v>3.7393749999999999</c:v>
                </c:pt>
                <c:pt idx="2">
                  <c:v>1.133575</c:v>
                </c:pt>
                <c:pt idx="3">
                  <c:v>0.22275</c:v>
                </c:pt>
                <c:pt idx="4">
                  <c:v>3.3287</c:v>
                </c:pt>
                <c:pt idx="5">
                  <c:v>3.4710854430379801</c:v>
                </c:pt>
                <c:pt idx="8">
                  <c:v>2.16</c:v>
                </c:pt>
                <c:pt idx="11">
                  <c:v>4</c:v>
                </c:pt>
                <c:pt idx="14">
                  <c:v>3.04</c:v>
                </c:pt>
                <c:pt idx="17">
                  <c:v>10.776299999999999</c:v>
                </c:pt>
              </c:numCache>
            </c:numRef>
          </c:val>
          <c:extLst>
            <c:ext xmlns:c16="http://schemas.microsoft.com/office/drawing/2014/chart" uri="{C3380CC4-5D6E-409C-BE32-E72D297353CC}">
              <c16:uniqueId val="{00000001-2F2E-41C4-8522-051C2D65ED6F}"/>
            </c:ext>
          </c:extLst>
        </c:ser>
        <c:ser>
          <c:idx val="3"/>
          <c:order val="2"/>
          <c:tx>
            <c:strRef>
              <c:f>'2 - Trends soorten'!$J$157</c:f>
              <c:strCache>
                <c:ptCount val="1"/>
                <c:pt idx="0">
                  <c:v>Tenger fonteinkruid</c:v>
                </c:pt>
              </c:strCache>
            </c:strRef>
          </c:tx>
          <c:spPr>
            <a:solidFill>
              <a:srgbClr val="92D050"/>
            </a:solidFill>
            <a:ln>
              <a:noFill/>
            </a:ln>
            <a:effectLst/>
          </c:spPr>
          <c:invertIfNegative val="0"/>
          <c:cat>
            <c:numRef>
              <c:f>'2 - Trends soorten'!$G$158:$G$175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'2 - Trends soorten'!$J$158:$J$175</c:f>
              <c:numCache>
                <c:formatCode>_(* #,##0.00_);_(* \(#,##0.00\);_(* "-"??_);_(@_)</c:formatCode>
                <c:ptCount val="18"/>
                <c:pt idx="0">
                  <c:v>0.59592500000000004</c:v>
                </c:pt>
                <c:pt idx="1">
                  <c:v>1.3472500000000001</c:v>
                </c:pt>
                <c:pt idx="2">
                  <c:v>0.29325000000000001</c:v>
                </c:pt>
                <c:pt idx="3">
                  <c:v>1.4024999999999999E-2</c:v>
                </c:pt>
                <c:pt idx="4">
                  <c:v>6.3149999999999998E-2</c:v>
                </c:pt>
                <c:pt idx="5">
                  <c:v>2.0914632911392399</c:v>
                </c:pt>
                <c:pt idx="8">
                  <c:v>1.71</c:v>
                </c:pt>
                <c:pt idx="11">
                  <c:v>2.1</c:v>
                </c:pt>
                <c:pt idx="14">
                  <c:v>2.92</c:v>
                </c:pt>
                <c:pt idx="17">
                  <c:v>3.3921500000000004</c:v>
                </c:pt>
              </c:numCache>
            </c:numRef>
          </c:val>
          <c:extLst>
            <c:ext xmlns:c16="http://schemas.microsoft.com/office/drawing/2014/chart" uri="{C3380CC4-5D6E-409C-BE32-E72D297353CC}">
              <c16:uniqueId val="{00000002-2F2E-41C4-8522-051C2D65ED6F}"/>
            </c:ext>
          </c:extLst>
        </c:ser>
        <c:ser>
          <c:idx val="4"/>
          <c:order val="3"/>
          <c:tx>
            <c:strRef>
              <c:f>'2 - Trends soorten'!$K$157</c:f>
              <c:strCache>
                <c:ptCount val="1"/>
                <c:pt idx="0">
                  <c:v>Doorgroeid fonteinkruid</c:v>
                </c:pt>
              </c:strCache>
            </c:strRef>
          </c:tx>
          <c:spPr>
            <a:solidFill>
              <a:schemeClr val="accent6">
                <a:lumMod val="75000"/>
              </a:schemeClr>
            </a:solidFill>
            <a:ln>
              <a:noFill/>
            </a:ln>
            <a:effectLst/>
          </c:spPr>
          <c:invertIfNegative val="0"/>
          <c:cat>
            <c:numRef>
              <c:f>'2 - Trends soorten'!$G$158:$G$175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'2 - Trends soorten'!$K$158:$K$175</c:f>
              <c:numCache>
                <c:formatCode>_(* #,##0.00_);_(* \(#,##0.00\);_(* "-"??_);_(@_)</c:formatCode>
                <c:ptCount val="18"/>
                <c:pt idx="0">
                  <c:v>0.38674999999999998</c:v>
                </c:pt>
                <c:pt idx="1">
                  <c:v>0.23350000000000001</c:v>
                </c:pt>
                <c:pt idx="2">
                  <c:v>0.35317500000000002</c:v>
                </c:pt>
                <c:pt idx="3">
                  <c:v>0.39324999999999999</c:v>
                </c:pt>
                <c:pt idx="4">
                  <c:v>0.44292500000000001</c:v>
                </c:pt>
                <c:pt idx="5">
                  <c:v>1.06751708860759</c:v>
                </c:pt>
                <c:pt idx="8">
                  <c:v>4.59</c:v>
                </c:pt>
                <c:pt idx="11">
                  <c:v>12</c:v>
                </c:pt>
                <c:pt idx="14">
                  <c:v>14.8</c:v>
                </c:pt>
                <c:pt idx="17">
                  <c:v>21.809475000000003</c:v>
                </c:pt>
              </c:numCache>
            </c:numRef>
          </c:val>
          <c:extLst>
            <c:ext xmlns:c16="http://schemas.microsoft.com/office/drawing/2014/chart" uri="{C3380CC4-5D6E-409C-BE32-E72D297353CC}">
              <c16:uniqueId val="{00000003-2F2E-41C4-8522-051C2D65ED6F}"/>
            </c:ext>
          </c:extLst>
        </c:ser>
        <c:ser>
          <c:idx val="5"/>
          <c:order val="4"/>
          <c:tx>
            <c:strRef>
              <c:f>'2 - Trends soorten'!$L$157</c:f>
              <c:strCache>
                <c:ptCount val="1"/>
                <c:pt idx="0">
                  <c:v>Snavelruppia</c:v>
                </c:pt>
              </c:strCache>
            </c:strRef>
          </c:tx>
          <c:spPr>
            <a:solidFill>
              <a:schemeClr val="accent2">
                <a:lumMod val="40000"/>
                <a:lumOff val="60000"/>
              </a:schemeClr>
            </a:solidFill>
            <a:ln>
              <a:noFill/>
            </a:ln>
            <a:effectLst/>
          </c:spPr>
          <c:invertIfNegative val="0"/>
          <c:cat>
            <c:numRef>
              <c:f>'2 - Trends soorten'!$G$158:$G$175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'2 - Trends soorten'!$L$158:$L$175</c:f>
              <c:numCache>
                <c:formatCode>_(* #,##0.00_);_(* \(#,##0.00\);_(* "-"??_);_(@_)</c:formatCode>
                <c:ptCount val="18"/>
                <c:pt idx="0">
                  <c:v>0</c:v>
                </c:pt>
                <c:pt idx="1">
                  <c:v>4.1250000000000002E-3</c:v>
                </c:pt>
                <c:pt idx="2">
                  <c:v>4.2075000000000001E-2</c:v>
                </c:pt>
                <c:pt idx="3">
                  <c:v>0</c:v>
                </c:pt>
                <c:pt idx="4">
                  <c:v>1.2721499999999999</c:v>
                </c:pt>
                <c:pt idx="5">
                  <c:v>1.6340398734177199</c:v>
                </c:pt>
                <c:pt idx="8">
                  <c:v>0.06</c:v>
                </c:pt>
                <c:pt idx="11">
                  <c:v>0.1</c:v>
                </c:pt>
                <c:pt idx="14">
                  <c:v>0</c:v>
                </c:pt>
                <c:pt idx="17">
                  <c:v>0</c:v>
                </c:pt>
              </c:numCache>
            </c:numRef>
          </c:val>
          <c:extLst>
            <c:ext xmlns:c16="http://schemas.microsoft.com/office/drawing/2014/chart" uri="{C3380CC4-5D6E-409C-BE32-E72D297353CC}">
              <c16:uniqueId val="{00000004-2F2E-41C4-8522-051C2D65ED6F}"/>
            </c:ext>
          </c:extLst>
        </c:ser>
        <c:ser>
          <c:idx val="6"/>
          <c:order val="5"/>
          <c:tx>
            <c:strRef>
              <c:f>'2 - Trends soorten'!$M$157</c:f>
              <c:strCache>
                <c:ptCount val="1"/>
                <c:pt idx="0">
                  <c:v>Smalle waterpest</c:v>
                </c:pt>
              </c:strCache>
            </c:strRef>
          </c:tx>
          <c:spPr>
            <a:solidFill>
              <a:srgbClr val="FFC000"/>
            </a:solidFill>
            <a:ln>
              <a:noFill/>
            </a:ln>
            <a:effectLst/>
          </c:spPr>
          <c:invertIfNegative val="0"/>
          <c:cat>
            <c:numRef>
              <c:f>'2 - Trends soorten'!$G$158:$G$175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'2 - Trends soorten'!$M$158:$M$175</c:f>
              <c:numCache>
                <c:formatCode>_(* #,##0.00_);_(* \(#,##0.00\);_(* "-"??_);_(@_)</c:formatCode>
                <c:ptCount val="18"/>
                <c:pt idx="0">
                  <c:v>0</c:v>
                </c:pt>
                <c:pt idx="1">
                  <c:v>0</c:v>
                </c:pt>
                <c:pt idx="2">
                  <c:v>0</c:v>
                </c:pt>
                <c:pt idx="3">
                  <c:v>0</c:v>
                </c:pt>
                <c:pt idx="4">
                  <c:v>0</c:v>
                </c:pt>
                <c:pt idx="5">
                  <c:v>0</c:v>
                </c:pt>
                <c:pt idx="8">
                  <c:v>0</c:v>
                </c:pt>
                <c:pt idx="11">
                  <c:v>8.4600000000000009</c:v>
                </c:pt>
                <c:pt idx="14">
                  <c:v>2.93</c:v>
                </c:pt>
                <c:pt idx="17">
                  <c:v>0.40555000000000008</c:v>
                </c:pt>
              </c:numCache>
            </c:numRef>
          </c:val>
          <c:extLst>
            <c:ext xmlns:c16="http://schemas.microsoft.com/office/drawing/2014/chart" uri="{C3380CC4-5D6E-409C-BE32-E72D297353CC}">
              <c16:uniqueId val="{00000005-2F2E-41C4-8522-051C2D65ED6F}"/>
            </c:ext>
          </c:extLst>
        </c:ser>
        <c:ser>
          <c:idx val="7"/>
          <c:order val="6"/>
          <c:tx>
            <c:strRef>
              <c:f>'2 - Trends soorten'!$N$157</c:f>
              <c:strCache>
                <c:ptCount val="1"/>
                <c:pt idx="0">
                  <c:v>Aarvederkruid</c:v>
                </c:pt>
              </c:strCache>
            </c:strRef>
          </c:tx>
          <c:spPr>
            <a:solidFill>
              <a:srgbClr val="FF0000"/>
            </a:solidFill>
            <a:ln>
              <a:noFill/>
            </a:ln>
            <a:effectLst/>
          </c:spPr>
          <c:invertIfNegative val="0"/>
          <c:cat>
            <c:numRef>
              <c:f>'2 - Trends soorten'!$G$158:$G$175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'2 - Trends soorten'!$N$158:$N$175</c:f>
              <c:numCache>
                <c:formatCode>_(* #,##0.00_);_(* \(#,##0.00\);_(* "-"??_);_(@_)</c:formatCode>
                <c:ptCount val="18"/>
                <c:pt idx="0">
                  <c:v>0</c:v>
                </c:pt>
                <c:pt idx="1">
                  <c:v>0.01</c:v>
                </c:pt>
                <c:pt idx="2">
                  <c:v>0</c:v>
                </c:pt>
                <c:pt idx="3">
                  <c:v>0.01</c:v>
                </c:pt>
                <c:pt idx="4">
                  <c:v>7.0000000000000007E-2</c:v>
                </c:pt>
                <c:pt idx="5">
                  <c:v>0.31</c:v>
                </c:pt>
                <c:pt idx="8">
                  <c:v>1.7</c:v>
                </c:pt>
                <c:pt idx="11">
                  <c:v>5.33</c:v>
                </c:pt>
                <c:pt idx="14">
                  <c:v>2.72</c:v>
                </c:pt>
                <c:pt idx="17">
                  <c:v>5.3983250000000007</c:v>
                </c:pt>
              </c:numCache>
            </c:numRef>
          </c:val>
          <c:extLst>
            <c:ext xmlns:c16="http://schemas.microsoft.com/office/drawing/2014/chart" uri="{C3380CC4-5D6E-409C-BE32-E72D297353CC}">
              <c16:uniqueId val="{00000006-2F2E-41C4-8522-051C2D65ED6F}"/>
            </c:ext>
          </c:extLst>
        </c:ser>
        <c:ser>
          <c:idx val="8"/>
          <c:order val="7"/>
          <c:tx>
            <c:strRef>
              <c:f>'2 - Trends soorten'!$O$157</c:f>
              <c:strCache>
                <c:ptCount val="1"/>
                <c:pt idx="0">
                  <c:v>Kransblad</c:v>
                </c:pt>
              </c:strCache>
            </c:strRef>
          </c:tx>
          <c:spPr>
            <a:solidFill>
              <a:srgbClr val="00B0F0"/>
            </a:solidFill>
            <a:ln>
              <a:noFill/>
            </a:ln>
            <a:effectLst/>
          </c:spPr>
          <c:invertIfNegative val="0"/>
          <c:cat>
            <c:numRef>
              <c:f>'2 - Trends soorten'!$G$158:$G$175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'2 - Trends soorten'!$O$158:$O$175</c:f>
              <c:numCache>
                <c:formatCode>_(* #,##0.00_);_(* \(#,##0.00\);_(* "-"??_);_(@_)</c:formatCode>
                <c:ptCount val="18"/>
                <c:pt idx="0">
                  <c:v>0.17</c:v>
                </c:pt>
                <c:pt idx="1">
                  <c:v>0</c:v>
                </c:pt>
                <c:pt idx="2">
                  <c:v>0</c:v>
                </c:pt>
                <c:pt idx="3">
                  <c:v>0</c:v>
                </c:pt>
                <c:pt idx="4">
                  <c:v>0.09</c:v>
                </c:pt>
                <c:pt idx="5">
                  <c:v>0</c:v>
                </c:pt>
                <c:pt idx="8">
                  <c:v>0</c:v>
                </c:pt>
                <c:pt idx="11">
                  <c:v>0.73</c:v>
                </c:pt>
                <c:pt idx="14">
                  <c:v>0.33</c:v>
                </c:pt>
                <c:pt idx="17">
                  <c:v>4.8003750000000007</c:v>
                </c:pt>
              </c:numCache>
            </c:numRef>
          </c:val>
          <c:extLst>
            <c:ext xmlns:c16="http://schemas.microsoft.com/office/drawing/2014/chart" uri="{C3380CC4-5D6E-409C-BE32-E72D297353CC}">
              <c16:uniqueId val="{00000007-2F2E-41C4-8522-051C2D65ED6F}"/>
            </c:ext>
          </c:extLst>
        </c:ser>
        <c:ser>
          <c:idx val="9"/>
          <c:order val="8"/>
          <c:tx>
            <c:strRef>
              <c:f>'2 - Trends soorten'!$P$157</c:f>
              <c:strCache>
                <c:ptCount val="1"/>
                <c:pt idx="0">
                  <c:v>Overige</c:v>
                </c:pt>
              </c:strCache>
            </c:strRef>
          </c:tx>
          <c:spPr>
            <a:solidFill>
              <a:schemeClr val="bg1">
                <a:lumMod val="65000"/>
              </a:schemeClr>
            </a:solidFill>
            <a:ln>
              <a:noFill/>
            </a:ln>
            <a:effectLst/>
          </c:spPr>
          <c:invertIfNegative val="0"/>
          <c:cat>
            <c:numRef>
              <c:f>'2 - Trends soorten'!$G$158:$G$175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'2 - Trends soorten'!$P$158:$P$175</c:f>
              <c:numCache>
                <c:formatCode>_(* #,##0.00_);_(* \(#,##0.00\);_(* "-"??_);_(@_)</c:formatCode>
                <c:ptCount val="18"/>
                <c:pt idx="0">
                  <c:v>1.252517567567601</c:v>
                </c:pt>
                <c:pt idx="1">
                  <c:v>0.26724999999999977</c:v>
                </c:pt>
                <c:pt idx="2">
                  <c:v>0</c:v>
                </c:pt>
                <c:pt idx="3">
                  <c:v>0.4846344594594596</c:v>
                </c:pt>
                <c:pt idx="4">
                  <c:v>0</c:v>
                </c:pt>
                <c:pt idx="5">
                  <c:v>1.2511344936708912</c:v>
                </c:pt>
                <c:pt idx="6">
                  <c:v>0</c:v>
                </c:pt>
                <c:pt idx="8">
                  <c:v>2.2900000000000018</c:v>
                </c:pt>
                <c:pt idx="11">
                  <c:v>0</c:v>
                </c:pt>
                <c:pt idx="14">
                  <c:v>4.910000000000001</c:v>
                </c:pt>
                <c:pt idx="17">
                  <c:v>0</c:v>
                </c:pt>
              </c:numCache>
            </c:numRef>
          </c:val>
          <c:extLst>
            <c:ext xmlns:c16="http://schemas.microsoft.com/office/drawing/2014/chart" uri="{C3380CC4-5D6E-409C-BE32-E72D297353CC}">
              <c16:uniqueId val="{00000008-2F2E-41C4-8522-051C2D65ED6F}"/>
            </c:ext>
          </c:extLst>
        </c:ser>
        <c:dLbls>
          <c:showLegendKey val="0"/>
          <c:showVal val="0"/>
          <c:showCatName val="0"/>
          <c:showSerName val="0"/>
          <c:showPercent val="0"/>
          <c:showBubbleSize val="0"/>
        </c:dLbls>
        <c:gapWidth val="50"/>
        <c:overlap val="100"/>
        <c:axId val="366098424"/>
        <c:axId val="366103128"/>
        <c:extLst/>
      </c:barChart>
      <c:catAx>
        <c:axId val="366098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103128"/>
        <c:crosses val="autoZero"/>
        <c:auto val="1"/>
        <c:lblAlgn val="ctr"/>
        <c:lblOffset val="100"/>
        <c:noMultiLvlLbl val="0"/>
      </c:catAx>
      <c:valAx>
        <c:axId val="366103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0984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EKR-score Ketelmeer-Vossemeer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scatterChart>
        <c:scatterStyle val="lineMarker"/>
        <c:varyColors val="0"/>
        <c:ser>
          <c:idx val="0"/>
          <c:order val="0"/>
          <c:tx>
            <c:strRef>
              <c:f>'1-Graf EKR score Ketel-Vos'!$E$3</c:f>
              <c:strCache>
                <c:ptCount val="1"/>
                <c:pt idx="0">
                  <c:v>Abundantie</c:v>
                </c:pt>
              </c:strCache>
            </c:strRef>
          </c:tx>
          <c:spPr>
            <a:ln w="25400" cap="rnd">
              <a:solidFill>
                <a:schemeClr val="accent1"/>
              </a:solidFill>
              <a:prstDash val="dash"/>
              <a:round/>
            </a:ln>
            <a:effectLst/>
          </c:spPr>
          <c:marker>
            <c:symbol val="circle"/>
            <c:size val="5"/>
            <c:spPr>
              <a:solidFill>
                <a:schemeClr val="accent1"/>
              </a:solidFill>
              <a:ln w="9525">
                <a:solidFill>
                  <a:schemeClr val="accent1"/>
                </a:solidFill>
              </a:ln>
              <a:effectLst/>
            </c:spPr>
          </c:marker>
          <c:xVal>
            <c:numRef>
              <c:f>'1-Graf EKR score Ketel-Vos'!$C$4:$C$16</c:f>
              <c:numCache>
                <c:formatCode>General</c:formatCode>
                <c:ptCount val="13"/>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numCache>
            </c:numRef>
          </c:xVal>
          <c:yVal>
            <c:numRef>
              <c:f>'1-Graf EKR score Ketel-Vos'!$E$4:$E$16</c:f>
              <c:numCache>
                <c:formatCode>General</c:formatCode>
                <c:ptCount val="13"/>
                <c:pt idx="0">
                  <c:v>0.47399999999999998</c:v>
                </c:pt>
                <c:pt idx="1">
                  <c:v>0.40899999999999997</c:v>
                </c:pt>
                <c:pt idx="4">
                  <c:v>0.33600000000000002</c:v>
                </c:pt>
                <c:pt idx="7">
                  <c:v>0.34799999999999998</c:v>
                </c:pt>
                <c:pt idx="9">
                  <c:v>0.39600000000000002</c:v>
                </c:pt>
                <c:pt idx="12">
                  <c:v>0.34599999999999997</c:v>
                </c:pt>
              </c:numCache>
            </c:numRef>
          </c:yVal>
          <c:smooth val="0"/>
          <c:extLst>
            <c:ext xmlns:c16="http://schemas.microsoft.com/office/drawing/2014/chart" uri="{C3380CC4-5D6E-409C-BE32-E72D297353CC}">
              <c16:uniqueId val="{00000000-C122-426F-8C80-9815F987EBF6}"/>
            </c:ext>
          </c:extLst>
        </c:ser>
        <c:ser>
          <c:idx val="1"/>
          <c:order val="1"/>
          <c:tx>
            <c:strRef>
              <c:f>'1-Graf EKR score Ketel-Vos'!$F$3</c:f>
              <c:strCache>
                <c:ptCount val="1"/>
                <c:pt idx="0">
                  <c:v>Soortensamenstelling</c:v>
                </c:pt>
              </c:strCache>
            </c:strRef>
          </c:tx>
          <c:spPr>
            <a:ln w="25400" cap="rnd">
              <a:solidFill>
                <a:schemeClr val="accent1">
                  <a:lumMod val="40000"/>
                  <a:lumOff val="60000"/>
                </a:schemeClr>
              </a:solidFill>
              <a:prstDash val="dash"/>
              <a:round/>
            </a:ln>
            <a:effectLst/>
          </c:spPr>
          <c:marker>
            <c:symbol val="circle"/>
            <c:size val="5"/>
            <c:spPr>
              <a:solidFill>
                <a:schemeClr val="accent1">
                  <a:lumMod val="40000"/>
                  <a:lumOff val="60000"/>
                </a:schemeClr>
              </a:solidFill>
              <a:ln w="9525">
                <a:solidFill>
                  <a:schemeClr val="accent1">
                    <a:lumMod val="40000"/>
                    <a:lumOff val="60000"/>
                  </a:schemeClr>
                </a:solidFill>
              </a:ln>
              <a:effectLst/>
            </c:spPr>
          </c:marker>
          <c:xVal>
            <c:numRef>
              <c:f>'1-Graf EKR score Ketel-Vos'!$C$4:$C$16</c:f>
              <c:numCache>
                <c:formatCode>General</c:formatCode>
                <c:ptCount val="13"/>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numCache>
            </c:numRef>
          </c:xVal>
          <c:yVal>
            <c:numRef>
              <c:f>'1-Graf EKR score Ketel-Vos'!$F$4:$F$16</c:f>
              <c:numCache>
                <c:formatCode>General</c:formatCode>
                <c:ptCount val="13"/>
                <c:pt idx="0">
                  <c:v>0.63800000000000001</c:v>
                </c:pt>
                <c:pt idx="1">
                  <c:v>0.621</c:v>
                </c:pt>
                <c:pt idx="4">
                  <c:v>0.68600000000000005</c:v>
                </c:pt>
                <c:pt idx="7">
                  <c:v>0.60499999999999998</c:v>
                </c:pt>
                <c:pt idx="9">
                  <c:v>0.70799999999999996</c:v>
                </c:pt>
                <c:pt idx="12">
                  <c:v>0.75800000000000001</c:v>
                </c:pt>
              </c:numCache>
            </c:numRef>
          </c:yVal>
          <c:smooth val="0"/>
          <c:extLst>
            <c:ext xmlns:c16="http://schemas.microsoft.com/office/drawing/2014/chart" uri="{C3380CC4-5D6E-409C-BE32-E72D297353CC}">
              <c16:uniqueId val="{00000001-C122-426F-8C80-9815F987EBF6}"/>
            </c:ext>
          </c:extLst>
        </c:ser>
        <c:ser>
          <c:idx val="2"/>
          <c:order val="2"/>
          <c:tx>
            <c:strRef>
              <c:f>'1-Graf EKR score Ketel-Vos'!$G$3</c:f>
              <c:strCache>
                <c:ptCount val="1"/>
                <c:pt idx="0">
                  <c:v>Totaal score</c:v>
                </c:pt>
              </c:strCache>
            </c:strRef>
          </c:tx>
          <c:spPr>
            <a:ln w="25400" cap="rnd">
              <a:solidFill>
                <a:srgbClr val="7030A0"/>
              </a:solidFill>
              <a:round/>
            </a:ln>
            <a:effectLst/>
          </c:spPr>
          <c:marker>
            <c:symbol val="circle"/>
            <c:size val="5"/>
            <c:spPr>
              <a:solidFill>
                <a:srgbClr val="7030A0"/>
              </a:solidFill>
              <a:ln w="9525">
                <a:solidFill>
                  <a:srgbClr val="7030A0"/>
                </a:solidFill>
              </a:ln>
              <a:effectLst/>
            </c:spPr>
          </c:marker>
          <c:xVal>
            <c:numRef>
              <c:f>'1-Graf EKR score Ketel-Vos'!$C$4:$C$16</c:f>
              <c:numCache>
                <c:formatCode>General</c:formatCode>
                <c:ptCount val="13"/>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numCache>
            </c:numRef>
          </c:xVal>
          <c:yVal>
            <c:numRef>
              <c:f>'1-Graf EKR score Ketel-Vos'!$G$4:$G$16</c:f>
              <c:numCache>
                <c:formatCode>General</c:formatCode>
                <c:ptCount val="13"/>
                <c:pt idx="0">
                  <c:v>0.55600000000000005</c:v>
                </c:pt>
                <c:pt idx="1">
                  <c:v>0.51500000000000001</c:v>
                </c:pt>
                <c:pt idx="4">
                  <c:v>0.51100000000000001</c:v>
                </c:pt>
                <c:pt idx="7">
                  <c:v>0.47699999999999998</c:v>
                </c:pt>
                <c:pt idx="9">
                  <c:v>0.55200000000000005</c:v>
                </c:pt>
                <c:pt idx="12">
                  <c:v>0.55200000000000005</c:v>
                </c:pt>
              </c:numCache>
            </c:numRef>
          </c:yVal>
          <c:smooth val="0"/>
          <c:extLst>
            <c:ext xmlns:c16="http://schemas.microsoft.com/office/drawing/2014/chart" uri="{C3380CC4-5D6E-409C-BE32-E72D297353CC}">
              <c16:uniqueId val="{00000002-C122-426F-8C80-9815F987EBF6}"/>
            </c:ext>
          </c:extLst>
        </c:ser>
        <c:dLbls>
          <c:showLegendKey val="0"/>
          <c:showVal val="0"/>
          <c:showCatName val="0"/>
          <c:showSerName val="0"/>
          <c:showPercent val="0"/>
          <c:showBubbleSize val="0"/>
        </c:dLbls>
        <c:axId val="886298271"/>
        <c:axId val="96147871"/>
      </c:scatterChart>
      <c:valAx>
        <c:axId val="88629827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Jaar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6147871"/>
        <c:crosses val="autoZero"/>
        <c:crossBetween val="midCat"/>
      </c:valAx>
      <c:valAx>
        <c:axId val="9614787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86298271"/>
        <c:crosses val="autoZero"/>
        <c:crossBetween val="midCat"/>
      </c:valAx>
      <c:spPr>
        <a:noFill/>
        <a:ln>
          <a:noFill/>
        </a:ln>
        <a:effectLst/>
      </c:spPr>
    </c:plotArea>
    <c:legend>
      <c:legendPos val="r"/>
      <c:layout>
        <c:manualLayout>
          <c:xMode val="edge"/>
          <c:yMode val="edge"/>
          <c:x val="0.79958849092820861"/>
          <c:y val="0.24513009646544581"/>
          <c:w val="0.18601802753636826"/>
          <c:h val="0.1536465185170315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span"/>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Bedekkingspercentages soorten Zoommeer-Eendracht</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percentStacked"/>
        <c:varyColors val="0"/>
        <c:ser>
          <c:idx val="1"/>
          <c:order val="0"/>
          <c:tx>
            <c:strRef>
              <c:f>'2 - Trends soorten'!$H$182</c:f>
              <c:strCache>
                <c:ptCount val="1"/>
                <c:pt idx="0">
                  <c:v>Aarvederkruid</c:v>
                </c:pt>
              </c:strCache>
            </c:strRef>
          </c:tx>
          <c:spPr>
            <a:solidFill>
              <a:schemeClr val="accent4">
                <a:lumMod val="60000"/>
                <a:lumOff val="40000"/>
              </a:schemeClr>
            </a:solidFill>
            <a:ln>
              <a:noFill/>
            </a:ln>
            <a:effectLst/>
          </c:spPr>
          <c:invertIfNegative val="0"/>
          <c:cat>
            <c:numRef>
              <c:f>'2 - Trends soorten'!$G$183:$G$201</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soorten'!$H$183:$H$201</c:f>
              <c:numCache>
                <c:formatCode>_(* #,##0.00_);_(* \(#,##0.00\);_(* "-"??_);_(@_)</c:formatCode>
                <c:ptCount val="19"/>
                <c:pt idx="0">
                  <c:v>1.6500000000000001E-2</c:v>
                </c:pt>
                <c:pt idx="1">
                  <c:v>0.11812499999999999</c:v>
                </c:pt>
                <c:pt idx="2">
                  <c:v>0.21916139240506299</c:v>
                </c:pt>
                <c:pt idx="3">
                  <c:v>0.108505379746835</c:v>
                </c:pt>
                <c:pt idx="4">
                  <c:v>0.795732142857143</c:v>
                </c:pt>
                <c:pt idx="5">
                  <c:v>0.72671550632911397</c:v>
                </c:pt>
                <c:pt idx="6">
                  <c:v>0.83191360759493604</c:v>
                </c:pt>
                <c:pt idx="8">
                  <c:v>1.76</c:v>
                </c:pt>
                <c:pt idx="9">
                  <c:v>1.17</c:v>
                </c:pt>
                <c:pt idx="12">
                  <c:v>5.18</c:v>
                </c:pt>
                <c:pt idx="15">
                  <c:v>0.8793526315789475</c:v>
                </c:pt>
                <c:pt idx="18" formatCode="0.00">
                  <c:v>0.37764473684210531</c:v>
                </c:pt>
              </c:numCache>
            </c:numRef>
          </c:val>
          <c:extLst>
            <c:ext xmlns:c16="http://schemas.microsoft.com/office/drawing/2014/chart" uri="{C3380CC4-5D6E-409C-BE32-E72D297353CC}">
              <c16:uniqueId val="{00000000-332C-462F-A045-3ED5C775B563}"/>
            </c:ext>
          </c:extLst>
        </c:ser>
        <c:ser>
          <c:idx val="2"/>
          <c:order val="1"/>
          <c:tx>
            <c:strRef>
              <c:f>'2 - Trends soorten'!$I$182</c:f>
              <c:strCache>
                <c:ptCount val="1"/>
                <c:pt idx="0">
                  <c:v>Schedefonteinkruid</c:v>
                </c:pt>
              </c:strCache>
            </c:strRef>
          </c:tx>
          <c:spPr>
            <a:solidFill>
              <a:schemeClr val="accent4">
                <a:lumMod val="75000"/>
              </a:schemeClr>
            </a:solidFill>
            <a:ln>
              <a:noFill/>
            </a:ln>
            <a:effectLst/>
          </c:spPr>
          <c:invertIfNegative val="0"/>
          <c:cat>
            <c:numRef>
              <c:f>'2 - Trends soorten'!$G$183:$G$201</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soorten'!$I$183:$I$201</c:f>
              <c:numCache>
                <c:formatCode>_(* #,##0.00_);_(* \(#,##0.00\);_(* "-"??_);_(@_)</c:formatCode>
                <c:ptCount val="19"/>
                <c:pt idx="0">
                  <c:v>15.712524999999999</c:v>
                </c:pt>
                <c:pt idx="1">
                  <c:v>11.956424999999999</c:v>
                </c:pt>
                <c:pt idx="2">
                  <c:v>7.7670316455696202</c:v>
                </c:pt>
                <c:pt idx="3">
                  <c:v>3.51526234177215</c:v>
                </c:pt>
                <c:pt idx="4">
                  <c:v>6.05419642857143</c:v>
                </c:pt>
                <c:pt idx="5">
                  <c:v>6.2825272151898801</c:v>
                </c:pt>
                <c:pt idx="6">
                  <c:v>2.65571835443038</c:v>
                </c:pt>
                <c:pt idx="8">
                  <c:v>8.15</c:v>
                </c:pt>
                <c:pt idx="9">
                  <c:v>5.28</c:v>
                </c:pt>
                <c:pt idx="12">
                  <c:v>6.4349999999999996</c:v>
                </c:pt>
                <c:pt idx="15">
                  <c:v>2.3657578947368418</c:v>
                </c:pt>
                <c:pt idx="18" formatCode="0.00">
                  <c:v>5.4201736842105284</c:v>
                </c:pt>
              </c:numCache>
            </c:numRef>
          </c:val>
          <c:extLst>
            <c:ext xmlns:c16="http://schemas.microsoft.com/office/drawing/2014/chart" uri="{C3380CC4-5D6E-409C-BE32-E72D297353CC}">
              <c16:uniqueId val="{00000001-332C-462F-A045-3ED5C775B563}"/>
            </c:ext>
          </c:extLst>
        </c:ser>
        <c:ser>
          <c:idx val="3"/>
          <c:order val="2"/>
          <c:tx>
            <c:strRef>
              <c:f>'2 - Trends soorten'!$J$182</c:f>
              <c:strCache>
                <c:ptCount val="1"/>
                <c:pt idx="0">
                  <c:v>Snavelruppia</c:v>
                </c:pt>
              </c:strCache>
            </c:strRef>
          </c:tx>
          <c:spPr>
            <a:solidFill>
              <a:srgbClr val="92D050"/>
            </a:solidFill>
            <a:ln>
              <a:noFill/>
            </a:ln>
            <a:effectLst/>
          </c:spPr>
          <c:invertIfNegative val="0"/>
          <c:cat>
            <c:numRef>
              <c:f>'2 - Trends soorten'!$G$183:$G$201</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soorten'!$J$183:$J$201</c:f>
              <c:numCache>
                <c:formatCode>_(* #,##0.00_);_(* \(#,##0.00\);_(* "-"??_);_(@_)</c:formatCode>
                <c:ptCount val="19"/>
                <c:pt idx="0">
                  <c:v>0.11715</c:v>
                </c:pt>
                <c:pt idx="1">
                  <c:v>0.33412500000000001</c:v>
                </c:pt>
                <c:pt idx="2">
                  <c:v>0.29878797468354401</c:v>
                </c:pt>
                <c:pt idx="3">
                  <c:v>4.3037974683544298E-4</c:v>
                </c:pt>
                <c:pt idx="4">
                  <c:v>1.1135714285714301E-2</c:v>
                </c:pt>
                <c:pt idx="5">
                  <c:v>9.0350316455696106E-2</c:v>
                </c:pt>
                <c:pt idx="6">
                  <c:v>0.81683734177215195</c:v>
                </c:pt>
                <c:pt idx="8">
                  <c:v>7.0000000000000001E-3</c:v>
                </c:pt>
                <c:pt idx="9">
                  <c:v>0.31</c:v>
                </c:pt>
                <c:pt idx="12">
                  <c:v>8.5000000000000006E-2</c:v>
                </c:pt>
                <c:pt idx="15">
                  <c:v>4.2500000000000003E-4</c:v>
                </c:pt>
                <c:pt idx="18" formatCode="General">
                  <c:v>0</c:v>
                </c:pt>
              </c:numCache>
            </c:numRef>
          </c:val>
          <c:extLst>
            <c:ext xmlns:c16="http://schemas.microsoft.com/office/drawing/2014/chart" uri="{C3380CC4-5D6E-409C-BE32-E72D297353CC}">
              <c16:uniqueId val="{00000002-332C-462F-A045-3ED5C775B563}"/>
            </c:ext>
          </c:extLst>
        </c:ser>
        <c:ser>
          <c:idx val="4"/>
          <c:order val="3"/>
          <c:tx>
            <c:strRef>
              <c:f>'2 - Trends soorten'!$K$182</c:f>
              <c:strCache>
                <c:ptCount val="1"/>
                <c:pt idx="0">
                  <c:v>Tenger fonteinkruid</c:v>
                </c:pt>
              </c:strCache>
            </c:strRef>
          </c:tx>
          <c:spPr>
            <a:solidFill>
              <a:srgbClr val="EB6C15"/>
            </a:solidFill>
            <a:ln>
              <a:noFill/>
            </a:ln>
            <a:effectLst/>
          </c:spPr>
          <c:invertIfNegative val="0"/>
          <c:cat>
            <c:numRef>
              <c:f>'2 - Trends soorten'!$G$183:$G$201</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soorten'!$K$183:$K$201</c:f>
              <c:numCache>
                <c:formatCode>_(* #,##0.00_);_(* \(#,##0.00\);_(* "-"??_);_(@_)</c:formatCode>
                <c:ptCount val="19"/>
                <c:pt idx="0">
                  <c:v>0.16819999999999999</c:v>
                </c:pt>
                <c:pt idx="1">
                  <c:v>0.42099999999999999</c:v>
                </c:pt>
                <c:pt idx="2">
                  <c:v>0.338607594936709</c:v>
                </c:pt>
                <c:pt idx="3">
                  <c:v>1.8185759493670899E-2</c:v>
                </c:pt>
                <c:pt idx="4">
                  <c:v>7.1728571428571405E-2</c:v>
                </c:pt>
                <c:pt idx="5">
                  <c:v>0.61895063291139196</c:v>
                </c:pt>
                <c:pt idx="6">
                  <c:v>7.4861075949367098E-2</c:v>
                </c:pt>
                <c:pt idx="8">
                  <c:v>0.22</c:v>
                </c:pt>
                <c:pt idx="9">
                  <c:v>2.04</c:v>
                </c:pt>
                <c:pt idx="12">
                  <c:v>4.7300000000000004</c:v>
                </c:pt>
                <c:pt idx="15">
                  <c:v>3.7516960526315795</c:v>
                </c:pt>
                <c:pt idx="18" formatCode="0.00">
                  <c:v>2.6690381578947369</c:v>
                </c:pt>
              </c:numCache>
            </c:numRef>
          </c:val>
          <c:extLst>
            <c:ext xmlns:c16="http://schemas.microsoft.com/office/drawing/2014/chart" uri="{C3380CC4-5D6E-409C-BE32-E72D297353CC}">
              <c16:uniqueId val="{00000003-332C-462F-A045-3ED5C775B563}"/>
            </c:ext>
          </c:extLst>
        </c:ser>
        <c:ser>
          <c:idx val="5"/>
          <c:order val="4"/>
          <c:tx>
            <c:strRef>
              <c:f>'2 - Trends soorten'!$L$182</c:f>
              <c:strCache>
                <c:ptCount val="1"/>
                <c:pt idx="0">
                  <c:v>Zannichellia</c:v>
                </c:pt>
              </c:strCache>
            </c:strRef>
          </c:tx>
          <c:spPr>
            <a:solidFill>
              <a:schemeClr val="accent2">
                <a:lumMod val="40000"/>
                <a:lumOff val="60000"/>
              </a:schemeClr>
            </a:solidFill>
            <a:ln>
              <a:noFill/>
            </a:ln>
            <a:effectLst/>
          </c:spPr>
          <c:invertIfNegative val="0"/>
          <c:cat>
            <c:numRef>
              <c:f>'2 - Trends soorten'!$G$183:$G$201</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soorten'!$L$183:$L$201</c:f>
              <c:numCache>
                <c:formatCode>_(* #,##0.00_);_(* \(#,##0.00\);_(* "-"??_);_(@_)</c:formatCode>
                <c:ptCount val="19"/>
                <c:pt idx="0">
                  <c:v>3.6498249999999999</c:v>
                </c:pt>
                <c:pt idx="1">
                  <c:v>0.95832499999999998</c:v>
                </c:pt>
                <c:pt idx="2">
                  <c:v>0.67649999999999999</c:v>
                </c:pt>
                <c:pt idx="3">
                  <c:v>0.137810759493671</c:v>
                </c:pt>
                <c:pt idx="4">
                  <c:v>1.4377428571428601</c:v>
                </c:pt>
                <c:pt idx="5">
                  <c:v>2.35454113924051</c:v>
                </c:pt>
                <c:pt idx="6">
                  <c:v>1.6331544303797501</c:v>
                </c:pt>
                <c:pt idx="8">
                  <c:v>0.21</c:v>
                </c:pt>
                <c:pt idx="9">
                  <c:v>1.02</c:v>
                </c:pt>
                <c:pt idx="12">
                  <c:v>7.04</c:v>
                </c:pt>
                <c:pt idx="15">
                  <c:v>4.7122039473684234</c:v>
                </c:pt>
                <c:pt idx="18" formatCode="0.00">
                  <c:v>1.4844092105263154</c:v>
                </c:pt>
              </c:numCache>
            </c:numRef>
          </c:val>
          <c:extLst>
            <c:ext xmlns:c16="http://schemas.microsoft.com/office/drawing/2014/chart" uri="{C3380CC4-5D6E-409C-BE32-E72D297353CC}">
              <c16:uniqueId val="{00000004-332C-462F-A045-3ED5C775B563}"/>
            </c:ext>
          </c:extLst>
        </c:ser>
        <c:ser>
          <c:idx val="6"/>
          <c:order val="5"/>
          <c:tx>
            <c:strRef>
              <c:f>'2 - Trends soorten'!$M$182</c:f>
              <c:strCache>
                <c:ptCount val="1"/>
                <c:pt idx="0">
                  <c:v>Smalle waterpest</c:v>
                </c:pt>
              </c:strCache>
            </c:strRef>
          </c:tx>
          <c:spPr>
            <a:solidFill>
              <a:schemeClr val="accent6">
                <a:lumMod val="75000"/>
              </a:schemeClr>
            </a:solidFill>
            <a:ln>
              <a:noFill/>
            </a:ln>
            <a:effectLst/>
          </c:spPr>
          <c:invertIfNegative val="0"/>
          <c:cat>
            <c:numRef>
              <c:f>'2 - Trends soorten'!$G$183:$G$201</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soorten'!$M$183:$M$201</c:f>
              <c:numCache>
                <c:formatCode>_(* #,##0.00_);_(* \(#,##0.00\);_(* "-"??_);_(@_)</c:formatCode>
                <c:ptCount val="19"/>
                <c:pt idx="5">
                  <c:v>6.31993670886076E-2</c:v>
                </c:pt>
                <c:pt idx="6">
                  <c:v>0.61502436708860797</c:v>
                </c:pt>
                <c:pt idx="8">
                  <c:v>4.75</c:v>
                </c:pt>
                <c:pt idx="9">
                  <c:v>22.1</c:v>
                </c:pt>
                <c:pt idx="12">
                  <c:v>5.72</c:v>
                </c:pt>
                <c:pt idx="15">
                  <c:v>3.3136723684210527</c:v>
                </c:pt>
                <c:pt idx="18" formatCode="0.00">
                  <c:v>0.95214736842105274</c:v>
                </c:pt>
              </c:numCache>
            </c:numRef>
          </c:val>
          <c:extLst>
            <c:ext xmlns:c16="http://schemas.microsoft.com/office/drawing/2014/chart" uri="{C3380CC4-5D6E-409C-BE32-E72D297353CC}">
              <c16:uniqueId val="{00000005-332C-462F-A045-3ED5C775B563}"/>
            </c:ext>
          </c:extLst>
        </c:ser>
        <c:ser>
          <c:idx val="7"/>
          <c:order val="6"/>
          <c:tx>
            <c:strRef>
              <c:f>'2 - Trends soorten'!$N$182</c:f>
              <c:strCache>
                <c:ptCount val="1"/>
                <c:pt idx="0">
                  <c:v>Overige</c:v>
                </c:pt>
              </c:strCache>
            </c:strRef>
          </c:tx>
          <c:spPr>
            <a:solidFill>
              <a:schemeClr val="bg1">
                <a:lumMod val="65000"/>
              </a:schemeClr>
            </a:solidFill>
            <a:ln>
              <a:noFill/>
            </a:ln>
            <a:effectLst/>
          </c:spPr>
          <c:invertIfNegative val="0"/>
          <c:cat>
            <c:numRef>
              <c:f>'2 - Trends soorten'!$G$183:$G$201</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'2 - Trends soorten'!$N$183:$N$201</c:f>
              <c:numCache>
                <c:formatCode>_(* #,##0.00_);_(* \(#,##0.00\);_(* "-"??_);_(@_)</c:formatCode>
                <c:ptCount val="19"/>
                <c:pt idx="0">
                  <c:v>1.2332250000000016</c:v>
                </c:pt>
                <c:pt idx="1">
                  <c:v>1.1563912162162007</c:v>
                </c:pt>
                <c:pt idx="2">
                  <c:v>0</c:v>
                </c:pt>
                <c:pt idx="3">
                  <c:v>0</c:v>
                </c:pt>
                <c:pt idx="4">
                  <c:v>0.53101071428571178</c:v>
                </c:pt>
                <c:pt idx="5">
                  <c:v>0.45209556962020081</c:v>
                </c:pt>
                <c:pt idx="6">
                  <c:v>0</c:v>
                </c:pt>
                <c:pt idx="7">
                  <c:v>0</c:v>
                </c:pt>
                <c:pt idx="8">
                  <c:v>0</c:v>
                </c:pt>
                <c:pt idx="9">
                  <c:v>0</c:v>
                </c:pt>
                <c:pt idx="10">
                  <c:v>0</c:v>
                </c:pt>
                <c:pt idx="11">
                  <c:v>0</c:v>
                </c:pt>
                <c:pt idx="12">
                  <c:v>2.21</c:v>
                </c:pt>
                <c:pt idx="15">
                  <c:v>0.80253947368420819</c:v>
                </c:pt>
                <c:pt idx="18">
                  <c:v>0.7365868421052616</c:v>
                </c:pt>
              </c:numCache>
            </c:numRef>
          </c:val>
          <c:extLst>
            <c:ext xmlns:c16="http://schemas.microsoft.com/office/drawing/2014/chart" uri="{C3380CC4-5D6E-409C-BE32-E72D297353CC}">
              <c16:uniqueId val="{00000006-332C-462F-A045-3ED5C775B563}"/>
            </c:ext>
          </c:extLst>
        </c:ser>
        <c:dLbls>
          <c:showLegendKey val="0"/>
          <c:showVal val="0"/>
          <c:showCatName val="0"/>
          <c:showSerName val="0"/>
          <c:showPercent val="0"/>
          <c:showBubbleSize val="0"/>
        </c:dLbls>
        <c:gapWidth val="50"/>
        <c:overlap val="100"/>
        <c:axId val="366098424"/>
        <c:axId val="366103128"/>
        <c:extLst/>
      </c:barChart>
      <c:catAx>
        <c:axId val="366098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103128"/>
        <c:crosses val="autoZero"/>
        <c:auto val="1"/>
        <c:lblAlgn val="ctr"/>
        <c:lblOffset val="100"/>
        <c:noMultiLvlLbl val="0"/>
      </c:catAx>
      <c:valAx>
        <c:axId val="366103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0984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Bedekkingspercentages soorten </a:t>
            </a:r>
            <a:r>
              <a:rPr lang="en-GB"/>
              <a:t>IJsselmeer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6.6846735067207508E-2"/>
          <c:y val="0.15064115786743573"/>
          <c:w val="0.69327124878793323"/>
          <c:h val="0.68182241116642162"/>
        </c:manualLayout>
      </c:layout>
      <c:lineChart>
        <c:grouping val="standard"/>
        <c:varyColors val="0"/>
        <c:ser>
          <c:idx val="3"/>
          <c:order val="0"/>
          <c:tx>
            <c:strRef>
              <c:f>'2 - Trends soorten'!$AG$30</c:f>
              <c:strCache>
                <c:ptCount val="1"/>
                <c:pt idx="0">
                  <c:v>Schedefonteinkruid</c:v>
                </c:pt>
              </c:strCache>
            </c:strRef>
          </c:tx>
          <c:spPr>
            <a:ln w="28575" cap="rnd">
              <a:solidFill>
                <a:schemeClr val="accent4"/>
              </a:solidFill>
              <a:round/>
            </a:ln>
            <a:effectLst/>
          </c:spPr>
          <c:marker>
            <c:symbol val="none"/>
          </c:marker>
          <c:cat>
            <c:numRef>
              <c:f>'2 - Trends soorten'!$AF$31:$AF$43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2017</c:v>
                </c:pt>
                <c:pt idx="11">
                  <c:v>2020</c:v>
                </c:pt>
                <c:pt idx="12">
                  <c:v>2023</c:v>
                </c:pt>
              </c:numCache>
            </c:numRef>
          </c:cat>
          <c:val>
            <c:numRef>
              <c:f>'2 - Trends soorten'!$AG$31:$AG$43</c:f>
              <c:numCache>
                <c:formatCode>_(* #,##0.00_);_(* \(#,##0.00\);_(* "-"??_);_(@_)</c:formatCode>
                <c:ptCount val="13"/>
                <c:pt idx="0">
                  <c:v>1.9346625</c:v>
                </c:pt>
                <c:pt idx="1">
                  <c:v>2.7719466911764701</c:v>
                </c:pt>
                <c:pt idx="2">
                  <c:v>0.59781249999999997</c:v>
                </c:pt>
                <c:pt idx="3">
                  <c:v>4.1528375000000004</c:v>
                </c:pt>
                <c:pt idx="4">
                  <c:v>1.89092610759494</c:v>
                </c:pt>
                <c:pt idx="5">
                  <c:v>3.5830625</c:v>
                </c:pt>
                <c:pt idx="6">
                  <c:v>2.82710588235294</c:v>
                </c:pt>
                <c:pt idx="7">
                  <c:v>0.820025</c:v>
                </c:pt>
                <c:pt idx="8">
                  <c:v>1.96</c:v>
                </c:pt>
                <c:pt idx="9">
                  <c:v>1.504</c:v>
                </c:pt>
                <c:pt idx="10">
                  <c:v>3.48</c:v>
                </c:pt>
                <c:pt idx="11">
                  <c:v>2.6150500000000001</c:v>
                </c:pt>
                <c:pt idx="12" formatCode="0.00">
                  <c:v>1.8981249999999998</c:v>
                </c:pt>
              </c:numCache>
            </c:numRef>
          </c:val>
          <c:smooth val="0"/>
          <c:extLst>
            <c:ext xmlns:c16="http://schemas.microsoft.com/office/drawing/2014/chart" uri="{C3380CC4-5D6E-409C-BE32-E72D297353CC}">
              <c16:uniqueId val="{00000002-6B3D-400D-BABB-048C499B2BEA}"/>
            </c:ext>
          </c:extLst>
        </c:ser>
        <c:ser>
          <c:idx val="4"/>
          <c:order val="1"/>
          <c:tx>
            <c:strRef>
              <c:f>'2 - Trends soorten'!$AH$30</c:f>
              <c:strCache>
                <c:ptCount val="1"/>
                <c:pt idx="0">
                  <c:v>Tenger fonteinkruid</c:v>
                </c:pt>
              </c:strCache>
            </c:strRef>
          </c:tx>
          <c:spPr>
            <a:ln w="28575" cap="rnd">
              <a:solidFill>
                <a:schemeClr val="accent5"/>
              </a:solidFill>
              <a:round/>
            </a:ln>
            <a:effectLst/>
          </c:spPr>
          <c:marker>
            <c:symbol val="none"/>
          </c:marker>
          <c:cat>
            <c:numRef>
              <c:f>'2 - Trends soorten'!$AF$31:$AF$43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2017</c:v>
                </c:pt>
                <c:pt idx="11">
                  <c:v>2020</c:v>
                </c:pt>
                <c:pt idx="12">
                  <c:v>2023</c:v>
                </c:pt>
              </c:numCache>
            </c:numRef>
          </c:cat>
          <c:val>
            <c:numRef>
              <c:f>'2 - Trends soorten'!$AH$31:$AH$43</c:f>
              <c:numCache>
                <c:formatCode>_(* #,##0.00_);_(* \(#,##0.00\);_(* "-"??_);_(@_)</c:formatCode>
                <c:ptCount val="13"/>
                <c:pt idx="0">
                  <c:v>8.6137500000000006E-2</c:v>
                </c:pt>
                <c:pt idx="1">
                  <c:v>6.3581801470588201E-2</c:v>
                </c:pt>
                <c:pt idx="2">
                  <c:v>1.6500000000000001E-2</c:v>
                </c:pt>
                <c:pt idx="3">
                  <c:v>0.40500000000000003</c:v>
                </c:pt>
                <c:pt idx="4">
                  <c:v>0.160112816455696</c:v>
                </c:pt>
                <c:pt idx="5">
                  <c:v>0.540825</c:v>
                </c:pt>
                <c:pt idx="6">
                  <c:v>0.259129411764706</c:v>
                </c:pt>
                <c:pt idx="7">
                  <c:v>1.9900000000000001E-2</c:v>
                </c:pt>
                <c:pt idx="8">
                  <c:v>0.01</c:v>
                </c:pt>
                <c:pt idx="9">
                  <c:v>0.129</c:v>
                </c:pt>
                <c:pt idx="10">
                  <c:v>7.0000000000000007E-2</c:v>
                </c:pt>
                <c:pt idx="11">
                  <c:v>1.4199999999999999E-2</c:v>
                </c:pt>
                <c:pt idx="12" formatCode="0.00">
                  <c:v>7.1262499999999979E-2</c:v>
                </c:pt>
              </c:numCache>
            </c:numRef>
          </c:val>
          <c:smooth val="0"/>
          <c:extLst>
            <c:ext xmlns:c16="http://schemas.microsoft.com/office/drawing/2014/chart" uri="{C3380CC4-5D6E-409C-BE32-E72D297353CC}">
              <c16:uniqueId val="{00000003-6B3D-400D-BABB-048C499B2BEA}"/>
            </c:ext>
          </c:extLst>
        </c:ser>
        <c:ser>
          <c:idx val="5"/>
          <c:order val="2"/>
          <c:tx>
            <c:strRef>
              <c:f>'2 - Trends soorten'!$AI$30</c:f>
              <c:strCache>
                <c:ptCount val="1"/>
                <c:pt idx="0">
                  <c:v>Snavelruppia</c:v>
                </c:pt>
              </c:strCache>
            </c:strRef>
          </c:tx>
          <c:spPr>
            <a:ln w="28575" cap="rnd">
              <a:solidFill>
                <a:schemeClr val="accent6"/>
              </a:solidFill>
              <a:round/>
            </a:ln>
            <a:effectLst/>
          </c:spPr>
          <c:marker>
            <c:symbol val="none"/>
          </c:marker>
          <c:cat>
            <c:numRef>
              <c:f>'2 - Trends soorten'!$AF$31:$AF$43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2017</c:v>
                </c:pt>
                <c:pt idx="11">
                  <c:v>2020</c:v>
                </c:pt>
                <c:pt idx="12">
                  <c:v>2023</c:v>
                </c:pt>
              </c:numCache>
            </c:numRef>
          </c:cat>
          <c:val>
            <c:numRef>
              <c:f>'2 - Trends soorten'!$AI$31:$AI$43</c:f>
              <c:numCache>
                <c:formatCode>_(* #,##0.00_);_(* \(#,##0.00\);_(* "-"??_);_(@_)</c:formatCode>
                <c:ptCount val="13"/>
                <c:pt idx="0">
                  <c:v>3.9612500000000002E-2</c:v>
                </c:pt>
                <c:pt idx="1">
                  <c:v>0.10725</c:v>
                </c:pt>
                <c:pt idx="3">
                  <c:v>0.68474999999999997</c:v>
                </c:pt>
                <c:pt idx="4">
                  <c:v>0.56851898734177198</c:v>
                </c:pt>
                <c:pt idx="5">
                  <c:v>0.40521249999999998</c:v>
                </c:pt>
                <c:pt idx="6">
                  <c:v>0</c:v>
                </c:pt>
                <c:pt idx="7">
                  <c:v>0</c:v>
                </c:pt>
                <c:pt idx="8">
                  <c:v>0</c:v>
                </c:pt>
                <c:pt idx="9">
                  <c:v>3.5000000000000003E-2</c:v>
                </c:pt>
                <c:pt idx="10">
                  <c:v>0.13</c:v>
                </c:pt>
                <c:pt idx="11">
                  <c:v>1.6625000000000001E-3</c:v>
                </c:pt>
                <c:pt idx="12" formatCode="0.00">
                  <c:v>8.3750000000000003E-4</c:v>
                </c:pt>
              </c:numCache>
            </c:numRef>
          </c:val>
          <c:smooth val="0"/>
          <c:extLst>
            <c:ext xmlns:c16="http://schemas.microsoft.com/office/drawing/2014/chart" uri="{C3380CC4-5D6E-409C-BE32-E72D297353CC}">
              <c16:uniqueId val="{00000004-6B3D-400D-BABB-048C499B2BEA}"/>
            </c:ext>
          </c:extLst>
        </c:ser>
        <c:ser>
          <c:idx val="6"/>
          <c:order val="3"/>
          <c:tx>
            <c:strRef>
              <c:f>'2 - Trends soorten'!$AJ$30</c:f>
              <c:strCache>
                <c:ptCount val="1"/>
                <c:pt idx="0">
                  <c:v>Zannichellia</c:v>
                </c:pt>
              </c:strCache>
            </c:strRef>
          </c:tx>
          <c:spPr>
            <a:ln w="28575" cap="rnd">
              <a:solidFill>
                <a:schemeClr val="accent1">
                  <a:lumMod val="60000"/>
                </a:schemeClr>
              </a:solidFill>
              <a:round/>
            </a:ln>
            <a:effectLst/>
          </c:spPr>
          <c:marker>
            <c:symbol val="none"/>
          </c:marker>
          <c:cat>
            <c:numRef>
              <c:f>'2 - Trends soorten'!$AF$31:$AF$43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2017</c:v>
                </c:pt>
                <c:pt idx="11">
                  <c:v>2020</c:v>
                </c:pt>
                <c:pt idx="12">
                  <c:v>2023</c:v>
                </c:pt>
              </c:numCache>
            </c:numRef>
          </c:cat>
          <c:val>
            <c:numRef>
              <c:f>'2 - Trends soorten'!$AJ$31:$AJ$43</c:f>
              <c:numCache>
                <c:formatCode>_(* #,##0.00_);_(* \(#,##0.00\);_(* "-"??_);_(@_)</c:formatCode>
                <c:ptCount val="13"/>
                <c:pt idx="0">
                  <c:v>0.50081249999999999</c:v>
                </c:pt>
                <c:pt idx="1">
                  <c:v>0.58561213235294096</c:v>
                </c:pt>
                <c:pt idx="3">
                  <c:v>1.5189999999999999</c:v>
                </c:pt>
                <c:pt idx="4">
                  <c:v>0.36009651898734202</c:v>
                </c:pt>
                <c:pt idx="5">
                  <c:v>0.64853749999999999</c:v>
                </c:pt>
                <c:pt idx="6">
                  <c:v>0.37817352941176502</c:v>
                </c:pt>
                <c:pt idx="7">
                  <c:v>0.10287499999999999</c:v>
                </c:pt>
                <c:pt idx="8">
                  <c:v>0.64</c:v>
                </c:pt>
                <c:pt idx="9">
                  <c:v>0.46700000000000003</c:v>
                </c:pt>
                <c:pt idx="10">
                  <c:v>0.64</c:v>
                </c:pt>
                <c:pt idx="11">
                  <c:v>0.21080000000000004</c:v>
                </c:pt>
                <c:pt idx="12" formatCode="0.00">
                  <c:v>0.3050874999999999</c:v>
                </c:pt>
              </c:numCache>
            </c:numRef>
          </c:val>
          <c:smooth val="0"/>
          <c:extLst>
            <c:ext xmlns:c16="http://schemas.microsoft.com/office/drawing/2014/chart" uri="{C3380CC4-5D6E-409C-BE32-E72D297353CC}">
              <c16:uniqueId val="{00000005-6B3D-400D-BABB-048C499B2BEA}"/>
            </c:ext>
          </c:extLst>
        </c:ser>
        <c:ser>
          <c:idx val="0"/>
          <c:order val="4"/>
          <c:tx>
            <c:strRef>
              <c:f>'2 - Trends soorten'!$AK$30</c:f>
              <c:strCache>
                <c:ptCount val="1"/>
                <c:pt idx="0">
                  <c:v>Kransblad</c:v>
                </c:pt>
              </c:strCache>
            </c:strRef>
          </c:tx>
          <c:spPr>
            <a:ln w="28575" cap="rnd">
              <a:solidFill>
                <a:schemeClr val="accent1"/>
              </a:solidFill>
              <a:round/>
            </a:ln>
            <a:effectLst/>
          </c:spPr>
          <c:marker>
            <c:symbol val="none"/>
          </c:marker>
          <c:cat>
            <c:numRef>
              <c:f>'2 - Trends soorten'!$AF$31:$AF$43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2017</c:v>
                </c:pt>
                <c:pt idx="11">
                  <c:v>2020</c:v>
                </c:pt>
                <c:pt idx="12">
                  <c:v>2023</c:v>
                </c:pt>
              </c:numCache>
            </c:numRef>
          </c:cat>
          <c:val>
            <c:numRef>
              <c:f>'2 - Trends soorten'!$AK$31:$AK$43</c:f>
              <c:numCache>
                <c:formatCode>_(* #,##0.00_);_(* \(#,##0.00\);_(* "-"??_);_(@_)</c:formatCode>
                <c:ptCount val="13"/>
                <c:pt idx="0">
                  <c:v>1.0579499999999999</c:v>
                </c:pt>
                <c:pt idx="1">
                  <c:v>0.97786764705882401</c:v>
                </c:pt>
                <c:pt idx="2">
                  <c:v>7.6325000000000004E-2</c:v>
                </c:pt>
                <c:pt idx="3">
                  <c:v>4.9227125000000003</c:v>
                </c:pt>
                <c:pt idx="4">
                  <c:v>4.1635996835442999</c:v>
                </c:pt>
                <c:pt idx="5">
                  <c:v>14.741362499999999</c:v>
                </c:pt>
                <c:pt idx="6">
                  <c:v>8.9464529411764708</c:v>
                </c:pt>
                <c:pt idx="7">
                  <c:v>9.0535875000000008</c:v>
                </c:pt>
                <c:pt idx="8">
                  <c:v>6.06</c:v>
                </c:pt>
                <c:pt idx="9">
                  <c:v>10.039999999999999</c:v>
                </c:pt>
                <c:pt idx="10">
                  <c:v>5.61</c:v>
                </c:pt>
                <c:pt idx="11">
                  <c:v>3.1274750000000004</c:v>
                </c:pt>
                <c:pt idx="12" formatCode="0.00">
                  <c:v>10.864975000000001</c:v>
                </c:pt>
              </c:numCache>
            </c:numRef>
          </c:val>
          <c:smooth val="0"/>
          <c:extLst>
            <c:ext xmlns:c16="http://schemas.microsoft.com/office/drawing/2014/chart" uri="{C3380CC4-5D6E-409C-BE32-E72D297353CC}">
              <c16:uniqueId val="{00000006-6B3D-400D-BABB-048C499B2BEA}"/>
            </c:ext>
          </c:extLst>
        </c:ser>
        <c:ser>
          <c:idx val="7"/>
          <c:order val="5"/>
          <c:tx>
            <c:strRef>
              <c:f>'2 - Trends soorten'!$AL$30</c:f>
              <c:strCache>
                <c:ptCount val="1"/>
                <c:pt idx="0">
                  <c:v>Sterkranswier</c:v>
                </c:pt>
              </c:strCache>
            </c:strRef>
          </c:tx>
          <c:spPr>
            <a:ln w="28575" cap="rnd">
              <a:solidFill>
                <a:schemeClr val="accent2">
                  <a:lumMod val="60000"/>
                </a:schemeClr>
              </a:solidFill>
              <a:round/>
            </a:ln>
            <a:effectLst/>
          </c:spPr>
          <c:marker>
            <c:symbol val="none"/>
          </c:marker>
          <c:cat>
            <c:numRef>
              <c:f>'2 - Trends soorten'!$AF$31:$AF$43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2017</c:v>
                </c:pt>
                <c:pt idx="11">
                  <c:v>2020</c:v>
                </c:pt>
                <c:pt idx="12">
                  <c:v>2023</c:v>
                </c:pt>
              </c:numCache>
            </c:numRef>
          </c:cat>
          <c:val>
            <c:numRef>
              <c:f>'2 - Trends soorten'!$AL$31:$AL$43</c:f>
              <c:numCache>
                <c:formatCode>_(* #,##0.00_);_(* \(#,##0.00\);_(* "-"??_);_(@_)</c:formatCode>
                <c:ptCount val="13"/>
                <c:pt idx="8">
                  <c:v>0.21</c:v>
                </c:pt>
                <c:pt idx="9">
                  <c:v>0.01</c:v>
                </c:pt>
                <c:pt idx="10">
                  <c:v>0.5</c:v>
                </c:pt>
                <c:pt idx="11">
                  <c:v>0.66883750000000008</c:v>
                </c:pt>
                <c:pt idx="12" formatCode="0.00">
                  <c:v>0.34787499999999999</c:v>
                </c:pt>
              </c:numCache>
            </c:numRef>
          </c:val>
          <c:smooth val="0"/>
          <c:extLst>
            <c:ext xmlns:c16="http://schemas.microsoft.com/office/drawing/2014/chart" uri="{C3380CC4-5D6E-409C-BE32-E72D297353CC}">
              <c16:uniqueId val="{0000000E-6B3D-400D-BABB-048C499B2BEA}"/>
            </c:ext>
          </c:extLst>
        </c:ser>
        <c:ser>
          <c:idx val="8"/>
          <c:order val="6"/>
          <c:tx>
            <c:strRef>
              <c:f>'2 - Trends soorten'!$AM$30</c:f>
              <c:strCache>
                <c:ptCount val="1"/>
                <c:pt idx="0">
                  <c:v>Overig</c:v>
                </c:pt>
              </c:strCache>
            </c:strRef>
          </c:tx>
          <c:spPr>
            <a:ln w="28575" cap="rnd">
              <a:solidFill>
                <a:schemeClr val="accent3">
                  <a:lumMod val="60000"/>
                </a:schemeClr>
              </a:solidFill>
              <a:round/>
            </a:ln>
            <a:effectLst/>
          </c:spPr>
          <c:marker>
            <c:symbol val="none"/>
          </c:marker>
          <c:cat>
            <c:numRef>
              <c:f>'2 - Trends soorten'!$AF$31:$AF$43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2017</c:v>
                </c:pt>
                <c:pt idx="11">
                  <c:v>2020</c:v>
                </c:pt>
                <c:pt idx="12">
                  <c:v>2023</c:v>
                </c:pt>
              </c:numCache>
            </c:numRef>
          </c:cat>
          <c:val>
            <c:numRef>
              <c:f>'2 - Trends soorten'!$AM$31:$AM$43</c:f>
              <c:numCache>
                <c:formatCode>_(* #,##0.00_);_(* \(#,##0.00\);_(* "-"??_);_(@_)</c:formatCode>
                <c:ptCount val="13"/>
                <c:pt idx="0">
                  <c:v>0</c:v>
                </c:pt>
                <c:pt idx="1">
                  <c:v>0</c:v>
                </c:pt>
                <c:pt idx="2">
                  <c:v>0</c:v>
                </c:pt>
                <c:pt idx="3">
                  <c:v>1.2324999999997921E-2</c:v>
                </c:pt>
                <c:pt idx="6">
                  <c:v>0.44137058823531872</c:v>
                </c:pt>
                <c:pt idx="7">
                  <c:v>0.20705854430379844</c:v>
                </c:pt>
                <c:pt idx="8">
                  <c:v>0</c:v>
                </c:pt>
                <c:pt idx="9">
                  <c:v>0</c:v>
                </c:pt>
                <c:pt idx="10">
                  <c:v>0</c:v>
                </c:pt>
                <c:pt idx="11">
                  <c:v>0</c:v>
                </c:pt>
                <c:pt idx="12" formatCode="0.00">
                  <c:v>0</c:v>
                </c:pt>
              </c:numCache>
            </c:numRef>
          </c:val>
          <c:smooth val="0"/>
          <c:extLst>
            <c:ext xmlns:c16="http://schemas.microsoft.com/office/drawing/2014/chart" uri="{C3380CC4-5D6E-409C-BE32-E72D297353CC}">
              <c16:uniqueId val="{0000000F-6B3D-400D-BABB-048C499B2BEA}"/>
            </c:ext>
          </c:extLst>
        </c:ser>
        <c:ser>
          <c:idx val="1"/>
          <c:order val="7"/>
          <c:tx>
            <c:strRef>
              <c:f>'2 - Trends soorten'!$AN$30</c:f>
              <c:strCache>
                <c:ptCount val="1"/>
                <c:pt idx="0">
                  <c:v>Geen gegevens</c:v>
                </c:pt>
              </c:strCache>
            </c:strRef>
          </c:tx>
          <c:spPr>
            <a:ln w="28575" cap="rnd">
              <a:solidFill>
                <a:schemeClr val="accent2"/>
              </a:solidFill>
              <a:round/>
            </a:ln>
            <a:effectLst/>
          </c:spPr>
          <c:marker>
            <c:symbol val="none"/>
          </c:marker>
          <c:cat>
            <c:numRef>
              <c:f>'2 - Trends soorten'!$AF$31:$AF$43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2017</c:v>
                </c:pt>
                <c:pt idx="11">
                  <c:v>2020</c:v>
                </c:pt>
                <c:pt idx="12">
                  <c:v>2023</c:v>
                </c:pt>
              </c:numCache>
            </c:numRef>
          </c:cat>
          <c:val>
            <c:numRef>
              <c:f>'2 - Trends soorten'!$AN$31:$AN$43</c:f>
              <c:numCache>
                <c:formatCode>_(* #,##0.00_);_(* \(#,##0.00\);_(* "-"??_);_(@_)</c:formatCode>
                <c:ptCount val="13"/>
              </c:numCache>
            </c:numRef>
          </c:val>
          <c:smooth val="0"/>
          <c:extLst>
            <c:ext xmlns:c16="http://schemas.microsoft.com/office/drawing/2014/chart" uri="{C3380CC4-5D6E-409C-BE32-E72D297353CC}">
              <c16:uniqueId val="{00000015-6B3D-400D-BABB-048C499B2BEA}"/>
            </c:ext>
          </c:extLst>
        </c:ser>
        <c:dLbls>
          <c:showLegendKey val="0"/>
          <c:showVal val="0"/>
          <c:showCatName val="0"/>
          <c:showSerName val="0"/>
          <c:showPercent val="0"/>
          <c:showBubbleSize val="0"/>
        </c:dLbls>
        <c:smooth val="0"/>
        <c:axId val="331857336"/>
        <c:axId val="331860864"/>
      </c:lineChart>
      <c:catAx>
        <c:axId val="331857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31860864"/>
        <c:crosses val="autoZero"/>
        <c:auto val="1"/>
        <c:lblAlgn val="ctr"/>
        <c:lblOffset val="100"/>
        <c:noMultiLvlLbl val="0"/>
      </c:catAx>
      <c:valAx>
        <c:axId val="331860864"/>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31857336"/>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nl-NL"/>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Bedekkingspercentages soorten Zoommeer-Eendracht</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2"/>
          <c:order val="0"/>
          <c:tx>
            <c:strRef>
              <c:f>'2 - Trends soorten'!$AH$182</c:f>
              <c:strCache>
                <c:ptCount val="1"/>
                <c:pt idx="0">
                  <c:v>Aarvederkruid</c:v>
                </c:pt>
              </c:strCache>
            </c:strRef>
          </c:tx>
          <c:spPr>
            <a:ln w="28575" cap="rnd">
              <a:solidFill>
                <a:schemeClr val="accent3"/>
              </a:solidFill>
              <a:round/>
            </a:ln>
            <a:effectLst/>
          </c:spPr>
          <c:marker>
            <c:symbol val="none"/>
          </c:marker>
          <c:cat>
            <c:numRef>
              <c:f>'2 - Trends soorten'!$AG$183:$AG$194</c:f>
              <c:numCache>
                <c:formatCode>General</c:formatCode>
                <c:ptCount val="12"/>
                <c:pt idx="0">
                  <c:v>2005</c:v>
                </c:pt>
                <c:pt idx="1">
                  <c:v>2006</c:v>
                </c:pt>
                <c:pt idx="2">
                  <c:v>2007</c:v>
                </c:pt>
                <c:pt idx="3">
                  <c:v>2008</c:v>
                </c:pt>
                <c:pt idx="4">
                  <c:v>2009</c:v>
                </c:pt>
                <c:pt idx="5">
                  <c:v>2010</c:v>
                </c:pt>
                <c:pt idx="6">
                  <c:v>2011</c:v>
                </c:pt>
                <c:pt idx="7">
                  <c:v>2013</c:v>
                </c:pt>
                <c:pt idx="8">
                  <c:v>2014</c:v>
                </c:pt>
                <c:pt idx="9">
                  <c:v>2017</c:v>
                </c:pt>
                <c:pt idx="10">
                  <c:v>2020</c:v>
                </c:pt>
                <c:pt idx="11">
                  <c:v>2023</c:v>
                </c:pt>
              </c:numCache>
            </c:numRef>
          </c:cat>
          <c:val>
            <c:numRef>
              <c:f>'2 - Trends soorten'!$AH$183:$AH$194</c:f>
              <c:numCache>
                <c:formatCode>_(* #,##0.00_);_(* \(#,##0.00\);_(* "-"??_);_(@_)</c:formatCode>
                <c:ptCount val="12"/>
                <c:pt idx="0">
                  <c:v>1.6500000000000001E-2</c:v>
                </c:pt>
                <c:pt idx="1">
                  <c:v>0.11812499999999999</c:v>
                </c:pt>
                <c:pt idx="2">
                  <c:v>0.21916139240506299</c:v>
                </c:pt>
                <c:pt idx="3">
                  <c:v>0.108505379746835</c:v>
                </c:pt>
                <c:pt idx="4">
                  <c:v>0.795732142857143</c:v>
                </c:pt>
                <c:pt idx="5">
                  <c:v>0.72671550632911397</c:v>
                </c:pt>
                <c:pt idx="6">
                  <c:v>0.83191360759493604</c:v>
                </c:pt>
                <c:pt idx="7">
                  <c:v>1.76</c:v>
                </c:pt>
                <c:pt idx="8">
                  <c:v>1.17</c:v>
                </c:pt>
                <c:pt idx="9">
                  <c:v>5.18</c:v>
                </c:pt>
                <c:pt idx="10">
                  <c:v>0.8793526315789475</c:v>
                </c:pt>
                <c:pt idx="11" formatCode="0.00">
                  <c:v>0.37764473684210531</c:v>
                </c:pt>
              </c:numCache>
            </c:numRef>
          </c:val>
          <c:smooth val="0"/>
          <c:extLst>
            <c:ext xmlns:c16="http://schemas.microsoft.com/office/drawing/2014/chart" uri="{C3380CC4-5D6E-409C-BE32-E72D297353CC}">
              <c16:uniqueId val="{00000001-8B1E-4928-BBCF-82A242E12485}"/>
            </c:ext>
          </c:extLst>
        </c:ser>
        <c:ser>
          <c:idx val="3"/>
          <c:order val="1"/>
          <c:tx>
            <c:strRef>
              <c:f>'2 - Trends soorten'!$AI$182</c:f>
              <c:strCache>
                <c:ptCount val="1"/>
                <c:pt idx="0">
                  <c:v>Schedefonteinkruid</c:v>
                </c:pt>
              </c:strCache>
            </c:strRef>
          </c:tx>
          <c:spPr>
            <a:ln w="28575" cap="rnd">
              <a:solidFill>
                <a:schemeClr val="accent4"/>
              </a:solidFill>
              <a:round/>
            </a:ln>
            <a:effectLst/>
          </c:spPr>
          <c:marker>
            <c:symbol val="none"/>
          </c:marker>
          <c:cat>
            <c:numRef>
              <c:f>'2 - Trends soorten'!$AG$183:$AG$194</c:f>
              <c:numCache>
                <c:formatCode>General</c:formatCode>
                <c:ptCount val="12"/>
                <c:pt idx="0">
                  <c:v>2005</c:v>
                </c:pt>
                <c:pt idx="1">
                  <c:v>2006</c:v>
                </c:pt>
                <c:pt idx="2">
                  <c:v>2007</c:v>
                </c:pt>
                <c:pt idx="3">
                  <c:v>2008</c:v>
                </c:pt>
                <c:pt idx="4">
                  <c:v>2009</c:v>
                </c:pt>
                <c:pt idx="5">
                  <c:v>2010</c:v>
                </c:pt>
                <c:pt idx="6">
                  <c:v>2011</c:v>
                </c:pt>
                <c:pt idx="7">
                  <c:v>2013</c:v>
                </c:pt>
                <c:pt idx="8">
                  <c:v>2014</c:v>
                </c:pt>
                <c:pt idx="9">
                  <c:v>2017</c:v>
                </c:pt>
                <c:pt idx="10">
                  <c:v>2020</c:v>
                </c:pt>
                <c:pt idx="11">
                  <c:v>2023</c:v>
                </c:pt>
              </c:numCache>
            </c:numRef>
          </c:cat>
          <c:val>
            <c:numRef>
              <c:f>'2 - Trends soorten'!$AI$183:$AI$194</c:f>
              <c:numCache>
                <c:formatCode>_(* #,##0.00_);_(* \(#,##0.00\);_(* "-"??_);_(@_)</c:formatCode>
                <c:ptCount val="12"/>
                <c:pt idx="0">
                  <c:v>15.712524999999999</c:v>
                </c:pt>
                <c:pt idx="1">
                  <c:v>11.956424999999999</c:v>
                </c:pt>
                <c:pt idx="2">
                  <c:v>7.7670316455696202</c:v>
                </c:pt>
                <c:pt idx="3">
                  <c:v>3.51526234177215</c:v>
                </c:pt>
                <c:pt idx="4">
                  <c:v>6.05419642857143</c:v>
                </c:pt>
                <c:pt idx="5">
                  <c:v>6.2825272151898801</c:v>
                </c:pt>
                <c:pt idx="6">
                  <c:v>2.65571835443038</c:v>
                </c:pt>
                <c:pt idx="7">
                  <c:v>8.15</c:v>
                </c:pt>
                <c:pt idx="8">
                  <c:v>5.28</c:v>
                </c:pt>
                <c:pt idx="9">
                  <c:v>6.4349999999999996</c:v>
                </c:pt>
                <c:pt idx="10">
                  <c:v>2.3657578947368418</c:v>
                </c:pt>
                <c:pt idx="11" formatCode="0.00">
                  <c:v>5.4201736842105284</c:v>
                </c:pt>
              </c:numCache>
            </c:numRef>
          </c:val>
          <c:smooth val="0"/>
          <c:extLst>
            <c:ext xmlns:c16="http://schemas.microsoft.com/office/drawing/2014/chart" uri="{C3380CC4-5D6E-409C-BE32-E72D297353CC}">
              <c16:uniqueId val="{00000002-8B1E-4928-BBCF-82A242E12485}"/>
            </c:ext>
          </c:extLst>
        </c:ser>
        <c:ser>
          <c:idx val="4"/>
          <c:order val="2"/>
          <c:tx>
            <c:strRef>
              <c:f>'2 - Trends soorten'!$AJ$182</c:f>
              <c:strCache>
                <c:ptCount val="1"/>
                <c:pt idx="0">
                  <c:v>Snavelruppia</c:v>
                </c:pt>
              </c:strCache>
            </c:strRef>
          </c:tx>
          <c:spPr>
            <a:ln w="28575" cap="rnd">
              <a:solidFill>
                <a:schemeClr val="accent5"/>
              </a:solidFill>
              <a:round/>
            </a:ln>
            <a:effectLst/>
          </c:spPr>
          <c:marker>
            <c:symbol val="none"/>
          </c:marker>
          <c:cat>
            <c:numRef>
              <c:f>'2 - Trends soorten'!$AG$183:$AG$194</c:f>
              <c:numCache>
                <c:formatCode>General</c:formatCode>
                <c:ptCount val="12"/>
                <c:pt idx="0">
                  <c:v>2005</c:v>
                </c:pt>
                <c:pt idx="1">
                  <c:v>2006</c:v>
                </c:pt>
                <c:pt idx="2">
                  <c:v>2007</c:v>
                </c:pt>
                <c:pt idx="3">
                  <c:v>2008</c:v>
                </c:pt>
                <c:pt idx="4">
                  <c:v>2009</c:v>
                </c:pt>
                <c:pt idx="5">
                  <c:v>2010</c:v>
                </c:pt>
                <c:pt idx="6">
                  <c:v>2011</c:v>
                </c:pt>
                <c:pt idx="7">
                  <c:v>2013</c:v>
                </c:pt>
                <c:pt idx="8">
                  <c:v>2014</c:v>
                </c:pt>
                <c:pt idx="9">
                  <c:v>2017</c:v>
                </c:pt>
                <c:pt idx="10">
                  <c:v>2020</c:v>
                </c:pt>
                <c:pt idx="11">
                  <c:v>2023</c:v>
                </c:pt>
              </c:numCache>
            </c:numRef>
          </c:cat>
          <c:val>
            <c:numRef>
              <c:f>'2 - Trends soorten'!$AJ$183:$AJ$194</c:f>
              <c:numCache>
                <c:formatCode>_(* #,##0.00_);_(* \(#,##0.00\);_(* "-"??_);_(@_)</c:formatCode>
                <c:ptCount val="12"/>
                <c:pt idx="0">
                  <c:v>0.11715</c:v>
                </c:pt>
                <c:pt idx="1">
                  <c:v>0.33412500000000001</c:v>
                </c:pt>
                <c:pt idx="2">
                  <c:v>0.29878797468354401</c:v>
                </c:pt>
                <c:pt idx="3">
                  <c:v>4.3037974683544298E-4</c:v>
                </c:pt>
                <c:pt idx="4">
                  <c:v>1.1135714285714301E-2</c:v>
                </c:pt>
                <c:pt idx="5">
                  <c:v>9.0350316455696106E-2</c:v>
                </c:pt>
                <c:pt idx="6">
                  <c:v>0.81683734177215195</c:v>
                </c:pt>
                <c:pt idx="7">
                  <c:v>7.0000000000000001E-3</c:v>
                </c:pt>
                <c:pt idx="8">
                  <c:v>0.31</c:v>
                </c:pt>
                <c:pt idx="9">
                  <c:v>8.5000000000000006E-2</c:v>
                </c:pt>
                <c:pt idx="10">
                  <c:v>4.2500000000000003E-4</c:v>
                </c:pt>
                <c:pt idx="11" formatCode="General">
                  <c:v>0</c:v>
                </c:pt>
              </c:numCache>
            </c:numRef>
          </c:val>
          <c:smooth val="0"/>
          <c:extLst>
            <c:ext xmlns:c16="http://schemas.microsoft.com/office/drawing/2014/chart" uri="{C3380CC4-5D6E-409C-BE32-E72D297353CC}">
              <c16:uniqueId val="{00000003-8B1E-4928-BBCF-82A242E12485}"/>
            </c:ext>
          </c:extLst>
        </c:ser>
        <c:ser>
          <c:idx val="5"/>
          <c:order val="3"/>
          <c:tx>
            <c:strRef>
              <c:f>'2 - Trends soorten'!$AK$182</c:f>
              <c:strCache>
                <c:ptCount val="1"/>
                <c:pt idx="0">
                  <c:v>Tenger fonteinkruid</c:v>
                </c:pt>
              </c:strCache>
            </c:strRef>
          </c:tx>
          <c:spPr>
            <a:ln w="28575" cap="rnd">
              <a:solidFill>
                <a:schemeClr val="accent6"/>
              </a:solidFill>
              <a:round/>
            </a:ln>
            <a:effectLst/>
          </c:spPr>
          <c:marker>
            <c:symbol val="none"/>
          </c:marker>
          <c:cat>
            <c:numRef>
              <c:f>'2 - Trends soorten'!$AG$183:$AG$194</c:f>
              <c:numCache>
                <c:formatCode>General</c:formatCode>
                <c:ptCount val="12"/>
                <c:pt idx="0">
                  <c:v>2005</c:v>
                </c:pt>
                <c:pt idx="1">
                  <c:v>2006</c:v>
                </c:pt>
                <c:pt idx="2">
                  <c:v>2007</c:v>
                </c:pt>
                <c:pt idx="3">
                  <c:v>2008</c:v>
                </c:pt>
                <c:pt idx="4">
                  <c:v>2009</c:v>
                </c:pt>
                <c:pt idx="5">
                  <c:v>2010</c:v>
                </c:pt>
                <c:pt idx="6">
                  <c:v>2011</c:v>
                </c:pt>
                <c:pt idx="7">
                  <c:v>2013</c:v>
                </c:pt>
                <c:pt idx="8">
                  <c:v>2014</c:v>
                </c:pt>
                <c:pt idx="9">
                  <c:v>2017</c:v>
                </c:pt>
                <c:pt idx="10">
                  <c:v>2020</c:v>
                </c:pt>
                <c:pt idx="11">
                  <c:v>2023</c:v>
                </c:pt>
              </c:numCache>
            </c:numRef>
          </c:cat>
          <c:val>
            <c:numRef>
              <c:f>'2 - Trends soorten'!$AK$183:$AK$194</c:f>
              <c:numCache>
                <c:formatCode>_(* #,##0.00_);_(* \(#,##0.00\);_(* "-"??_);_(@_)</c:formatCode>
                <c:ptCount val="12"/>
                <c:pt idx="0">
                  <c:v>0.16819999999999999</c:v>
                </c:pt>
                <c:pt idx="1">
                  <c:v>0.42099999999999999</c:v>
                </c:pt>
                <c:pt idx="2">
                  <c:v>0.338607594936709</c:v>
                </c:pt>
                <c:pt idx="3">
                  <c:v>1.8185759493670899E-2</c:v>
                </c:pt>
                <c:pt idx="4">
                  <c:v>7.1728571428571405E-2</c:v>
                </c:pt>
                <c:pt idx="5">
                  <c:v>0.61895063291139196</c:v>
                </c:pt>
                <c:pt idx="6">
                  <c:v>7.4861075949367098E-2</c:v>
                </c:pt>
                <c:pt idx="7">
                  <c:v>0.22</c:v>
                </c:pt>
                <c:pt idx="8">
                  <c:v>2.04</c:v>
                </c:pt>
                <c:pt idx="9">
                  <c:v>4.7300000000000004</c:v>
                </c:pt>
                <c:pt idx="10">
                  <c:v>3.7516960526315795</c:v>
                </c:pt>
                <c:pt idx="11" formatCode="0.00">
                  <c:v>2.6690381578947369</c:v>
                </c:pt>
              </c:numCache>
            </c:numRef>
          </c:val>
          <c:smooth val="0"/>
          <c:extLst>
            <c:ext xmlns:c16="http://schemas.microsoft.com/office/drawing/2014/chart" uri="{C3380CC4-5D6E-409C-BE32-E72D297353CC}">
              <c16:uniqueId val="{00000004-8B1E-4928-BBCF-82A242E12485}"/>
            </c:ext>
          </c:extLst>
        </c:ser>
        <c:ser>
          <c:idx val="6"/>
          <c:order val="4"/>
          <c:tx>
            <c:strRef>
              <c:f>'2 - Trends soorten'!$AL$182</c:f>
              <c:strCache>
                <c:ptCount val="1"/>
                <c:pt idx="0">
                  <c:v>Zannichellia</c:v>
                </c:pt>
              </c:strCache>
            </c:strRef>
          </c:tx>
          <c:spPr>
            <a:ln w="28575" cap="rnd">
              <a:solidFill>
                <a:schemeClr val="accent1">
                  <a:lumMod val="60000"/>
                </a:schemeClr>
              </a:solidFill>
              <a:round/>
            </a:ln>
            <a:effectLst/>
          </c:spPr>
          <c:marker>
            <c:symbol val="none"/>
          </c:marker>
          <c:cat>
            <c:numRef>
              <c:f>'2 - Trends soorten'!$AG$183:$AG$194</c:f>
              <c:numCache>
                <c:formatCode>General</c:formatCode>
                <c:ptCount val="12"/>
                <c:pt idx="0">
                  <c:v>2005</c:v>
                </c:pt>
                <c:pt idx="1">
                  <c:v>2006</c:v>
                </c:pt>
                <c:pt idx="2">
                  <c:v>2007</c:v>
                </c:pt>
                <c:pt idx="3">
                  <c:v>2008</c:v>
                </c:pt>
                <c:pt idx="4">
                  <c:v>2009</c:v>
                </c:pt>
                <c:pt idx="5">
                  <c:v>2010</c:v>
                </c:pt>
                <c:pt idx="6">
                  <c:v>2011</c:v>
                </c:pt>
                <c:pt idx="7">
                  <c:v>2013</c:v>
                </c:pt>
                <c:pt idx="8">
                  <c:v>2014</c:v>
                </c:pt>
                <c:pt idx="9">
                  <c:v>2017</c:v>
                </c:pt>
                <c:pt idx="10">
                  <c:v>2020</c:v>
                </c:pt>
                <c:pt idx="11">
                  <c:v>2023</c:v>
                </c:pt>
              </c:numCache>
            </c:numRef>
          </c:cat>
          <c:val>
            <c:numRef>
              <c:f>'2 - Trends soorten'!$AL$183:$AL$194</c:f>
              <c:numCache>
                <c:formatCode>_(* #,##0.00_);_(* \(#,##0.00\);_(* "-"??_);_(@_)</c:formatCode>
                <c:ptCount val="12"/>
                <c:pt idx="0">
                  <c:v>3.6498249999999999</c:v>
                </c:pt>
                <c:pt idx="1">
                  <c:v>0.95832499999999998</c:v>
                </c:pt>
                <c:pt idx="2">
                  <c:v>0.67649999999999999</c:v>
                </c:pt>
                <c:pt idx="3">
                  <c:v>0.137810759493671</c:v>
                </c:pt>
                <c:pt idx="4">
                  <c:v>1.4377428571428601</c:v>
                </c:pt>
                <c:pt idx="5">
                  <c:v>2.35454113924051</c:v>
                </c:pt>
                <c:pt idx="6">
                  <c:v>1.6331544303797501</c:v>
                </c:pt>
                <c:pt idx="7">
                  <c:v>0.21</c:v>
                </c:pt>
                <c:pt idx="8">
                  <c:v>1.02</c:v>
                </c:pt>
                <c:pt idx="9">
                  <c:v>7.04</c:v>
                </c:pt>
                <c:pt idx="10">
                  <c:v>4.7122039473684234</c:v>
                </c:pt>
                <c:pt idx="11" formatCode="0.00">
                  <c:v>1.4844092105263154</c:v>
                </c:pt>
              </c:numCache>
            </c:numRef>
          </c:val>
          <c:smooth val="0"/>
          <c:extLst>
            <c:ext xmlns:c16="http://schemas.microsoft.com/office/drawing/2014/chart" uri="{C3380CC4-5D6E-409C-BE32-E72D297353CC}">
              <c16:uniqueId val="{00000005-8B1E-4928-BBCF-82A242E12485}"/>
            </c:ext>
          </c:extLst>
        </c:ser>
        <c:ser>
          <c:idx val="7"/>
          <c:order val="5"/>
          <c:tx>
            <c:strRef>
              <c:f>'2 - Trends soorten'!$AM$182</c:f>
              <c:strCache>
                <c:ptCount val="1"/>
                <c:pt idx="0">
                  <c:v>Smalle waterpest</c:v>
                </c:pt>
              </c:strCache>
            </c:strRef>
          </c:tx>
          <c:spPr>
            <a:ln w="28575" cap="rnd">
              <a:solidFill>
                <a:schemeClr val="accent2">
                  <a:lumMod val="60000"/>
                </a:schemeClr>
              </a:solidFill>
              <a:round/>
            </a:ln>
            <a:effectLst/>
          </c:spPr>
          <c:marker>
            <c:symbol val="none"/>
          </c:marker>
          <c:cat>
            <c:numRef>
              <c:f>'2 - Trends soorten'!$AG$183:$AG$194</c:f>
              <c:numCache>
                <c:formatCode>General</c:formatCode>
                <c:ptCount val="12"/>
                <c:pt idx="0">
                  <c:v>2005</c:v>
                </c:pt>
                <c:pt idx="1">
                  <c:v>2006</c:v>
                </c:pt>
                <c:pt idx="2">
                  <c:v>2007</c:v>
                </c:pt>
                <c:pt idx="3">
                  <c:v>2008</c:v>
                </c:pt>
                <c:pt idx="4">
                  <c:v>2009</c:v>
                </c:pt>
                <c:pt idx="5">
                  <c:v>2010</c:v>
                </c:pt>
                <c:pt idx="6">
                  <c:v>2011</c:v>
                </c:pt>
                <c:pt idx="7">
                  <c:v>2013</c:v>
                </c:pt>
                <c:pt idx="8">
                  <c:v>2014</c:v>
                </c:pt>
                <c:pt idx="9">
                  <c:v>2017</c:v>
                </c:pt>
                <c:pt idx="10">
                  <c:v>2020</c:v>
                </c:pt>
                <c:pt idx="11">
                  <c:v>2023</c:v>
                </c:pt>
              </c:numCache>
            </c:numRef>
          </c:cat>
          <c:val>
            <c:numRef>
              <c:f>'2 - Trends soorten'!$AM$183:$AM$194</c:f>
              <c:numCache>
                <c:formatCode>_(* #,##0.00_);_(* \(#,##0.00\);_(* "-"??_);_(@_)</c:formatCode>
                <c:ptCount val="12"/>
                <c:pt idx="5">
                  <c:v>6.31993670886076E-2</c:v>
                </c:pt>
                <c:pt idx="6">
                  <c:v>0.61502436708860797</c:v>
                </c:pt>
                <c:pt idx="7">
                  <c:v>4.75</c:v>
                </c:pt>
                <c:pt idx="8">
                  <c:v>22.1</c:v>
                </c:pt>
                <c:pt idx="9">
                  <c:v>5.72</c:v>
                </c:pt>
                <c:pt idx="10">
                  <c:v>3.3136723684210527</c:v>
                </c:pt>
                <c:pt idx="11" formatCode="0.00">
                  <c:v>0.95214736842105274</c:v>
                </c:pt>
              </c:numCache>
            </c:numRef>
          </c:val>
          <c:smooth val="0"/>
          <c:extLst>
            <c:ext xmlns:c16="http://schemas.microsoft.com/office/drawing/2014/chart" uri="{C3380CC4-5D6E-409C-BE32-E72D297353CC}">
              <c16:uniqueId val="{00000006-8B1E-4928-BBCF-82A242E12485}"/>
            </c:ext>
          </c:extLst>
        </c:ser>
        <c:ser>
          <c:idx val="0"/>
          <c:order val="6"/>
          <c:tx>
            <c:strRef>
              <c:f>'2 - Trends soorten'!$AN$182</c:f>
              <c:strCache>
                <c:ptCount val="1"/>
                <c:pt idx="0">
                  <c:v>Overige</c:v>
                </c:pt>
              </c:strCache>
            </c:strRef>
          </c:tx>
          <c:spPr>
            <a:ln w="28575" cap="rnd">
              <a:solidFill>
                <a:schemeClr val="accent1"/>
              </a:solidFill>
              <a:round/>
            </a:ln>
            <a:effectLst/>
          </c:spPr>
          <c:marker>
            <c:symbol val="none"/>
          </c:marker>
          <c:cat>
            <c:numRef>
              <c:f>'2 - Trends soorten'!$AG$183:$AG$194</c:f>
              <c:numCache>
                <c:formatCode>General</c:formatCode>
                <c:ptCount val="12"/>
                <c:pt idx="0">
                  <c:v>2005</c:v>
                </c:pt>
                <c:pt idx="1">
                  <c:v>2006</c:v>
                </c:pt>
                <c:pt idx="2">
                  <c:v>2007</c:v>
                </c:pt>
                <c:pt idx="3">
                  <c:v>2008</c:v>
                </c:pt>
                <c:pt idx="4">
                  <c:v>2009</c:v>
                </c:pt>
                <c:pt idx="5">
                  <c:v>2010</c:v>
                </c:pt>
                <c:pt idx="6">
                  <c:v>2011</c:v>
                </c:pt>
                <c:pt idx="7">
                  <c:v>2013</c:v>
                </c:pt>
                <c:pt idx="8">
                  <c:v>2014</c:v>
                </c:pt>
                <c:pt idx="9">
                  <c:v>2017</c:v>
                </c:pt>
                <c:pt idx="10">
                  <c:v>2020</c:v>
                </c:pt>
                <c:pt idx="11">
                  <c:v>2023</c:v>
                </c:pt>
              </c:numCache>
            </c:numRef>
          </c:cat>
          <c:val>
            <c:numRef>
              <c:f>'2 - Trends soorten'!$AN$183:$AN$194</c:f>
              <c:numCache>
                <c:formatCode>_(* #,##0.00_);_(* \(#,##0.00\);_(* "-"??_);_(@_)</c:formatCode>
                <c:ptCount val="12"/>
                <c:pt idx="0">
                  <c:v>1.2332250000000016</c:v>
                </c:pt>
                <c:pt idx="1">
                  <c:v>1.1563912162162007</c:v>
                </c:pt>
                <c:pt idx="2">
                  <c:v>0</c:v>
                </c:pt>
                <c:pt idx="3">
                  <c:v>0</c:v>
                </c:pt>
                <c:pt idx="4">
                  <c:v>0.53101071428571178</c:v>
                </c:pt>
                <c:pt idx="5">
                  <c:v>0.45209556962020081</c:v>
                </c:pt>
                <c:pt idx="6">
                  <c:v>0</c:v>
                </c:pt>
                <c:pt idx="7">
                  <c:v>0</c:v>
                </c:pt>
                <c:pt idx="8">
                  <c:v>0</c:v>
                </c:pt>
                <c:pt idx="9">
                  <c:v>2.21</c:v>
                </c:pt>
                <c:pt idx="10">
                  <c:v>0.80253947368420819</c:v>
                </c:pt>
                <c:pt idx="11">
                  <c:v>0.7365868421052616</c:v>
                </c:pt>
              </c:numCache>
            </c:numRef>
          </c:val>
          <c:smooth val="0"/>
          <c:extLst>
            <c:ext xmlns:c16="http://schemas.microsoft.com/office/drawing/2014/chart" uri="{C3380CC4-5D6E-409C-BE32-E72D297353CC}">
              <c16:uniqueId val="{00000008-8B1E-4928-BBCF-82A242E12485}"/>
            </c:ext>
          </c:extLst>
        </c:ser>
        <c:dLbls>
          <c:showLegendKey val="0"/>
          <c:showVal val="0"/>
          <c:showCatName val="0"/>
          <c:showSerName val="0"/>
          <c:showPercent val="0"/>
          <c:showBubbleSize val="0"/>
        </c:dLbls>
        <c:smooth val="0"/>
        <c:axId val="366098424"/>
        <c:axId val="366103128"/>
      </c:lineChart>
      <c:catAx>
        <c:axId val="366098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103128"/>
        <c:crosses val="autoZero"/>
        <c:auto val="1"/>
        <c:lblAlgn val="ctr"/>
        <c:lblOffset val="100"/>
        <c:noMultiLvlLbl val="0"/>
      </c:catAx>
      <c:valAx>
        <c:axId val="366103128"/>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0984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span"/>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Bedekkingspercentages soorten </a:t>
            </a:r>
            <a:r>
              <a:rPr lang="en-GB"/>
              <a:t>Volkerakmeer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2"/>
          <c:order val="0"/>
          <c:tx>
            <c:strRef>
              <c:f>'2 - Trends soorten'!$AH$157</c:f>
              <c:strCache>
                <c:ptCount val="1"/>
                <c:pt idx="0">
                  <c:v>Schedefonteinkruid</c:v>
                </c:pt>
              </c:strCache>
            </c:strRef>
          </c:tx>
          <c:spPr>
            <a:ln w="28575" cap="rnd">
              <a:solidFill>
                <a:schemeClr val="accent3"/>
              </a:solidFill>
              <a:round/>
            </a:ln>
            <a:effectLst/>
          </c:spPr>
          <c:marker>
            <c:symbol val="none"/>
          </c:marker>
          <c:cat>
            <c:numRef>
              <c:f>'2 - Trends soorten'!$AG$158:$AG$167</c:f>
              <c:numCache>
                <c:formatCode>General</c:formatCode>
                <c:ptCount val="10"/>
                <c:pt idx="0">
                  <c:v>2005</c:v>
                </c:pt>
                <c:pt idx="1">
                  <c:v>2006</c:v>
                </c:pt>
                <c:pt idx="2">
                  <c:v>2007</c:v>
                </c:pt>
                <c:pt idx="3">
                  <c:v>2008</c:v>
                </c:pt>
                <c:pt idx="4">
                  <c:v>2009</c:v>
                </c:pt>
                <c:pt idx="5">
                  <c:v>2010</c:v>
                </c:pt>
                <c:pt idx="6">
                  <c:v>2013</c:v>
                </c:pt>
                <c:pt idx="7">
                  <c:v>2016</c:v>
                </c:pt>
                <c:pt idx="8">
                  <c:v>2019</c:v>
                </c:pt>
                <c:pt idx="9">
                  <c:v>2022</c:v>
                </c:pt>
              </c:numCache>
            </c:numRef>
          </c:cat>
          <c:val>
            <c:numRef>
              <c:f>'2 - Trends soorten'!$AH$158:$AH$167</c:f>
              <c:numCache>
                <c:formatCode>_(* #,##0.00_);_(* \(#,##0.00\);_(* "-"??_);_(@_)</c:formatCode>
                <c:ptCount val="10"/>
                <c:pt idx="0">
                  <c:v>6.2972000000000001</c:v>
                </c:pt>
                <c:pt idx="1">
                  <c:v>5.529325</c:v>
                </c:pt>
                <c:pt idx="2">
                  <c:v>2.689225</c:v>
                </c:pt>
                <c:pt idx="3">
                  <c:v>5.476375</c:v>
                </c:pt>
                <c:pt idx="4">
                  <c:v>5.5330500000000002</c:v>
                </c:pt>
                <c:pt idx="5">
                  <c:v>5.4026522151898799</c:v>
                </c:pt>
                <c:pt idx="6">
                  <c:v>4.79</c:v>
                </c:pt>
                <c:pt idx="7">
                  <c:v>4.8</c:v>
                </c:pt>
                <c:pt idx="8">
                  <c:v>6.71</c:v>
                </c:pt>
                <c:pt idx="9">
                  <c:v>6.9961500000000019</c:v>
                </c:pt>
              </c:numCache>
            </c:numRef>
          </c:val>
          <c:smooth val="0"/>
          <c:extLst>
            <c:ext xmlns:c16="http://schemas.microsoft.com/office/drawing/2014/chart" uri="{C3380CC4-5D6E-409C-BE32-E72D297353CC}">
              <c16:uniqueId val="{00000001-F32F-401A-8973-6FCC3491D35D}"/>
            </c:ext>
          </c:extLst>
        </c:ser>
        <c:ser>
          <c:idx val="3"/>
          <c:order val="1"/>
          <c:tx>
            <c:strRef>
              <c:f>'2 - Trends soorten'!$AI$157</c:f>
              <c:strCache>
                <c:ptCount val="1"/>
                <c:pt idx="0">
                  <c:v>Zannichellia spec.</c:v>
                </c:pt>
              </c:strCache>
            </c:strRef>
          </c:tx>
          <c:spPr>
            <a:ln w="28575" cap="rnd">
              <a:solidFill>
                <a:schemeClr val="accent4"/>
              </a:solidFill>
              <a:round/>
            </a:ln>
            <a:effectLst/>
          </c:spPr>
          <c:marker>
            <c:symbol val="none"/>
          </c:marker>
          <c:cat>
            <c:numRef>
              <c:f>'2 - Trends soorten'!$AG$158:$AG$167</c:f>
              <c:numCache>
                <c:formatCode>General</c:formatCode>
                <c:ptCount val="10"/>
                <c:pt idx="0">
                  <c:v>2005</c:v>
                </c:pt>
                <c:pt idx="1">
                  <c:v>2006</c:v>
                </c:pt>
                <c:pt idx="2">
                  <c:v>2007</c:v>
                </c:pt>
                <c:pt idx="3">
                  <c:v>2008</c:v>
                </c:pt>
                <c:pt idx="4">
                  <c:v>2009</c:v>
                </c:pt>
                <c:pt idx="5">
                  <c:v>2010</c:v>
                </c:pt>
                <c:pt idx="6">
                  <c:v>2013</c:v>
                </c:pt>
                <c:pt idx="7">
                  <c:v>2016</c:v>
                </c:pt>
                <c:pt idx="8">
                  <c:v>2019</c:v>
                </c:pt>
                <c:pt idx="9">
                  <c:v>2022</c:v>
                </c:pt>
              </c:numCache>
            </c:numRef>
          </c:cat>
          <c:val>
            <c:numRef>
              <c:f>'2 - Trends soorten'!$AI$158:$AI$167</c:f>
              <c:numCache>
                <c:formatCode>_(* #,##0.00_);_(* \(#,##0.00\);_(* "-"??_);_(@_)</c:formatCode>
                <c:ptCount val="10"/>
                <c:pt idx="0">
                  <c:v>3.5652750000000002</c:v>
                </c:pt>
                <c:pt idx="1">
                  <c:v>3.7393749999999999</c:v>
                </c:pt>
                <c:pt idx="2">
                  <c:v>1.133575</c:v>
                </c:pt>
                <c:pt idx="3">
                  <c:v>0.22275</c:v>
                </c:pt>
                <c:pt idx="4">
                  <c:v>3.3287</c:v>
                </c:pt>
                <c:pt idx="5">
                  <c:v>3.4710854430379801</c:v>
                </c:pt>
                <c:pt idx="6">
                  <c:v>2.16</c:v>
                </c:pt>
                <c:pt idx="7">
                  <c:v>4</c:v>
                </c:pt>
                <c:pt idx="8">
                  <c:v>3.04</c:v>
                </c:pt>
                <c:pt idx="9">
                  <c:v>10.776299999999999</c:v>
                </c:pt>
              </c:numCache>
            </c:numRef>
          </c:val>
          <c:smooth val="0"/>
          <c:extLst>
            <c:ext xmlns:c16="http://schemas.microsoft.com/office/drawing/2014/chart" uri="{C3380CC4-5D6E-409C-BE32-E72D297353CC}">
              <c16:uniqueId val="{00000002-F32F-401A-8973-6FCC3491D35D}"/>
            </c:ext>
          </c:extLst>
        </c:ser>
        <c:ser>
          <c:idx val="4"/>
          <c:order val="2"/>
          <c:tx>
            <c:strRef>
              <c:f>'2 - Trends soorten'!$AJ$157</c:f>
              <c:strCache>
                <c:ptCount val="1"/>
                <c:pt idx="0">
                  <c:v>Tenger fonteinkruid</c:v>
                </c:pt>
              </c:strCache>
            </c:strRef>
          </c:tx>
          <c:spPr>
            <a:ln w="28575" cap="rnd">
              <a:solidFill>
                <a:schemeClr val="accent5"/>
              </a:solidFill>
              <a:round/>
            </a:ln>
            <a:effectLst/>
          </c:spPr>
          <c:marker>
            <c:symbol val="none"/>
          </c:marker>
          <c:cat>
            <c:numRef>
              <c:f>'2 - Trends soorten'!$AG$158:$AG$167</c:f>
              <c:numCache>
                <c:formatCode>General</c:formatCode>
                <c:ptCount val="10"/>
                <c:pt idx="0">
                  <c:v>2005</c:v>
                </c:pt>
                <c:pt idx="1">
                  <c:v>2006</c:v>
                </c:pt>
                <c:pt idx="2">
                  <c:v>2007</c:v>
                </c:pt>
                <c:pt idx="3">
                  <c:v>2008</c:v>
                </c:pt>
                <c:pt idx="4">
                  <c:v>2009</c:v>
                </c:pt>
                <c:pt idx="5">
                  <c:v>2010</c:v>
                </c:pt>
                <c:pt idx="6">
                  <c:v>2013</c:v>
                </c:pt>
                <c:pt idx="7">
                  <c:v>2016</c:v>
                </c:pt>
                <c:pt idx="8">
                  <c:v>2019</c:v>
                </c:pt>
                <c:pt idx="9">
                  <c:v>2022</c:v>
                </c:pt>
              </c:numCache>
            </c:numRef>
          </c:cat>
          <c:val>
            <c:numRef>
              <c:f>'2 - Trends soorten'!$AJ$158:$AJ$167</c:f>
              <c:numCache>
                <c:formatCode>_(* #,##0.00_);_(* \(#,##0.00\);_(* "-"??_);_(@_)</c:formatCode>
                <c:ptCount val="10"/>
                <c:pt idx="0">
                  <c:v>0.59592500000000004</c:v>
                </c:pt>
                <c:pt idx="1">
                  <c:v>1.3472500000000001</c:v>
                </c:pt>
                <c:pt idx="2">
                  <c:v>0.29325000000000001</c:v>
                </c:pt>
                <c:pt idx="3">
                  <c:v>1.4024999999999999E-2</c:v>
                </c:pt>
                <c:pt idx="4">
                  <c:v>6.3149999999999998E-2</c:v>
                </c:pt>
                <c:pt idx="5">
                  <c:v>2.0914632911392399</c:v>
                </c:pt>
                <c:pt idx="6">
                  <c:v>1.71</c:v>
                </c:pt>
                <c:pt idx="7">
                  <c:v>2.1</c:v>
                </c:pt>
                <c:pt idx="8">
                  <c:v>2.92</c:v>
                </c:pt>
                <c:pt idx="9">
                  <c:v>3.3921500000000004</c:v>
                </c:pt>
              </c:numCache>
            </c:numRef>
          </c:val>
          <c:smooth val="0"/>
          <c:extLst>
            <c:ext xmlns:c16="http://schemas.microsoft.com/office/drawing/2014/chart" uri="{C3380CC4-5D6E-409C-BE32-E72D297353CC}">
              <c16:uniqueId val="{00000003-F32F-401A-8973-6FCC3491D35D}"/>
            </c:ext>
          </c:extLst>
        </c:ser>
        <c:ser>
          <c:idx val="5"/>
          <c:order val="3"/>
          <c:tx>
            <c:strRef>
              <c:f>'2 - Trends soorten'!$AK$157</c:f>
              <c:strCache>
                <c:ptCount val="1"/>
                <c:pt idx="0">
                  <c:v>Doorgroeid fonteinkruid</c:v>
                </c:pt>
              </c:strCache>
            </c:strRef>
          </c:tx>
          <c:spPr>
            <a:ln w="28575" cap="rnd">
              <a:solidFill>
                <a:schemeClr val="accent6"/>
              </a:solidFill>
              <a:round/>
            </a:ln>
            <a:effectLst/>
          </c:spPr>
          <c:marker>
            <c:symbol val="none"/>
          </c:marker>
          <c:cat>
            <c:numRef>
              <c:f>'2 - Trends soorten'!$AG$158:$AG$167</c:f>
              <c:numCache>
                <c:formatCode>General</c:formatCode>
                <c:ptCount val="10"/>
                <c:pt idx="0">
                  <c:v>2005</c:v>
                </c:pt>
                <c:pt idx="1">
                  <c:v>2006</c:v>
                </c:pt>
                <c:pt idx="2">
                  <c:v>2007</c:v>
                </c:pt>
                <c:pt idx="3">
                  <c:v>2008</c:v>
                </c:pt>
                <c:pt idx="4">
                  <c:v>2009</c:v>
                </c:pt>
                <c:pt idx="5">
                  <c:v>2010</c:v>
                </c:pt>
                <c:pt idx="6">
                  <c:v>2013</c:v>
                </c:pt>
                <c:pt idx="7">
                  <c:v>2016</c:v>
                </c:pt>
                <c:pt idx="8">
                  <c:v>2019</c:v>
                </c:pt>
                <c:pt idx="9">
                  <c:v>2022</c:v>
                </c:pt>
              </c:numCache>
            </c:numRef>
          </c:cat>
          <c:val>
            <c:numRef>
              <c:f>'2 - Trends soorten'!$AK$158:$AK$167</c:f>
              <c:numCache>
                <c:formatCode>_(* #,##0.00_);_(* \(#,##0.00\);_(* "-"??_);_(@_)</c:formatCode>
                <c:ptCount val="10"/>
                <c:pt idx="0">
                  <c:v>0.38674999999999998</c:v>
                </c:pt>
                <c:pt idx="1">
                  <c:v>0.23350000000000001</c:v>
                </c:pt>
                <c:pt idx="2">
                  <c:v>0.35317500000000002</c:v>
                </c:pt>
                <c:pt idx="3">
                  <c:v>0.39324999999999999</c:v>
                </c:pt>
                <c:pt idx="4">
                  <c:v>0.44292500000000001</c:v>
                </c:pt>
                <c:pt idx="5">
                  <c:v>1.06751708860759</c:v>
                </c:pt>
                <c:pt idx="6">
                  <c:v>4.59</c:v>
                </c:pt>
                <c:pt idx="7">
                  <c:v>12</c:v>
                </c:pt>
                <c:pt idx="8">
                  <c:v>14.8</c:v>
                </c:pt>
                <c:pt idx="9">
                  <c:v>21.809475000000003</c:v>
                </c:pt>
              </c:numCache>
            </c:numRef>
          </c:val>
          <c:smooth val="0"/>
          <c:extLst>
            <c:ext xmlns:c16="http://schemas.microsoft.com/office/drawing/2014/chart" uri="{C3380CC4-5D6E-409C-BE32-E72D297353CC}">
              <c16:uniqueId val="{00000004-F32F-401A-8973-6FCC3491D35D}"/>
            </c:ext>
          </c:extLst>
        </c:ser>
        <c:ser>
          <c:idx val="6"/>
          <c:order val="4"/>
          <c:tx>
            <c:strRef>
              <c:f>'2 - Trends soorten'!$AL$157</c:f>
              <c:strCache>
                <c:ptCount val="1"/>
                <c:pt idx="0">
                  <c:v>Snavelruppia</c:v>
                </c:pt>
              </c:strCache>
            </c:strRef>
          </c:tx>
          <c:spPr>
            <a:ln w="28575" cap="rnd">
              <a:solidFill>
                <a:schemeClr val="accent1">
                  <a:lumMod val="60000"/>
                </a:schemeClr>
              </a:solidFill>
              <a:round/>
            </a:ln>
            <a:effectLst/>
          </c:spPr>
          <c:marker>
            <c:symbol val="none"/>
          </c:marker>
          <c:cat>
            <c:numRef>
              <c:f>'2 - Trends soorten'!$AG$158:$AG$167</c:f>
              <c:numCache>
                <c:formatCode>General</c:formatCode>
                <c:ptCount val="10"/>
                <c:pt idx="0">
                  <c:v>2005</c:v>
                </c:pt>
                <c:pt idx="1">
                  <c:v>2006</c:v>
                </c:pt>
                <c:pt idx="2">
                  <c:v>2007</c:v>
                </c:pt>
                <c:pt idx="3">
                  <c:v>2008</c:v>
                </c:pt>
                <c:pt idx="4">
                  <c:v>2009</c:v>
                </c:pt>
                <c:pt idx="5">
                  <c:v>2010</c:v>
                </c:pt>
                <c:pt idx="6">
                  <c:v>2013</c:v>
                </c:pt>
                <c:pt idx="7">
                  <c:v>2016</c:v>
                </c:pt>
                <c:pt idx="8">
                  <c:v>2019</c:v>
                </c:pt>
                <c:pt idx="9">
                  <c:v>2022</c:v>
                </c:pt>
              </c:numCache>
            </c:numRef>
          </c:cat>
          <c:val>
            <c:numRef>
              <c:f>'2 - Trends soorten'!$AL$158:$AL$167</c:f>
              <c:numCache>
                <c:formatCode>_(* #,##0.00_);_(* \(#,##0.00\);_(* "-"??_);_(@_)</c:formatCode>
                <c:ptCount val="10"/>
                <c:pt idx="0">
                  <c:v>0</c:v>
                </c:pt>
                <c:pt idx="1">
                  <c:v>4.1250000000000002E-3</c:v>
                </c:pt>
                <c:pt idx="2">
                  <c:v>4.2075000000000001E-2</c:v>
                </c:pt>
                <c:pt idx="3">
                  <c:v>0</c:v>
                </c:pt>
                <c:pt idx="4">
                  <c:v>1.2721499999999999</c:v>
                </c:pt>
                <c:pt idx="5">
                  <c:v>1.6340398734177199</c:v>
                </c:pt>
                <c:pt idx="6">
                  <c:v>0.06</c:v>
                </c:pt>
                <c:pt idx="7">
                  <c:v>0.1</c:v>
                </c:pt>
                <c:pt idx="8">
                  <c:v>0</c:v>
                </c:pt>
                <c:pt idx="9">
                  <c:v>0</c:v>
                </c:pt>
              </c:numCache>
            </c:numRef>
          </c:val>
          <c:smooth val="0"/>
          <c:extLst>
            <c:ext xmlns:c16="http://schemas.microsoft.com/office/drawing/2014/chart" uri="{C3380CC4-5D6E-409C-BE32-E72D297353CC}">
              <c16:uniqueId val="{00000005-F32F-401A-8973-6FCC3491D35D}"/>
            </c:ext>
          </c:extLst>
        </c:ser>
        <c:ser>
          <c:idx val="7"/>
          <c:order val="5"/>
          <c:tx>
            <c:strRef>
              <c:f>'2 - Trends soorten'!$AM$157</c:f>
              <c:strCache>
                <c:ptCount val="1"/>
                <c:pt idx="0">
                  <c:v>Smalle waterpest</c:v>
                </c:pt>
              </c:strCache>
            </c:strRef>
          </c:tx>
          <c:spPr>
            <a:ln w="28575" cap="rnd">
              <a:solidFill>
                <a:schemeClr val="accent2">
                  <a:lumMod val="60000"/>
                </a:schemeClr>
              </a:solidFill>
              <a:round/>
            </a:ln>
            <a:effectLst/>
          </c:spPr>
          <c:marker>
            <c:symbol val="none"/>
          </c:marker>
          <c:cat>
            <c:numRef>
              <c:f>'2 - Trends soorten'!$AG$158:$AG$167</c:f>
              <c:numCache>
                <c:formatCode>General</c:formatCode>
                <c:ptCount val="10"/>
                <c:pt idx="0">
                  <c:v>2005</c:v>
                </c:pt>
                <c:pt idx="1">
                  <c:v>2006</c:v>
                </c:pt>
                <c:pt idx="2">
                  <c:v>2007</c:v>
                </c:pt>
                <c:pt idx="3">
                  <c:v>2008</c:v>
                </c:pt>
                <c:pt idx="4">
                  <c:v>2009</c:v>
                </c:pt>
                <c:pt idx="5">
                  <c:v>2010</c:v>
                </c:pt>
                <c:pt idx="6">
                  <c:v>2013</c:v>
                </c:pt>
                <c:pt idx="7">
                  <c:v>2016</c:v>
                </c:pt>
                <c:pt idx="8">
                  <c:v>2019</c:v>
                </c:pt>
                <c:pt idx="9">
                  <c:v>2022</c:v>
                </c:pt>
              </c:numCache>
            </c:numRef>
          </c:cat>
          <c:val>
            <c:numRef>
              <c:f>'2 - Trends soorten'!$AM$158:$AM$167</c:f>
              <c:numCache>
                <c:formatCode>_(* #,##0.00_);_(* \(#,##0.00\);_(* "-"??_);_(@_)</c:formatCode>
                <c:ptCount val="10"/>
                <c:pt idx="0">
                  <c:v>0</c:v>
                </c:pt>
                <c:pt idx="1">
                  <c:v>0</c:v>
                </c:pt>
                <c:pt idx="2">
                  <c:v>0</c:v>
                </c:pt>
                <c:pt idx="3">
                  <c:v>0</c:v>
                </c:pt>
                <c:pt idx="4">
                  <c:v>0</c:v>
                </c:pt>
                <c:pt idx="5">
                  <c:v>0</c:v>
                </c:pt>
                <c:pt idx="6">
                  <c:v>0</c:v>
                </c:pt>
                <c:pt idx="7">
                  <c:v>8.4600000000000009</c:v>
                </c:pt>
                <c:pt idx="8">
                  <c:v>2.93</c:v>
                </c:pt>
                <c:pt idx="9">
                  <c:v>0.40555000000000008</c:v>
                </c:pt>
              </c:numCache>
            </c:numRef>
          </c:val>
          <c:smooth val="0"/>
          <c:extLst>
            <c:ext xmlns:c16="http://schemas.microsoft.com/office/drawing/2014/chart" uri="{C3380CC4-5D6E-409C-BE32-E72D297353CC}">
              <c16:uniqueId val="{00000006-F32F-401A-8973-6FCC3491D35D}"/>
            </c:ext>
          </c:extLst>
        </c:ser>
        <c:ser>
          <c:idx val="8"/>
          <c:order val="6"/>
          <c:tx>
            <c:strRef>
              <c:f>'2 - Trends soorten'!$AN$157</c:f>
              <c:strCache>
                <c:ptCount val="1"/>
                <c:pt idx="0">
                  <c:v>Aarvederkruid</c:v>
                </c:pt>
              </c:strCache>
            </c:strRef>
          </c:tx>
          <c:spPr>
            <a:ln w="28575" cap="rnd">
              <a:solidFill>
                <a:schemeClr val="accent3">
                  <a:lumMod val="60000"/>
                </a:schemeClr>
              </a:solidFill>
              <a:round/>
            </a:ln>
            <a:effectLst/>
          </c:spPr>
          <c:marker>
            <c:symbol val="none"/>
          </c:marker>
          <c:cat>
            <c:numRef>
              <c:f>'2 - Trends soorten'!$AG$158:$AG$167</c:f>
              <c:numCache>
                <c:formatCode>General</c:formatCode>
                <c:ptCount val="10"/>
                <c:pt idx="0">
                  <c:v>2005</c:v>
                </c:pt>
                <c:pt idx="1">
                  <c:v>2006</c:v>
                </c:pt>
                <c:pt idx="2">
                  <c:v>2007</c:v>
                </c:pt>
                <c:pt idx="3">
                  <c:v>2008</c:v>
                </c:pt>
                <c:pt idx="4">
                  <c:v>2009</c:v>
                </c:pt>
                <c:pt idx="5">
                  <c:v>2010</c:v>
                </c:pt>
                <c:pt idx="6">
                  <c:v>2013</c:v>
                </c:pt>
                <c:pt idx="7">
                  <c:v>2016</c:v>
                </c:pt>
                <c:pt idx="8">
                  <c:v>2019</c:v>
                </c:pt>
                <c:pt idx="9">
                  <c:v>2022</c:v>
                </c:pt>
              </c:numCache>
            </c:numRef>
          </c:cat>
          <c:val>
            <c:numRef>
              <c:f>'2 - Trends soorten'!$AN$158:$AN$167</c:f>
              <c:numCache>
                <c:formatCode>_(* #,##0.00_);_(* \(#,##0.00\);_(* "-"??_);_(@_)</c:formatCode>
                <c:ptCount val="10"/>
                <c:pt idx="0">
                  <c:v>0</c:v>
                </c:pt>
                <c:pt idx="1">
                  <c:v>0.01</c:v>
                </c:pt>
                <c:pt idx="2">
                  <c:v>0</c:v>
                </c:pt>
                <c:pt idx="3">
                  <c:v>0.01</c:v>
                </c:pt>
                <c:pt idx="4">
                  <c:v>7.0000000000000007E-2</c:v>
                </c:pt>
                <c:pt idx="5">
                  <c:v>0.31</c:v>
                </c:pt>
                <c:pt idx="6">
                  <c:v>1.7</c:v>
                </c:pt>
                <c:pt idx="7">
                  <c:v>5.33</c:v>
                </c:pt>
                <c:pt idx="8">
                  <c:v>2.72</c:v>
                </c:pt>
                <c:pt idx="9">
                  <c:v>5.3983250000000007</c:v>
                </c:pt>
              </c:numCache>
            </c:numRef>
          </c:val>
          <c:smooth val="0"/>
          <c:extLst>
            <c:ext xmlns:c16="http://schemas.microsoft.com/office/drawing/2014/chart" uri="{C3380CC4-5D6E-409C-BE32-E72D297353CC}">
              <c16:uniqueId val="{00000007-F32F-401A-8973-6FCC3491D35D}"/>
            </c:ext>
          </c:extLst>
        </c:ser>
        <c:ser>
          <c:idx val="9"/>
          <c:order val="7"/>
          <c:tx>
            <c:strRef>
              <c:f>'2 - Trends soorten'!$AO$157</c:f>
              <c:strCache>
                <c:ptCount val="1"/>
                <c:pt idx="0">
                  <c:v>Kransblad</c:v>
                </c:pt>
              </c:strCache>
            </c:strRef>
          </c:tx>
          <c:spPr>
            <a:ln w="28575" cap="rnd">
              <a:solidFill>
                <a:schemeClr val="accent4">
                  <a:lumMod val="60000"/>
                </a:schemeClr>
              </a:solidFill>
              <a:round/>
            </a:ln>
            <a:effectLst/>
          </c:spPr>
          <c:marker>
            <c:symbol val="none"/>
          </c:marker>
          <c:cat>
            <c:numRef>
              <c:f>'2 - Trends soorten'!$AG$158:$AG$167</c:f>
              <c:numCache>
                <c:formatCode>General</c:formatCode>
                <c:ptCount val="10"/>
                <c:pt idx="0">
                  <c:v>2005</c:v>
                </c:pt>
                <c:pt idx="1">
                  <c:v>2006</c:v>
                </c:pt>
                <c:pt idx="2">
                  <c:v>2007</c:v>
                </c:pt>
                <c:pt idx="3">
                  <c:v>2008</c:v>
                </c:pt>
                <c:pt idx="4">
                  <c:v>2009</c:v>
                </c:pt>
                <c:pt idx="5">
                  <c:v>2010</c:v>
                </c:pt>
                <c:pt idx="6">
                  <c:v>2013</c:v>
                </c:pt>
                <c:pt idx="7">
                  <c:v>2016</c:v>
                </c:pt>
                <c:pt idx="8">
                  <c:v>2019</c:v>
                </c:pt>
                <c:pt idx="9">
                  <c:v>2022</c:v>
                </c:pt>
              </c:numCache>
            </c:numRef>
          </c:cat>
          <c:val>
            <c:numRef>
              <c:f>'2 - Trends soorten'!$AO$158:$AO$167</c:f>
              <c:numCache>
                <c:formatCode>_(* #,##0.00_);_(* \(#,##0.00\);_(* "-"??_);_(@_)</c:formatCode>
                <c:ptCount val="10"/>
                <c:pt idx="0">
                  <c:v>0.17</c:v>
                </c:pt>
                <c:pt idx="1">
                  <c:v>0</c:v>
                </c:pt>
                <c:pt idx="2">
                  <c:v>0</c:v>
                </c:pt>
                <c:pt idx="3">
                  <c:v>0</c:v>
                </c:pt>
                <c:pt idx="4">
                  <c:v>0.09</c:v>
                </c:pt>
                <c:pt idx="5">
                  <c:v>0</c:v>
                </c:pt>
                <c:pt idx="6">
                  <c:v>0</c:v>
                </c:pt>
                <c:pt idx="7">
                  <c:v>0.73</c:v>
                </c:pt>
                <c:pt idx="8">
                  <c:v>0.33</c:v>
                </c:pt>
                <c:pt idx="9">
                  <c:v>4.8003750000000007</c:v>
                </c:pt>
              </c:numCache>
            </c:numRef>
          </c:val>
          <c:smooth val="0"/>
          <c:extLst>
            <c:ext xmlns:c16="http://schemas.microsoft.com/office/drawing/2014/chart" uri="{C3380CC4-5D6E-409C-BE32-E72D297353CC}">
              <c16:uniqueId val="{00000008-F32F-401A-8973-6FCC3491D35D}"/>
            </c:ext>
          </c:extLst>
        </c:ser>
        <c:ser>
          <c:idx val="0"/>
          <c:order val="8"/>
          <c:tx>
            <c:strRef>
              <c:f>'2 - Trends soorten'!$AP$157</c:f>
              <c:strCache>
                <c:ptCount val="1"/>
                <c:pt idx="0">
                  <c:v>Overige</c:v>
                </c:pt>
              </c:strCache>
            </c:strRef>
          </c:tx>
          <c:spPr>
            <a:ln w="28575" cap="rnd">
              <a:solidFill>
                <a:schemeClr val="accent1"/>
              </a:solidFill>
              <a:round/>
            </a:ln>
            <a:effectLst/>
          </c:spPr>
          <c:marker>
            <c:symbol val="none"/>
          </c:marker>
          <c:cat>
            <c:numRef>
              <c:f>'2 - Trends soorten'!$AG$158:$AG$167</c:f>
              <c:numCache>
                <c:formatCode>General</c:formatCode>
                <c:ptCount val="10"/>
                <c:pt idx="0">
                  <c:v>2005</c:v>
                </c:pt>
                <c:pt idx="1">
                  <c:v>2006</c:v>
                </c:pt>
                <c:pt idx="2">
                  <c:v>2007</c:v>
                </c:pt>
                <c:pt idx="3">
                  <c:v>2008</c:v>
                </c:pt>
                <c:pt idx="4">
                  <c:v>2009</c:v>
                </c:pt>
                <c:pt idx="5">
                  <c:v>2010</c:v>
                </c:pt>
                <c:pt idx="6">
                  <c:v>2013</c:v>
                </c:pt>
                <c:pt idx="7">
                  <c:v>2016</c:v>
                </c:pt>
                <c:pt idx="8">
                  <c:v>2019</c:v>
                </c:pt>
                <c:pt idx="9">
                  <c:v>2022</c:v>
                </c:pt>
              </c:numCache>
            </c:numRef>
          </c:cat>
          <c:val>
            <c:numRef>
              <c:f>'2 - Trends soorten'!$AP$158:$AP$167</c:f>
              <c:numCache>
                <c:formatCode>_(* #,##0.00_);_(* \(#,##0.00\);_(* "-"??_);_(@_)</c:formatCode>
                <c:ptCount val="10"/>
                <c:pt idx="0">
                  <c:v>1.252517567567601</c:v>
                </c:pt>
                <c:pt idx="1">
                  <c:v>0.26724999999999977</c:v>
                </c:pt>
                <c:pt idx="2">
                  <c:v>0</c:v>
                </c:pt>
                <c:pt idx="3">
                  <c:v>0.4846344594594596</c:v>
                </c:pt>
                <c:pt idx="4">
                  <c:v>0</c:v>
                </c:pt>
                <c:pt idx="5">
                  <c:v>1.2511344936708912</c:v>
                </c:pt>
                <c:pt idx="6">
                  <c:v>2.2900000000000018</c:v>
                </c:pt>
                <c:pt idx="7">
                  <c:v>0</c:v>
                </c:pt>
                <c:pt idx="8">
                  <c:v>4.910000000000001</c:v>
                </c:pt>
                <c:pt idx="9">
                  <c:v>0</c:v>
                </c:pt>
              </c:numCache>
            </c:numRef>
          </c:val>
          <c:smooth val="0"/>
          <c:extLst>
            <c:ext xmlns:c16="http://schemas.microsoft.com/office/drawing/2014/chart" uri="{C3380CC4-5D6E-409C-BE32-E72D297353CC}">
              <c16:uniqueId val="{0000000C-F32F-401A-8973-6FCC3491D35D}"/>
            </c:ext>
          </c:extLst>
        </c:ser>
        <c:dLbls>
          <c:showLegendKey val="0"/>
          <c:showVal val="0"/>
          <c:showCatName val="0"/>
          <c:showSerName val="0"/>
          <c:showPercent val="0"/>
          <c:showBubbleSize val="0"/>
        </c:dLbls>
        <c:smooth val="0"/>
        <c:axId val="366098424"/>
        <c:axId val="366103128"/>
      </c:lineChart>
      <c:catAx>
        <c:axId val="366098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103128"/>
        <c:crosses val="autoZero"/>
        <c:auto val="1"/>
        <c:lblAlgn val="ctr"/>
        <c:lblOffset val="100"/>
        <c:noMultiLvlLbl val="0"/>
      </c:catAx>
      <c:valAx>
        <c:axId val="366103128"/>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0984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span"/>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Bedekkingspercentages soorten </a:t>
            </a:r>
            <a:r>
              <a:rPr lang="en-GB"/>
              <a:t>Randmeren Oost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4.8527537218877675E-2"/>
          <c:y val="0.1474332831396479"/>
          <c:w val="0.67901312015244875"/>
          <c:h val="0.70582124500451149"/>
        </c:manualLayout>
      </c:layout>
      <c:lineChart>
        <c:grouping val="standard"/>
        <c:varyColors val="0"/>
        <c:ser>
          <c:idx val="2"/>
          <c:order val="0"/>
          <c:tx>
            <c:strRef>
              <c:f>'2 - Trends soorten'!$AG$106</c:f>
              <c:strCache>
                <c:ptCount val="1"/>
                <c:pt idx="0">
                  <c:v>Kransblad</c:v>
                </c:pt>
              </c:strCache>
            </c:strRef>
          </c:tx>
          <c:spPr>
            <a:ln w="28575" cap="rnd">
              <a:solidFill>
                <a:schemeClr val="accent3"/>
              </a:solidFill>
              <a:round/>
            </a:ln>
            <a:effectLst/>
          </c:spPr>
          <c:marker>
            <c:symbol val="none"/>
          </c:marker>
          <c:cat>
            <c:numRef>
              <c:f>'2 - Trends soorten'!$AF$107:$AF$118</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2019</c:v>
                </c:pt>
                <c:pt idx="11">
                  <c:v>2022</c:v>
                </c:pt>
              </c:numCache>
            </c:numRef>
          </c:cat>
          <c:val>
            <c:numRef>
              <c:f>'2 - Trends soorten'!$AG$107:$AG$118</c:f>
              <c:numCache>
                <c:formatCode>_(* #,##0.00_);_(* \(#,##0.00\);_(* "-"??_);_(@_)</c:formatCode>
                <c:ptCount val="12"/>
                <c:pt idx="0">
                  <c:v>50.755099999999999</c:v>
                </c:pt>
                <c:pt idx="1">
                  <c:v>41.160146666666698</c:v>
                </c:pt>
                <c:pt idx="2">
                  <c:v>43.690885714285699</c:v>
                </c:pt>
                <c:pt idx="3">
                  <c:v>54.812607142857203</c:v>
                </c:pt>
                <c:pt idx="4">
                  <c:v>46.284083333333299</c:v>
                </c:pt>
                <c:pt idx="5">
                  <c:v>46.771949999999997</c:v>
                </c:pt>
                <c:pt idx="6">
                  <c:v>40.685450000000003</c:v>
                </c:pt>
                <c:pt idx="7">
                  <c:v>51.566924999999998</c:v>
                </c:pt>
                <c:pt idx="8">
                  <c:v>55.3</c:v>
                </c:pt>
                <c:pt idx="9">
                  <c:v>42.01</c:v>
                </c:pt>
                <c:pt idx="10">
                  <c:v>53.9</c:v>
                </c:pt>
                <c:pt idx="11" formatCode="0.00">
                  <c:v>56.139674999999997</c:v>
                </c:pt>
              </c:numCache>
            </c:numRef>
          </c:val>
          <c:smooth val="0"/>
          <c:extLst>
            <c:ext xmlns:c16="http://schemas.microsoft.com/office/drawing/2014/chart" uri="{C3380CC4-5D6E-409C-BE32-E72D297353CC}">
              <c16:uniqueId val="{00000001-9729-4A9B-9450-C8217BFE63F8}"/>
            </c:ext>
          </c:extLst>
        </c:ser>
        <c:ser>
          <c:idx val="3"/>
          <c:order val="1"/>
          <c:tx>
            <c:strRef>
              <c:f>'2 - Trends soorten'!$AH$106</c:f>
              <c:strCache>
                <c:ptCount val="1"/>
                <c:pt idx="0">
                  <c:v>Sterkranswier</c:v>
                </c:pt>
              </c:strCache>
            </c:strRef>
          </c:tx>
          <c:spPr>
            <a:ln w="28575" cap="rnd">
              <a:solidFill>
                <a:schemeClr val="accent4"/>
              </a:solidFill>
              <a:round/>
            </a:ln>
            <a:effectLst/>
          </c:spPr>
          <c:marker>
            <c:symbol val="none"/>
          </c:marker>
          <c:cat>
            <c:numRef>
              <c:f>'2 - Trends soorten'!$AF$107:$AF$118</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2019</c:v>
                </c:pt>
                <c:pt idx="11">
                  <c:v>2022</c:v>
                </c:pt>
              </c:numCache>
            </c:numRef>
          </c:cat>
          <c:val>
            <c:numRef>
              <c:f>'2 - Trends soorten'!$AH$107:$AH$118</c:f>
              <c:numCache>
                <c:formatCode>_(* #,##0.00_);_(* \(#,##0.00\);_(* "-"??_);_(@_)</c:formatCode>
                <c:ptCount val="12"/>
                <c:pt idx="0">
                  <c:v>4.0625000000000001E-2</c:v>
                </c:pt>
                <c:pt idx="1">
                  <c:v>0.87251333333333303</c:v>
                </c:pt>
                <c:pt idx="2">
                  <c:v>2.0000571428571399</c:v>
                </c:pt>
                <c:pt idx="3">
                  <c:v>5.15956428571429</c:v>
                </c:pt>
                <c:pt idx="4">
                  <c:v>7.9848333333333299</c:v>
                </c:pt>
                <c:pt idx="5">
                  <c:v>10.18695</c:v>
                </c:pt>
                <c:pt idx="6">
                  <c:v>10.997574999999999</c:v>
                </c:pt>
                <c:pt idx="7">
                  <c:v>12.4338</c:v>
                </c:pt>
                <c:pt idx="8">
                  <c:v>9.5500000000000007</c:v>
                </c:pt>
                <c:pt idx="9">
                  <c:v>18.12</c:v>
                </c:pt>
                <c:pt idx="10">
                  <c:v>8.94</c:v>
                </c:pt>
                <c:pt idx="11" formatCode="0.00">
                  <c:v>10.500374999999995</c:v>
                </c:pt>
              </c:numCache>
            </c:numRef>
          </c:val>
          <c:smooth val="0"/>
          <c:extLst>
            <c:ext xmlns:c16="http://schemas.microsoft.com/office/drawing/2014/chart" uri="{C3380CC4-5D6E-409C-BE32-E72D297353CC}">
              <c16:uniqueId val="{00000002-9729-4A9B-9450-C8217BFE63F8}"/>
            </c:ext>
          </c:extLst>
        </c:ser>
        <c:ser>
          <c:idx val="4"/>
          <c:order val="2"/>
          <c:tx>
            <c:strRef>
              <c:f>'2 - Trends soorten'!$AI$106</c:f>
              <c:strCache>
                <c:ptCount val="1"/>
                <c:pt idx="0">
                  <c:v>Doorgroeid fonteinkruid</c:v>
                </c:pt>
              </c:strCache>
            </c:strRef>
          </c:tx>
          <c:spPr>
            <a:ln w="28575" cap="rnd">
              <a:solidFill>
                <a:schemeClr val="accent5"/>
              </a:solidFill>
              <a:round/>
            </a:ln>
            <a:effectLst/>
          </c:spPr>
          <c:marker>
            <c:symbol val="none"/>
          </c:marker>
          <c:cat>
            <c:numRef>
              <c:f>'2 - Trends soorten'!$AF$107:$AF$118</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2019</c:v>
                </c:pt>
                <c:pt idx="11">
                  <c:v>2022</c:v>
                </c:pt>
              </c:numCache>
            </c:numRef>
          </c:cat>
          <c:val>
            <c:numRef>
              <c:f>'2 - Trends soorten'!$AI$107:$AI$118</c:f>
              <c:numCache>
                <c:formatCode>_(* #,##0.00_);_(* \(#,##0.00\);_(* "-"??_);_(@_)</c:formatCode>
                <c:ptCount val="12"/>
                <c:pt idx="0">
                  <c:v>0.75902499999999995</c:v>
                </c:pt>
                <c:pt idx="1">
                  <c:v>8.4633333333333297E-2</c:v>
                </c:pt>
                <c:pt idx="2">
                  <c:v>2.11463571428571</c:v>
                </c:pt>
                <c:pt idx="3">
                  <c:v>1.1249392857142899</c:v>
                </c:pt>
                <c:pt idx="4">
                  <c:v>0.145972222222222</c:v>
                </c:pt>
                <c:pt idx="5">
                  <c:v>0.66500000000000004</c:v>
                </c:pt>
                <c:pt idx="6">
                  <c:v>0.60265000000000002</c:v>
                </c:pt>
                <c:pt idx="7">
                  <c:v>0.78664999999999996</c:v>
                </c:pt>
                <c:pt idx="8">
                  <c:v>1.1100000000000001</c:v>
                </c:pt>
                <c:pt idx="9">
                  <c:v>0.75</c:v>
                </c:pt>
                <c:pt idx="10">
                  <c:v>0.52</c:v>
                </c:pt>
                <c:pt idx="11" formatCode="0.00">
                  <c:v>0.56567499999999993</c:v>
                </c:pt>
              </c:numCache>
            </c:numRef>
          </c:val>
          <c:smooth val="0"/>
          <c:extLst>
            <c:ext xmlns:c16="http://schemas.microsoft.com/office/drawing/2014/chart" uri="{C3380CC4-5D6E-409C-BE32-E72D297353CC}">
              <c16:uniqueId val="{00000003-9729-4A9B-9450-C8217BFE63F8}"/>
            </c:ext>
          </c:extLst>
        </c:ser>
        <c:ser>
          <c:idx val="5"/>
          <c:order val="3"/>
          <c:tx>
            <c:strRef>
              <c:f>'2 - Trends soorten'!$AJ$106</c:f>
              <c:strCache>
                <c:ptCount val="1"/>
                <c:pt idx="0">
                  <c:v>Schedefonteinkruid</c:v>
                </c:pt>
              </c:strCache>
            </c:strRef>
          </c:tx>
          <c:spPr>
            <a:ln w="28575" cap="rnd">
              <a:solidFill>
                <a:schemeClr val="accent6"/>
              </a:solidFill>
              <a:round/>
            </a:ln>
            <a:effectLst/>
          </c:spPr>
          <c:marker>
            <c:symbol val="none"/>
          </c:marker>
          <c:cat>
            <c:numRef>
              <c:f>'2 - Trends soorten'!$AF$107:$AF$118</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2019</c:v>
                </c:pt>
                <c:pt idx="11">
                  <c:v>2022</c:v>
                </c:pt>
              </c:numCache>
            </c:numRef>
          </c:cat>
          <c:val>
            <c:numRef>
              <c:f>'2 - Trends soorten'!$AJ$107:$AJ$118</c:f>
              <c:numCache>
                <c:formatCode>_(* #,##0.00_);_(* \(#,##0.00\);_(* "-"??_);_(@_)</c:formatCode>
                <c:ptCount val="12"/>
                <c:pt idx="0">
                  <c:v>7.1589999999999998</c:v>
                </c:pt>
                <c:pt idx="1">
                  <c:v>5.19299333333334</c:v>
                </c:pt>
                <c:pt idx="2">
                  <c:v>4.2136750000000003</c:v>
                </c:pt>
                <c:pt idx="3">
                  <c:v>5.4967035714285704</c:v>
                </c:pt>
                <c:pt idx="4">
                  <c:v>5.7967777777777796</c:v>
                </c:pt>
                <c:pt idx="5">
                  <c:v>5.1399749999999997</c:v>
                </c:pt>
                <c:pt idx="6">
                  <c:v>5.3728499999999997</c:v>
                </c:pt>
                <c:pt idx="7">
                  <c:v>1.891675</c:v>
                </c:pt>
                <c:pt idx="8">
                  <c:v>3.38</c:v>
                </c:pt>
                <c:pt idx="9">
                  <c:v>4.3099999999999996</c:v>
                </c:pt>
                <c:pt idx="10">
                  <c:v>3.69</c:v>
                </c:pt>
                <c:pt idx="11" formatCode="0.00">
                  <c:v>1.8794999999999997</c:v>
                </c:pt>
              </c:numCache>
            </c:numRef>
          </c:val>
          <c:smooth val="0"/>
          <c:extLst>
            <c:ext xmlns:c16="http://schemas.microsoft.com/office/drawing/2014/chart" uri="{C3380CC4-5D6E-409C-BE32-E72D297353CC}">
              <c16:uniqueId val="{00000004-9729-4A9B-9450-C8217BFE63F8}"/>
            </c:ext>
          </c:extLst>
        </c:ser>
        <c:ser>
          <c:idx val="6"/>
          <c:order val="4"/>
          <c:tx>
            <c:strRef>
              <c:f>'2 - Trends soorten'!$AK$106</c:f>
              <c:strCache>
                <c:ptCount val="1"/>
                <c:pt idx="0">
                  <c:v>Tenger fonteinkruid</c:v>
                </c:pt>
              </c:strCache>
            </c:strRef>
          </c:tx>
          <c:spPr>
            <a:ln w="28575" cap="rnd">
              <a:solidFill>
                <a:schemeClr val="accent1">
                  <a:lumMod val="60000"/>
                </a:schemeClr>
              </a:solidFill>
              <a:round/>
            </a:ln>
            <a:effectLst/>
          </c:spPr>
          <c:marker>
            <c:symbol val="none"/>
          </c:marker>
          <c:cat>
            <c:numRef>
              <c:f>'2 - Trends soorten'!$AF$107:$AF$118</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2019</c:v>
                </c:pt>
                <c:pt idx="11">
                  <c:v>2022</c:v>
                </c:pt>
              </c:numCache>
            </c:numRef>
          </c:cat>
          <c:val>
            <c:numRef>
              <c:f>'2 - Trends soorten'!$AK$107:$AK$118</c:f>
              <c:numCache>
                <c:formatCode>_(* #,##0.00_);_(* \(#,##0.00\);_(* "-"??_);_(@_)</c:formatCode>
                <c:ptCount val="12"/>
                <c:pt idx="0">
                  <c:v>7.9604499999999998</c:v>
                </c:pt>
                <c:pt idx="1">
                  <c:v>4.8525400000000003</c:v>
                </c:pt>
                <c:pt idx="2">
                  <c:v>7.16863214285714</c:v>
                </c:pt>
                <c:pt idx="3">
                  <c:v>4.4125821428571399</c:v>
                </c:pt>
                <c:pt idx="4">
                  <c:v>1.657</c:v>
                </c:pt>
                <c:pt idx="5">
                  <c:v>7.1061750000000004</c:v>
                </c:pt>
                <c:pt idx="6">
                  <c:v>4.5502750000000001</c:v>
                </c:pt>
                <c:pt idx="7">
                  <c:v>2.1569500000000001</c:v>
                </c:pt>
                <c:pt idx="8">
                  <c:v>7.53</c:v>
                </c:pt>
                <c:pt idx="9">
                  <c:v>6.8</c:v>
                </c:pt>
                <c:pt idx="10">
                  <c:v>8.86</c:v>
                </c:pt>
                <c:pt idx="11" formatCode="0.00">
                  <c:v>4.0076999999999998</c:v>
                </c:pt>
              </c:numCache>
            </c:numRef>
          </c:val>
          <c:smooth val="0"/>
          <c:extLst>
            <c:ext xmlns:c16="http://schemas.microsoft.com/office/drawing/2014/chart" uri="{C3380CC4-5D6E-409C-BE32-E72D297353CC}">
              <c16:uniqueId val="{00000005-9729-4A9B-9450-C8217BFE63F8}"/>
            </c:ext>
          </c:extLst>
        </c:ser>
        <c:ser>
          <c:idx val="0"/>
          <c:order val="5"/>
          <c:tx>
            <c:strRef>
              <c:f>'2 - Trends soorten'!$AL$106</c:f>
              <c:strCache>
                <c:ptCount val="1"/>
                <c:pt idx="0">
                  <c:v>Overige</c:v>
                </c:pt>
              </c:strCache>
            </c:strRef>
          </c:tx>
          <c:spPr>
            <a:ln w="28575" cap="rnd">
              <a:solidFill>
                <a:schemeClr val="accent1"/>
              </a:solidFill>
              <a:round/>
            </a:ln>
            <a:effectLst/>
          </c:spPr>
          <c:marker>
            <c:symbol val="none"/>
          </c:marker>
          <c:cat>
            <c:numRef>
              <c:f>'2 - Trends soorten'!$AF$107:$AF$118</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2019</c:v>
                </c:pt>
                <c:pt idx="11">
                  <c:v>2022</c:v>
                </c:pt>
              </c:numCache>
            </c:numRef>
          </c:cat>
          <c:val>
            <c:numRef>
              <c:f>'2 - Trends soorten'!$AL$107:$AL$118</c:f>
              <c:numCache>
                <c:formatCode>_(* #,##0.00_);_(* \(#,##0.00\);_(* "-"??_);_(@_)</c:formatCode>
                <c:ptCount val="12"/>
                <c:pt idx="0">
                  <c:v>0</c:v>
                </c:pt>
                <c:pt idx="1">
                  <c:v>0</c:v>
                </c:pt>
                <c:pt idx="2">
                  <c:v>0</c:v>
                </c:pt>
                <c:pt idx="3">
                  <c:v>0</c:v>
                </c:pt>
                <c:pt idx="4">
                  <c:v>0</c:v>
                </c:pt>
                <c:pt idx="5">
                  <c:v>0</c:v>
                </c:pt>
                <c:pt idx="6">
                  <c:v>0</c:v>
                </c:pt>
                <c:pt idx="7">
                  <c:v>0</c:v>
                </c:pt>
                <c:pt idx="8">
                  <c:v>0</c:v>
                </c:pt>
                <c:pt idx="9">
                  <c:v>2.5299999999999985</c:v>
                </c:pt>
                <c:pt idx="10">
                  <c:v>1.93</c:v>
                </c:pt>
                <c:pt idx="11">
                  <c:v>1.2145000000000046</c:v>
                </c:pt>
              </c:numCache>
            </c:numRef>
          </c:val>
          <c:smooth val="0"/>
          <c:extLst>
            <c:ext xmlns:c16="http://schemas.microsoft.com/office/drawing/2014/chart" uri="{C3380CC4-5D6E-409C-BE32-E72D297353CC}">
              <c16:uniqueId val="{00000007-9729-4A9B-9450-C8217BFE63F8}"/>
            </c:ext>
          </c:extLst>
        </c:ser>
        <c:dLbls>
          <c:showLegendKey val="0"/>
          <c:showVal val="0"/>
          <c:showCatName val="0"/>
          <c:showSerName val="0"/>
          <c:showPercent val="0"/>
          <c:showBubbleSize val="0"/>
        </c:dLbls>
        <c:smooth val="0"/>
        <c:axId val="331862824"/>
        <c:axId val="331858120"/>
      </c:lineChart>
      <c:catAx>
        <c:axId val="331862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31858120"/>
        <c:crosses val="autoZero"/>
        <c:auto val="1"/>
        <c:lblAlgn val="ctr"/>
        <c:lblOffset val="100"/>
        <c:noMultiLvlLbl val="0"/>
      </c:catAx>
      <c:valAx>
        <c:axId val="331858120"/>
        <c:scaling>
          <c:orientation val="minMax"/>
          <c:max val="9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31862824"/>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nl-NL"/>
        </a:p>
      </c:txPr>
    </c:legend>
    <c:plotVisOnly val="1"/>
    <c:dispBlanksAs val="span"/>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Bedekkingspercentages soorten </a:t>
            </a:r>
            <a:r>
              <a:rPr lang="en-GB"/>
              <a:t>Ketelmeer-Vossemeer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4.8527537218877675E-2"/>
          <c:y val="0.14869987874647658"/>
          <c:w val="0.67318239784321865"/>
          <c:h val="0.67087279178431325"/>
        </c:manualLayout>
      </c:layout>
      <c:scatterChart>
        <c:scatterStyle val="lineMarker"/>
        <c:varyColors val="0"/>
        <c:ser>
          <c:idx val="1"/>
          <c:order val="0"/>
          <c:tx>
            <c:strRef>
              <c:f>'2 - Trends soorten'!$AG$82</c:f>
              <c:strCache>
                <c:ptCount val="1"/>
                <c:pt idx="0">
                  <c:v>Schedefonteinkruid</c:v>
                </c:pt>
              </c:strCache>
            </c:strRef>
          </c:tx>
          <c:spPr>
            <a:ln w="28575" cap="rnd">
              <a:solidFill>
                <a:schemeClr val="accent2"/>
              </a:solidFill>
              <a:round/>
            </a:ln>
            <a:effectLst/>
          </c:spPr>
          <c:marker>
            <c:symbol val="none"/>
          </c:marker>
          <c:xVal>
            <c:numRef>
              <c:f>'2 - Trends soorten'!$AF$83:$AF$94</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2020</c:v>
                </c:pt>
                <c:pt idx="11">
                  <c:v>2023</c:v>
                </c:pt>
              </c:numCache>
            </c:numRef>
          </c:xVal>
          <c:yVal>
            <c:numRef>
              <c:f>'2 - Trends soorten'!$AG$83:$AG$94</c:f>
              <c:numCache>
                <c:formatCode>_(* #,##0.00_);_(* \(#,##0.00\);_(* "-"??_);_(@_)</c:formatCode>
                <c:ptCount val="12"/>
                <c:pt idx="0">
                  <c:v>1.65524242424242</c:v>
                </c:pt>
                <c:pt idx="1">
                  <c:v>1.48091310160428</c:v>
                </c:pt>
                <c:pt idx="2">
                  <c:v>5.8458694444444497</c:v>
                </c:pt>
                <c:pt idx="3">
                  <c:v>8.9094999999999995</c:v>
                </c:pt>
                <c:pt idx="4">
                  <c:v>1.3524347413383999</c:v>
                </c:pt>
                <c:pt idx="5">
                  <c:v>5.3248249999999997</c:v>
                </c:pt>
                <c:pt idx="6">
                  <c:v>6.6289749999999996</c:v>
                </c:pt>
                <c:pt idx="7">
                  <c:v>3.3681000000000001</c:v>
                </c:pt>
                <c:pt idx="8">
                  <c:v>1.53</c:v>
                </c:pt>
                <c:pt idx="9">
                  <c:v>10.8</c:v>
                </c:pt>
                <c:pt idx="10">
                  <c:v>13.185945833333335</c:v>
                </c:pt>
                <c:pt idx="11">
                  <c:v>3.1320352564102563</c:v>
                </c:pt>
              </c:numCache>
            </c:numRef>
          </c:yVal>
          <c:smooth val="0"/>
          <c:extLst>
            <c:ext xmlns:c16="http://schemas.microsoft.com/office/drawing/2014/chart" uri="{C3380CC4-5D6E-409C-BE32-E72D297353CC}">
              <c16:uniqueId val="{00000000-5A99-4E30-9B46-C1A62A58FB68}"/>
            </c:ext>
          </c:extLst>
        </c:ser>
        <c:ser>
          <c:idx val="2"/>
          <c:order val="1"/>
          <c:tx>
            <c:strRef>
              <c:f>'2 - Trends soorten'!$AH$82</c:f>
              <c:strCache>
                <c:ptCount val="1"/>
                <c:pt idx="0">
                  <c:v>Tenger fonteinkruid</c:v>
                </c:pt>
              </c:strCache>
            </c:strRef>
          </c:tx>
          <c:spPr>
            <a:ln w="28575" cap="rnd">
              <a:solidFill>
                <a:schemeClr val="accent3"/>
              </a:solidFill>
              <a:round/>
            </a:ln>
            <a:effectLst/>
          </c:spPr>
          <c:marker>
            <c:symbol val="none"/>
          </c:marker>
          <c:xVal>
            <c:numRef>
              <c:f>'2 - Trends soorten'!$AF$83:$AF$94</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2020</c:v>
                </c:pt>
                <c:pt idx="11">
                  <c:v>2023</c:v>
                </c:pt>
              </c:numCache>
            </c:numRef>
          </c:xVal>
          <c:yVal>
            <c:numRef>
              <c:f>'2 - Trends soorten'!$AH$83:$AH$94</c:f>
              <c:numCache>
                <c:formatCode>_(* #,##0.00_);_(* \(#,##0.00\);_(* "-"??_);_(@_)</c:formatCode>
                <c:ptCount val="12"/>
                <c:pt idx="0">
                  <c:v>3.1729898989899001</c:v>
                </c:pt>
                <c:pt idx="1">
                  <c:v>1.09464037433155</c:v>
                </c:pt>
                <c:pt idx="2">
                  <c:v>5.74718055555556</c:v>
                </c:pt>
                <c:pt idx="3">
                  <c:v>3.472175</c:v>
                </c:pt>
                <c:pt idx="4">
                  <c:v>11.5682619838633</c:v>
                </c:pt>
                <c:pt idx="5">
                  <c:v>8.1954999999999991</c:v>
                </c:pt>
                <c:pt idx="6">
                  <c:v>8.6521249999999998</c:v>
                </c:pt>
                <c:pt idx="7">
                  <c:v>3.9812500000000002</c:v>
                </c:pt>
                <c:pt idx="8">
                  <c:v>3.92</c:v>
                </c:pt>
                <c:pt idx="9">
                  <c:v>6.06</c:v>
                </c:pt>
                <c:pt idx="10">
                  <c:v>2.0532833333333329</c:v>
                </c:pt>
                <c:pt idx="11">
                  <c:v>8.3465080128205145</c:v>
                </c:pt>
              </c:numCache>
            </c:numRef>
          </c:yVal>
          <c:smooth val="0"/>
          <c:extLst>
            <c:ext xmlns:c16="http://schemas.microsoft.com/office/drawing/2014/chart" uri="{C3380CC4-5D6E-409C-BE32-E72D297353CC}">
              <c16:uniqueId val="{00000001-5A99-4E30-9B46-C1A62A58FB68}"/>
            </c:ext>
          </c:extLst>
        </c:ser>
        <c:ser>
          <c:idx val="3"/>
          <c:order val="2"/>
          <c:tx>
            <c:strRef>
              <c:f>'2 - Trends soorten'!$AI$82</c:f>
              <c:strCache>
                <c:ptCount val="1"/>
                <c:pt idx="0">
                  <c:v>Zannichellia</c:v>
                </c:pt>
              </c:strCache>
            </c:strRef>
          </c:tx>
          <c:spPr>
            <a:ln w="28575" cap="rnd">
              <a:solidFill>
                <a:schemeClr val="accent4"/>
              </a:solidFill>
              <a:round/>
            </a:ln>
            <a:effectLst/>
          </c:spPr>
          <c:marker>
            <c:symbol val="none"/>
          </c:marker>
          <c:xVal>
            <c:numRef>
              <c:f>'2 - Trends soorten'!$AF$83:$AF$94</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2020</c:v>
                </c:pt>
                <c:pt idx="11">
                  <c:v>2023</c:v>
                </c:pt>
              </c:numCache>
            </c:numRef>
          </c:xVal>
          <c:yVal>
            <c:numRef>
              <c:f>'2 - Trends soorten'!$AI$83:$AI$94</c:f>
              <c:numCache>
                <c:formatCode>_(* #,##0.00_);_(* \(#,##0.00\);_(* "-"??_);_(@_)</c:formatCode>
                <c:ptCount val="12"/>
                <c:pt idx="0">
                  <c:v>2.2819015151515201</c:v>
                </c:pt>
                <c:pt idx="1">
                  <c:v>2.3373582887700501</c:v>
                </c:pt>
                <c:pt idx="2">
                  <c:v>3.2305583333333301</c:v>
                </c:pt>
                <c:pt idx="3">
                  <c:v>4.9608999999999996</c:v>
                </c:pt>
                <c:pt idx="4">
                  <c:v>2.5782572377788302</c:v>
                </c:pt>
                <c:pt idx="5">
                  <c:v>7.2504999999999997</c:v>
                </c:pt>
                <c:pt idx="6">
                  <c:v>2.8260749999999999</c:v>
                </c:pt>
                <c:pt idx="7">
                  <c:v>3.7537500000000001</c:v>
                </c:pt>
                <c:pt idx="8">
                  <c:v>1.3</c:v>
                </c:pt>
                <c:pt idx="9">
                  <c:v>1.06</c:v>
                </c:pt>
                <c:pt idx="10">
                  <c:v>1.3912083333333329</c:v>
                </c:pt>
                <c:pt idx="11">
                  <c:v>0.67276762820512814</c:v>
                </c:pt>
              </c:numCache>
            </c:numRef>
          </c:yVal>
          <c:smooth val="0"/>
          <c:extLst>
            <c:ext xmlns:c16="http://schemas.microsoft.com/office/drawing/2014/chart" uri="{C3380CC4-5D6E-409C-BE32-E72D297353CC}">
              <c16:uniqueId val="{00000002-5A99-4E30-9B46-C1A62A58FB68}"/>
            </c:ext>
          </c:extLst>
        </c:ser>
        <c:ser>
          <c:idx val="4"/>
          <c:order val="3"/>
          <c:tx>
            <c:strRef>
              <c:f>'2 - Trends soorten'!$AJ$82</c:f>
              <c:strCache>
                <c:ptCount val="1"/>
                <c:pt idx="0">
                  <c:v>Doorgroeid fonteinkruid</c:v>
                </c:pt>
              </c:strCache>
            </c:strRef>
          </c:tx>
          <c:spPr>
            <a:ln w="28575" cap="rnd">
              <a:solidFill>
                <a:schemeClr val="accent5"/>
              </a:solidFill>
              <a:round/>
            </a:ln>
            <a:effectLst/>
          </c:spPr>
          <c:marker>
            <c:symbol val="none"/>
          </c:marker>
          <c:xVal>
            <c:numRef>
              <c:f>'2 - Trends soorten'!$AF$83:$AF$94</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2020</c:v>
                </c:pt>
                <c:pt idx="11">
                  <c:v>2023</c:v>
                </c:pt>
              </c:numCache>
            </c:numRef>
          </c:xVal>
          <c:yVal>
            <c:numRef>
              <c:f>'2 - Trends soorten'!$AJ$83:$AJ$94</c:f>
              <c:numCache>
                <c:formatCode>_(* #,##0.00_);_(* \(#,##0.00\);_(* "-"??_);_(@_)</c:formatCode>
                <c:ptCount val="12"/>
                <c:pt idx="0">
                  <c:v>6.7888888888888901E-2</c:v>
                </c:pt>
                <c:pt idx="1">
                  <c:v>6.2991978609625701E-2</c:v>
                </c:pt>
                <c:pt idx="2">
                  <c:v>0.14869444444444399</c:v>
                </c:pt>
                <c:pt idx="3">
                  <c:v>0.45624999999999999</c:v>
                </c:pt>
                <c:pt idx="4">
                  <c:v>2.04162316089226E-2</c:v>
                </c:pt>
                <c:pt idx="5">
                  <c:v>0.70625000000000004</c:v>
                </c:pt>
                <c:pt idx="6">
                  <c:v>0.29849999999999999</c:v>
                </c:pt>
                <c:pt idx="7">
                  <c:v>0.85317500000000002</c:v>
                </c:pt>
                <c:pt idx="8">
                  <c:v>0.15</c:v>
                </c:pt>
                <c:pt idx="9">
                  <c:v>1.33</c:v>
                </c:pt>
                <c:pt idx="10">
                  <c:v>1.1836208333333333</c:v>
                </c:pt>
                <c:pt idx="11">
                  <c:v>1.0044791666666668</c:v>
                </c:pt>
              </c:numCache>
            </c:numRef>
          </c:yVal>
          <c:smooth val="0"/>
          <c:extLst>
            <c:ext xmlns:c16="http://schemas.microsoft.com/office/drawing/2014/chart" uri="{C3380CC4-5D6E-409C-BE32-E72D297353CC}">
              <c16:uniqueId val="{00000003-5A99-4E30-9B46-C1A62A58FB68}"/>
            </c:ext>
          </c:extLst>
        </c:ser>
        <c:ser>
          <c:idx val="5"/>
          <c:order val="4"/>
          <c:tx>
            <c:strRef>
              <c:f>'2 - Trends soorten'!$AK$82</c:f>
              <c:strCache>
                <c:ptCount val="1"/>
                <c:pt idx="0">
                  <c:v>Smalle waterpest</c:v>
                </c:pt>
              </c:strCache>
            </c:strRef>
          </c:tx>
          <c:spPr>
            <a:ln w="28575" cap="rnd">
              <a:solidFill>
                <a:schemeClr val="accent6"/>
              </a:solidFill>
              <a:round/>
            </a:ln>
            <a:effectLst/>
          </c:spPr>
          <c:marker>
            <c:symbol val="none"/>
          </c:marker>
          <c:xVal>
            <c:numRef>
              <c:f>'2 - Trends soorten'!$AF$83:$AF$94</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2020</c:v>
                </c:pt>
                <c:pt idx="11">
                  <c:v>2023</c:v>
                </c:pt>
              </c:numCache>
            </c:numRef>
          </c:xVal>
          <c:yVal>
            <c:numRef>
              <c:f>'2 - Trends soorten'!$AK$83:$AK$94</c:f>
              <c:numCache>
                <c:formatCode>_(* #,##0.00_);_(* \(#,##0.00\);_(* "-"??_);_(@_)</c:formatCode>
                <c:ptCount val="12"/>
                <c:pt idx="0">
                  <c:v>1.2045454545454499E-3</c:v>
                </c:pt>
                <c:pt idx="2">
                  <c:v>0.70499999999999996</c:v>
                </c:pt>
                <c:pt idx="3">
                  <c:v>0.83174999999999999</c:v>
                </c:pt>
                <c:pt idx="5">
                  <c:v>4.0613250000000001</c:v>
                </c:pt>
                <c:pt idx="8">
                  <c:v>0.59</c:v>
                </c:pt>
                <c:pt idx="9">
                  <c:v>2.5</c:v>
                </c:pt>
                <c:pt idx="10">
                  <c:v>5.5804166666666682E-2</c:v>
                </c:pt>
                <c:pt idx="11">
                  <c:v>4.7641810897435892</c:v>
                </c:pt>
              </c:numCache>
            </c:numRef>
          </c:yVal>
          <c:smooth val="0"/>
          <c:extLst>
            <c:ext xmlns:c16="http://schemas.microsoft.com/office/drawing/2014/chart" uri="{C3380CC4-5D6E-409C-BE32-E72D297353CC}">
              <c16:uniqueId val="{00000004-5A99-4E30-9B46-C1A62A58FB68}"/>
            </c:ext>
          </c:extLst>
        </c:ser>
        <c:ser>
          <c:idx val="6"/>
          <c:order val="5"/>
          <c:tx>
            <c:strRef>
              <c:f>'2 - Trends soorten'!$AL$82</c:f>
              <c:strCache>
                <c:ptCount val="1"/>
                <c:pt idx="0">
                  <c:v>Kransblad</c:v>
                </c:pt>
              </c:strCache>
            </c:strRef>
          </c:tx>
          <c:spPr>
            <a:ln w="28575" cap="rnd">
              <a:solidFill>
                <a:schemeClr val="accent1">
                  <a:lumMod val="60000"/>
                </a:schemeClr>
              </a:solidFill>
              <a:round/>
            </a:ln>
            <a:effectLst/>
          </c:spPr>
          <c:marker>
            <c:symbol val="none"/>
          </c:marker>
          <c:xVal>
            <c:numRef>
              <c:f>'2 - Trends soorten'!$AF$83:$AF$94</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2020</c:v>
                </c:pt>
                <c:pt idx="11">
                  <c:v>2023</c:v>
                </c:pt>
              </c:numCache>
            </c:numRef>
          </c:xVal>
          <c:yVal>
            <c:numRef>
              <c:f>'2 - Trends soorten'!$AL$83:$AL$94</c:f>
              <c:numCache>
                <c:formatCode>_(* #,##0.00_);_(* \(#,##0.00\);_(* "-"??_);_(@_)</c:formatCode>
                <c:ptCount val="12"/>
                <c:pt idx="0">
                  <c:v>2.2994949494949499E-2</c:v>
                </c:pt>
                <c:pt idx="1">
                  <c:v>0.29029411764705898</c:v>
                </c:pt>
                <c:pt idx="2">
                  <c:v>2.4453611111111102</c:v>
                </c:pt>
                <c:pt idx="3">
                  <c:v>3.76</c:v>
                </c:pt>
                <c:pt idx="4">
                  <c:v>6.0469340294257199</c:v>
                </c:pt>
                <c:pt idx="5">
                  <c:v>4.81175</c:v>
                </c:pt>
                <c:pt idx="6">
                  <c:v>3.8055750000000002</c:v>
                </c:pt>
                <c:pt idx="7">
                  <c:v>3.6888000000000001</c:v>
                </c:pt>
                <c:pt idx="8">
                  <c:v>4.41</c:v>
                </c:pt>
                <c:pt idx="9">
                  <c:v>0.94</c:v>
                </c:pt>
                <c:pt idx="10">
                  <c:v>4.6798833333333327</c:v>
                </c:pt>
                <c:pt idx="11">
                  <c:v>2.2312083333333335</c:v>
                </c:pt>
              </c:numCache>
            </c:numRef>
          </c:yVal>
          <c:smooth val="0"/>
          <c:extLst>
            <c:ext xmlns:c16="http://schemas.microsoft.com/office/drawing/2014/chart" uri="{C3380CC4-5D6E-409C-BE32-E72D297353CC}">
              <c16:uniqueId val="{00000005-5A99-4E30-9B46-C1A62A58FB68}"/>
            </c:ext>
          </c:extLst>
        </c:ser>
        <c:ser>
          <c:idx val="7"/>
          <c:order val="6"/>
          <c:tx>
            <c:strRef>
              <c:f>'2 - Trends soorten'!$AM$82</c:f>
              <c:strCache>
                <c:ptCount val="1"/>
                <c:pt idx="0">
                  <c:v>Overige</c:v>
                </c:pt>
              </c:strCache>
            </c:strRef>
          </c:tx>
          <c:spPr>
            <a:ln w="28575" cap="rnd">
              <a:solidFill>
                <a:schemeClr val="accent2">
                  <a:lumMod val="60000"/>
                </a:schemeClr>
              </a:solidFill>
              <a:round/>
            </a:ln>
            <a:effectLst/>
          </c:spPr>
          <c:marker>
            <c:symbol val="none"/>
          </c:marker>
          <c:xVal>
            <c:numRef>
              <c:f>'2 - Trends soorten'!$AF$83:$AF$94</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2020</c:v>
                </c:pt>
                <c:pt idx="11">
                  <c:v>2023</c:v>
                </c:pt>
              </c:numCache>
            </c:numRef>
          </c:xVal>
          <c:yVal>
            <c:numRef>
              <c:f>'2 - Trends soorten'!$AM$83:$AM$94</c:f>
              <c:numCache>
                <c:formatCode>_(* #,##0.00_);_(* \(#,##0.00\);_(* "-"??_);_(@_)</c:formatCode>
                <c:ptCount val="12"/>
                <c:pt idx="0">
                  <c:v>0.57686111111110683</c:v>
                </c:pt>
                <c:pt idx="1">
                  <c:v>1.2210133689839553</c:v>
                </c:pt>
                <c:pt idx="2">
                  <c:v>0</c:v>
                </c:pt>
                <c:pt idx="3">
                  <c:v>1.0967250000000011</c:v>
                </c:pt>
                <c:pt idx="4">
                  <c:v>0.78206929283342608</c:v>
                </c:pt>
                <c:pt idx="5">
                  <c:v>2.2325750000000051</c:v>
                </c:pt>
                <c:pt idx="6">
                  <c:v>4.9918749999999994</c:v>
                </c:pt>
                <c:pt idx="7">
                  <c:v>2.1994249999999989</c:v>
                </c:pt>
                <c:pt idx="8">
                  <c:v>2.497049999999998</c:v>
                </c:pt>
                <c:pt idx="9">
                  <c:v>4.0000000000000036</c:v>
                </c:pt>
                <c:pt idx="10">
                  <c:v>3.5289083333333338</c:v>
                </c:pt>
                <c:pt idx="11">
                  <c:v>3.8488205128205135</c:v>
                </c:pt>
              </c:numCache>
            </c:numRef>
          </c:yVal>
          <c:smooth val="0"/>
          <c:extLst>
            <c:ext xmlns:c16="http://schemas.microsoft.com/office/drawing/2014/chart" uri="{C3380CC4-5D6E-409C-BE32-E72D297353CC}">
              <c16:uniqueId val="{00000006-5A99-4E30-9B46-C1A62A58FB68}"/>
            </c:ext>
          </c:extLst>
        </c:ser>
        <c:dLbls>
          <c:showLegendKey val="0"/>
          <c:showVal val="0"/>
          <c:showCatName val="0"/>
          <c:showSerName val="0"/>
          <c:showPercent val="0"/>
          <c:showBubbleSize val="0"/>
        </c:dLbls>
        <c:axId val="331859296"/>
        <c:axId val="331862432"/>
      </c:scatterChart>
      <c:valAx>
        <c:axId val="331859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31862432"/>
        <c:crosses val="autoZero"/>
        <c:crossBetween val="midCat"/>
      </c:valAx>
      <c:valAx>
        <c:axId val="331862432"/>
        <c:scaling>
          <c:orientation val="minMax"/>
          <c:max val="3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31859296"/>
        <c:crosses val="autoZero"/>
        <c:crossBetween val="midCat"/>
      </c:valAx>
      <c:spPr>
        <a:noFill/>
        <a:ln>
          <a:noFill/>
        </a:ln>
        <a:effectLst/>
      </c:spPr>
    </c:plotArea>
    <c:legend>
      <c:legendPos val="t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nl-NL"/>
        </a:p>
      </c:txPr>
    </c:legend>
    <c:plotVisOnly val="1"/>
    <c:dispBlanksAs val="span"/>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Bedekkingspercentages soorten </a:t>
            </a:r>
            <a:r>
              <a:rPr lang="en-GB"/>
              <a:t>Zwarte 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4.8527537218877675E-2"/>
          <c:y val="0.13913719772544741"/>
          <c:w val="0.67424443683669966"/>
          <c:h val="0.66846456692913381"/>
        </c:manualLayout>
      </c:layout>
      <c:lineChart>
        <c:grouping val="standard"/>
        <c:varyColors val="0"/>
        <c:ser>
          <c:idx val="1"/>
          <c:order val="0"/>
          <c:tx>
            <c:strRef>
              <c:f>'2 - Trends soorten'!$AG$55</c:f>
              <c:strCache>
                <c:ptCount val="1"/>
                <c:pt idx="0">
                  <c:v>Doorgroeid fonteinkruid</c:v>
                </c:pt>
              </c:strCache>
            </c:strRef>
          </c:tx>
          <c:spPr>
            <a:ln w="28575" cap="rnd">
              <a:solidFill>
                <a:schemeClr val="accent2"/>
              </a:solidFill>
              <a:round/>
            </a:ln>
            <a:effectLst/>
          </c:spPr>
          <c:marker>
            <c:symbol val="none"/>
          </c:marker>
          <c:cat>
            <c:numRef>
              <c:f>'2 - Trends soorten'!$AF$56:$AF$67</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2020</c:v>
                </c:pt>
                <c:pt idx="11">
                  <c:v>2023</c:v>
                </c:pt>
              </c:numCache>
            </c:numRef>
          </c:cat>
          <c:val>
            <c:numRef>
              <c:f>'2 - Trends soorten'!$AG$56:$AG$67</c:f>
              <c:numCache>
                <c:formatCode>_(* #,##0.00_);_(* \(#,##0.00\);_(* "-"??_);_(@_)</c:formatCode>
                <c:ptCount val="12"/>
                <c:pt idx="0">
                  <c:v>3.6363636363636397E-2</c:v>
                </c:pt>
                <c:pt idx="1">
                  <c:v>2.2222222222222199E-2</c:v>
                </c:pt>
                <c:pt idx="2">
                  <c:v>5.5555555555555601E-3</c:v>
                </c:pt>
                <c:pt idx="3">
                  <c:v>0.54545454545454497</c:v>
                </c:pt>
                <c:pt idx="4">
                  <c:v>0.25261904761904802</c:v>
                </c:pt>
                <c:pt idx="5">
                  <c:v>0.30476190476190501</c:v>
                </c:pt>
                <c:pt idx="6">
                  <c:v>1.0221428571428599</c:v>
                </c:pt>
                <c:pt idx="7">
                  <c:v>0.31952380952380999</c:v>
                </c:pt>
                <c:pt idx="8">
                  <c:v>1.3879999999999999</c:v>
                </c:pt>
                <c:pt idx="9">
                  <c:v>1.1299999999999999</c:v>
                </c:pt>
                <c:pt idx="10">
                  <c:v>2.6774047619047621</c:v>
                </c:pt>
                <c:pt idx="11" formatCode="0.00">
                  <c:v>1.4990952380952383</c:v>
                </c:pt>
              </c:numCache>
            </c:numRef>
          </c:val>
          <c:smooth val="0"/>
          <c:extLst>
            <c:ext xmlns:c16="http://schemas.microsoft.com/office/drawing/2014/chart" uri="{C3380CC4-5D6E-409C-BE32-E72D297353CC}">
              <c16:uniqueId val="{00000001-FD05-4A66-8913-0612B5C38133}"/>
            </c:ext>
          </c:extLst>
        </c:ser>
        <c:ser>
          <c:idx val="2"/>
          <c:order val="1"/>
          <c:tx>
            <c:strRef>
              <c:f>'2 - Trends soorten'!$AH$55</c:f>
              <c:strCache>
                <c:ptCount val="1"/>
                <c:pt idx="0">
                  <c:v>Schedefonteinkruid</c:v>
                </c:pt>
              </c:strCache>
            </c:strRef>
          </c:tx>
          <c:spPr>
            <a:ln w="28575" cap="rnd">
              <a:solidFill>
                <a:schemeClr val="accent3"/>
              </a:solidFill>
              <a:round/>
            </a:ln>
            <a:effectLst/>
          </c:spPr>
          <c:marker>
            <c:symbol val="none"/>
          </c:marker>
          <c:cat>
            <c:numRef>
              <c:f>'2 - Trends soorten'!$AF$56:$AF$67</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2020</c:v>
                </c:pt>
                <c:pt idx="11">
                  <c:v>2023</c:v>
                </c:pt>
              </c:numCache>
            </c:numRef>
          </c:cat>
          <c:val>
            <c:numRef>
              <c:f>'2 - Trends soorten'!$AH$56:$AH$67</c:f>
              <c:numCache>
                <c:formatCode>_(* #,##0.00_);_(* \(#,##0.00\);_(* "-"??_);_(@_)</c:formatCode>
                <c:ptCount val="12"/>
                <c:pt idx="0">
                  <c:v>5.1351010101010104</c:v>
                </c:pt>
                <c:pt idx="1">
                  <c:v>5.3605555555555604</c:v>
                </c:pt>
                <c:pt idx="2">
                  <c:v>11.5187373737374</c:v>
                </c:pt>
                <c:pt idx="3">
                  <c:v>6.4056060606060603</c:v>
                </c:pt>
                <c:pt idx="4">
                  <c:v>0.38335714285714301</c:v>
                </c:pt>
                <c:pt idx="5">
                  <c:v>7.0880952380952396</c:v>
                </c:pt>
                <c:pt idx="6">
                  <c:v>6.0254047619047597</c:v>
                </c:pt>
                <c:pt idx="7">
                  <c:v>2.8783571428571402</c:v>
                </c:pt>
                <c:pt idx="8">
                  <c:v>5.4960000000000004</c:v>
                </c:pt>
                <c:pt idx="9">
                  <c:v>5.15</c:v>
                </c:pt>
                <c:pt idx="10">
                  <c:v>0.51088095238095255</c:v>
                </c:pt>
                <c:pt idx="11" formatCode="0.00">
                  <c:v>1.0963809523809516</c:v>
                </c:pt>
              </c:numCache>
            </c:numRef>
          </c:val>
          <c:smooth val="0"/>
          <c:extLst>
            <c:ext xmlns:c16="http://schemas.microsoft.com/office/drawing/2014/chart" uri="{C3380CC4-5D6E-409C-BE32-E72D297353CC}">
              <c16:uniqueId val="{00000002-FD05-4A66-8913-0612B5C38133}"/>
            </c:ext>
          </c:extLst>
        </c:ser>
        <c:ser>
          <c:idx val="3"/>
          <c:order val="2"/>
          <c:tx>
            <c:strRef>
              <c:f>'2 - Trends soorten'!$AI$55</c:f>
              <c:strCache>
                <c:ptCount val="1"/>
                <c:pt idx="0">
                  <c:v>Tenger fonteinkruid</c:v>
                </c:pt>
              </c:strCache>
            </c:strRef>
          </c:tx>
          <c:spPr>
            <a:ln w="28575" cap="rnd">
              <a:solidFill>
                <a:schemeClr val="accent4"/>
              </a:solidFill>
              <a:round/>
            </a:ln>
            <a:effectLst/>
          </c:spPr>
          <c:marker>
            <c:symbol val="none"/>
          </c:marker>
          <c:cat>
            <c:numRef>
              <c:f>'2 - Trends soorten'!$AF$56:$AF$67</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2020</c:v>
                </c:pt>
                <c:pt idx="11">
                  <c:v>2023</c:v>
                </c:pt>
              </c:numCache>
            </c:numRef>
          </c:cat>
          <c:val>
            <c:numRef>
              <c:f>'2 - Trends soorten'!$AI$56:$AI$67</c:f>
              <c:numCache>
                <c:formatCode>_(* #,##0.00_);_(* \(#,##0.00\);_(* "-"??_);_(@_)</c:formatCode>
                <c:ptCount val="12"/>
                <c:pt idx="0">
                  <c:v>1.0306060606060601</c:v>
                </c:pt>
                <c:pt idx="1">
                  <c:v>0.18</c:v>
                </c:pt>
                <c:pt idx="2">
                  <c:v>4.3638383838383801</c:v>
                </c:pt>
                <c:pt idx="3">
                  <c:v>0.14949494949495001</c:v>
                </c:pt>
                <c:pt idx="4">
                  <c:v>2.4176428571428601</c:v>
                </c:pt>
                <c:pt idx="5">
                  <c:v>3.7592857142857099</c:v>
                </c:pt>
                <c:pt idx="6">
                  <c:v>2.0381666666666698</c:v>
                </c:pt>
                <c:pt idx="7">
                  <c:v>1.19652380952381</c:v>
                </c:pt>
                <c:pt idx="8">
                  <c:v>0.96399999999999997</c:v>
                </c:pt>
                <c:pt idx="9">
                  <c:v>2.65</c:v>
                </c:pt>
                <c:pt idx="10">
                  <c:v>0.12007142857142858</c:v>
                </c:pt>
                <c:pt idx="11" formatCode="0.00">
                  <c:v>1.0259761904761902</c:v>
                </c:pt>
              </c:numCache>
            </c:numRef>
          </c:val>
          <c:smooth val="0"/>
          <c:extLst>
            <c:ext xmlns:c16="http://schemas.microsoft.com/office/drawing/2014/chart" uri="{C3380CC4-5D6E-409C-BE32-E72D297353CC}">
              <c16:uniqueId val="{00000003-FD05-4A66-8913-0612B5C38133}"/>
            </c:ext>
          </c:extLst>
        </c:ser>
        <c:ser>
          <c:idx val="4"/>
          <c:order val="3"/>
          <c:tx>
            <c:strRef>
              <c:f>'2 - Trends soorten'!$AJ$55</c:f>
              <c:strCache>
                <c:ptCount val="1"/>
                <c:pt idx="0">
                  <c:v>Zannichellia</c:v>
                </c:pt>
              </c:strCache>
            </c:strRef>
          </c:tx>
          <c:spPr>
            <a:ln w="28575" cap="rnd">
              <a:solidFill>
                <a:schemeClr val="accent5"/>
              </a:solidFill>
              <a:round/>
            </a:ln>
            <a:effectLst/>
          </c:spPr>
          <c:marker>
            <c:symbol val="none"/>
          </c:marker>
          <c:cat>
            <c:numRef>
              <c:f>'2 - Trends soorten'!$AF$56:$AF$67</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2020</c:v>
                </c:pt>
                <c:pt idx="11">
                  <c:v>2023</c:v>
                </c:pt>
              </c:numCache>
            </c:numRef>
          </c:cat>
          <c:val>
            <c:numRef>
              <c:f>'2 - Trends soorten'!$AJ$56:$AJ$67</c:f>
              <c:numCache>
                <c:formatCode>_(* #,##0.00_);_(* \(#,##0.00\);_(* "-"??_);_(@_)</c:formatCode>
                <c:ptCount val="12"/>
                <c:pt idx="0">
                  <c:v>5.0587878787878804</c:v>
                </c:pt>
                <c:pt idx="1">
                  <c:v>0.95111111111111102</c:v>
                </c:pt>
                <c:pt idx="2">
                  <c:v>5.6024747474747496</c:v>
                </c:pt>
                <c:pt idx="3">
                  <c:v>16.1677777777778</c:v>
                </c:pt>
                <c:pt idx="4">
                  <c:v>1.5858333333333301</c:v>
                </c:pt>
                <c:pt idx="5">
                  <c:v>9.6609523809523807</c:v>
                </c:pt>
                <c:pt idx="6">
                  <c:v>1.85952380952381</c:v>
                </c:pt>
                <c:pt idx="7">
                  <c:v>2.8645238095238099</c:v>
                </c:pt>
                <c:pt idx="8">
                  <c:v>0.75900000000000001</c:v>
                </c:pt>
                <c:pt idx="9">
                  <c:v>0.3</c:v>
                </c:pt>
                <c:pt idx="10">
                  <c:v>0.57221428571428568</c:v>
                </c:pt>
                <c:pt idx="11" formatCode="0.00">
                  <c:v>0.78521428571428553</c:v>
                </c:pt>
              </c:numCache>
            </c:numRef>
          </c:val>
          <c:smooth val="0"/>
          <c:extLst>
            <c:ext xmlns:c16="http://schemas.microsoft.com/office/drawing/2014/chart" uri="{C3380CC4-5D6E-409C-BE32-E72D297353CC}">
              <c16:uniqueId val="{00000004-FD05-4A66-8913-0612B5C38133}"/>
            </c:ext>
          </c:extLst>
        </c:ser>
        <c:ser>
          <c:idx val="5"/>
          <c:order val="4"/>
          <c:tx>
            <c:strRef>
              <c:f>'2 - Trends soorten'!$AK$55</c:f>
              <c:strCache>
                <c:ptCount val="1"/>
                <c:pt idx="0">
                  <c:v>Mattenbies</c:v>
                </c:pt>
              </c:strCache>
            </c:strRef>
          </c:tx>
          <c:spPr>
            <a:ln w="28575" cap="rnd">
              <a:solidFill>
                <a:schemeClr val="accent6"/>
              </a:solidFill>
              <a:round/>
            </a:ln>
            <a:effectLst/>
          </c:spPr>
          <c:marker>
            <c:symbol val="none"/>
          </c:marker>
          <c:cat>
            <c:numRef>
              <c:f>'2 - Trends soorten'!$AF$56:$AF$67</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2020</c:v>
                </c:pt>
                <c:pt idx="11">
                  <c:v>2023</c:v>
                </c:pt>
              </c:numCache>
            </c:numRef>
          </c:cat>
          <c:val>
            <c:numRef>
              <c:f>'2 - Trends soorten'!$AK$56:$AK$67</c:f>
              <c:numCache>
                <c:formatCode>_(* #,##0.00_);_(* \(#,##0.00\);_(* "-"??_);_(@_)</c:formatCode>
                <c:ptCount val="12"/>
                <c:pt idx="0">
                  <c:v>0.54545454545454497</c:v>
                </c:pt>
                <c:pt idx="1">
                  <c:v>3.3333333333333299</c:v>
                </c:pt>
                <c:pt idx="2">
                  <c:v>3.6363636363636398</c:v>
                </c:pt>
                <c:pt idx="3">
                  <c:v>1.27272727272727</c:v>
                </c:pt>
                <c:pt idx="4">
                  <c:v>1.5904761904761899</c:v>
                </c:pt>
                <c:pt idx="5">
                  <c:v>1.0952380952381</c:v>
                </c:pt>
                <c:pt idx="6">
                  <c:v>0.56190476190476202</c:v>
                </c:pt>
                <c:pt idx="7">
                  <c:v>0.52476190476190498</c:v>
                </c:pt>
                <c:pt idx="8">
                  <c:v>0.219</c:v>
                </c:pt>
                <c:pt idx="9">
                  <c:v>0.01</c:v>
                </c:pt>
                <c:pt idx="10">
                  <c:v>0</c:v>
                </c:pt>
                <c:pt idx="11" formatCode="General">
                  <c:v>0</c:v>
                </c:pt>
              </c:numCache>
            </c:numRef>
          </c:val>
          <c:smooth val="0"/>
          <c:extLst>
            <c:ext xmlns:c16="http://schemas.microsoft.com/office/drawing/2014/chart" uri="{C3380CC4-5D6E-409C-BE32-E72D297353CC}">
              <c16:uniqueId val="{00000005-FD05-4A66-8913-0612B5C38133}"/>
            </c:ext>
          </c:extLst>
        </c:ser>
        <c:ser>
          <c:idx val="6"/>
          <c:order val="5"/>
          <c:tx>
            <c:strRef>
              <c:f>'2 - Trends soorten'!$AL$55</c:f>
              <c:strCache>
                <c:ptCount val="1"/>
                <c:pt idx="0">
                  <c:v>Watergentiaan</c:v>
                </c:pt>
              </c:strCache>
            </c:strRef>
          </c:tx>
          <c:spPr>
            <a:ln w="28575" cap="rnd">
              <a:solidFill>
                <a:schemeClr val="accent1">
                  <a:lumMod val="60000"/>
                </a:schemeClr>
              </a:solidFill>
              <a:round/>
            </a:ln>
            <a:effectLst/>
          </c:spPr>
          <c:marker>
            <c:symbol val="none"/>
          </c:marker>
          <c:cat>
            <c:numRef>
              <c:f>'2 - Trends soorten'!$AF$56:$AF$67</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2020</c:v>
                </c:pt>
                <c:pt idx="11">
                  <c:v>2023</c:v>
                </c:pt>
              </c:numCache>
            </c:numRef>
          </c:cat>
          <c:val>
            <c:numRef>
              <c:f>'2 - Trends soorten'!$AL$56:$AL$67</c:f>
              <c:numCache>
                <c:formatCode>_(* #,##0.00_);_(* \(#,##0.00\);_(* "-"??_);_(@_)</c:formatCode>
                <c:ptCount val="12"/>
                <c:pt idx="0">
                  <c:v>2</c:v>
                </c:pt>
                <c:pt idx="2">
                  <c:v>2.9090909090909101</c:v>
                </c:pt>
                <c:pt idx="3">
                  <c:v>2.2727272727272698</c:v>
                </c:pt>
                <c:pt idx="4">
                  <c:v>1.6285714285714299</c:v>
                </c:pt>
                <c:pt idx="6">
                  <c:v>1.0095238095238099</c:v>
                </c:pt>
                <c:pt idx="7">
                  <c:v>1.61904761904762</c:v>
                </c:pt>
                <c:pt idx="8">
                  <c:v>1.0189999999999999</c:v>
                </c:pt>
                <c:pt idx="9">
                  <c:v>1.57</c:v>
                </c:pt>
                <c:pt idx="10">
                  <c:v>0.95238095238095244</c:v>
                </c:pt>
                <c:pt idx="11" formatCode="0.00">
                  <c:v>0.19047619047619047</c:v>
                </c:pt>
              </c:numCache>
            </c:numRef>
          </c:val>
          <c:smooth val="0"/>
          <c:extLst>
            <c:ext xmlns:c16="http://schemas.microsoft.com/office/drawing/2014/chart" uri="{C3380CC4-5D6E-409C-BE32-E72D297353CC}">
              <c16:uniqueId val="{00000006-FD05-4A66-8913-0612B5C38133}"/>
            </c:ext>
          </c:extLst>
        </c:ser>
        <c:ser>
          <c:idx val="7"/>
          <c:order val="6"/>
          <c:tx>
            <c:strRef>
              <c:f>'2 - Trends soorten'!$AM$55</c:f>
              <c:strCache>
                <c:ptCount val="1"/>
                <c:pt idx="0">
                  <c:v>Kransblad</c:v>
                </c:pt>
              </c:strCache>
            </c:strRef>
          </c:tx>
          <c:spPr>
            <a:ln w="28575" cap="rnd">
              <a:solidFill>
                <a:schemeClr val="accent2">
                  <a:lumMod val="60000"/>
                </a:schemeClr>
              </a:solidFill>
              <a:round/>
            </a:ln>
            <a:effectLst/>
          </c:spPr>
          <c:marker>
            <c:symbol val="none"/>
          </c:marker>
          <c:cat>
            <c:numRef>
              <c:f>'2 - Trends soorten'!$AF$56:$AF$67</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2020</c:v>
                </c:pt>
                <c:pt idx="11">
                  <c:v>2023</c:v>
                </c:pt>
              </c:numCache>
            </c:numRef>
          </c:cat>
          <c:val>
            <c:numRef>
              <c:f>'2 - Trends soorten'!$AM$56:$AM$67</c:f>
              <c:numCache>
                <c:formatCode>_(* #,##0.00_);_(* \(#,##0.00\);_(* "-"??_);_(@_)</c:formatCode>
                <c:ptCount val="12"/>
                <c:pt idx="0">
                  <c:v>0</c:v>
                </c:pt>
                <c:pt idx="1">
                  <c:v>2.4444444444444401E-2</c:v>
                </c:pt>
                <c:pt idx="2">
                  <c:v>0.236363636363636</c:v>
                </c:pt>
                <c:pt idx="3">
                  <c:v>6.8</c:v>
                </c:pt>
                <c:pt idx="4">
                  <c:v>16.687619047618998</c:v>
                </c:pt>
                <c:pt idx="5">
                  <c:v>18.181428571428601</c:v>
                </c:pt>
                <c:pt idx="6">
                  <c:v>11.2398333333333</c:v>
                </c:pt>
                <c:pt idx="7">
                  <c:v>14.9190476190476</c:v>
                </c:pt>
                <c:pt idx="8">
                  <c:v>10.65</c:v>
                </c:pt>
                <c:pt idx="9">
                  <c:v>17.329999999999998</c:v>
                </c:pt>
                <c:pt idx="10">
                  <c:v>43.206880952380963</c:v>
                </c:pt>
                <c:pt idx="11" formatCode="0.00">
                  <c:v>14.00921428571429</c:v>
                </c:pt>
              </c:numCache>
            </c:numRef>
          </c:val>
          <c:smooth val="0"/>
          <c:extLst>
            <c:ext xmlns:c16="http://schemas.microsoft.com/office/drawing/2014/chart" uri="{C3380CC4-5D6E-409C-BE32-E72D297353CC}">
              <c16:uniqueId val="{00000007-FD05-4A66-8913-0612B5C38133}"/>
            </c:ext>
          </c:extLst>
        </c:ser>
        <c:ser>
          <c:idx val="8"/>
          <c:order val="7"/>
          <c:tx>
            <c:strRef>
              <c:f>'2 - Trends soorten'!$AN$55</c:f>
              <c:strCache>
                <c:ptCount val="1"/>
                <c:pt idx="0">
                  <c:v>Overige</c:v>
                </c:pt>
              </c:strCache>
            </c:strRef>
          </c:tx>
          <c:spPr>
            <a:ln w="28575" cap="rnd">
              <a:solidFill>
                <a:schemeClr val="accent3">
                  <a:lumMod val="60000"/>
                </a:schemeClr>
              </a:solidFill>
              <a:round/>
            </a:ln>
            <a:effectLst/>
          </c:spPr>
          <c:marker>
            <c:symbol val="none"/>
          </c:marker>
          <c:cat>
            <c:numRef>
              <c:f>'2 - Trends soorten'!$AF$56:$AF$67</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2020</c:v>
                </c:pt>
                <c:pt idx="11">
                  <c:v>2023</c:v>
                </c:pt>
              </c:numCache>
            </c:numRef>
          </c:cat>
          <c:val>
            <c:numRef>
              <c:f>'2 - Trends soorten'!$AN$56:$AN$67</c:f>
              <c:numCache>
                <c:formatCode>_(* #,##0.00_);_(* \(#,##0.00\);_(* "-"??_);_(@_)</c:formatCode>
                <c:ptCount val="12"/>
                <c:pt idx="0">
                  <c:v>0</c:v>
                </c:pt>
                <c:pt idx="1">
                  <c:v>0.45333333333333131</c:v>
                </c:pt>
                <c:pt idx="2">
                  <c:v>0</c:v>
                </c:pt>
                <c:pt idx="3">
                  <c:v>0</c:v>
                </c:pt>
                <c:pt idx="4">
                  <c:v>0</c:v>
                </c:pt>
                <c:pt idx="5">
                  <c:v>0.82811904761906296</c:v>
                </c:pt>
                <c:pt idx="6">
                  <c:v>0.91516666666672775</c:v>
                </c:pt>
                <c:pt idx="7">
                  <c:v>2.1323095238095049</c:v>
                </c:pt>
                <c:pt idx="8">
                  <c:v>0</c:v>
                </c:pt>
                <c:pt idx="9">
                  <c:v>0</c:v>
                </c:pt>
                <c:pt idx="11">
                  <c:v>9.5886190476190531</c:v>
                </c:pt>
              </c:numCache>
            </c:numRef>
          </c:val>
          <c:smooth val="0"/>
          <c:extLst>
            <c:ext xmlns:c16="http://schemas.microsoft.com/office/drawing/2014/chart" uri="{C3380CC4-5D6E-409C-BE32-E72D297353CC}">
              <c16:uniqueId val="{00000009-FD05-4A66-8913-0612B5C38133}"/>
            </c:ext>
          </c:extLst>
        </c:ser>
        <c:dLbls>
          <c:showLegendKey val="0"/>
          <c:showVal val="0"/>
          <c:showCatName val="0"/>
          <c:showSerName val="0"/>
          <c:showPercent val="0"/>
          <c:showBubbleSize val="0"/>
        </c:dLbls>
        <c:smooth val="0"/>
        <c:axId val="331860472"/>
        <c:axId val="331859688"/>
      </c:lineChart>
      <c:catAx>
        <c:axId val="331860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31859688"/>
        <c:crosses val="autoZero"/>
        <c:auto val="1"/>
        <c:lblAlgn val="ctr"/>
        <c:lblOffset val="100"/>
        <c:noMultiLvlLbl val="0"/>
      </c:catAx>
      <c:valAx>
        <c:axId val="331859688"/>
        <c:scaling>
          <c:orientation val="minMax"/>
          <c:max val="5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31860472"/>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nl-NL"/>
        </a:p>
      </c:txPr>
    </c:legend>
    <c:plotVisOnly val="1"/>
    <c:dispBlanksAs val="span"/>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Groeivormen Zwarte 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7.6361824126618461E-2"/>
          <c:y val="0.1425168107588857"/>
          <c:w val="0.6659259403203398"/>
          <c:h val="0.77506818852254422"/>
        </c:manualLayout>
      </c:layout>
      <c:barChart>
        <c:barDir val="col"/>
        <c:grouping val="percentStacked"/>
        <c:varyColors val="0"/>
        <c:ser>
          <c:idx val="0"/>
          <c:order val="0"/>
          <c:tx>
            <c:strRef>
              <c:f>'3 - Trends groeivormen'!$I$55</c:f>
              <c:strCache>
                <c:ptCount val="1"/>
                <c:pt idx="0">
                  <c:v>draadwieren</c:v>
                </c:pt>
              </c:strCache>
            </c:strRef>
          </c:tx>
          <c:spPr>
            <a:solidFill>
              <a:schemeClr val="accent6">
                <a:lumMod val="40000"/>
                <a:lumOff val="60000"/>
              </a:schemeClr>
            </a:solidFill>
            <a:ln>
              <a:noFill/>
            </a:ln>
            <a:effectLst/>
          </c:spPr>
          <c:invertIfNegative val="0"/>
          <c:cat>
            <c:numRef>
              <c:f>'3 - Trends groeivormen'!$H$56:$H$74</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groeivormen'!$I$56:$I$74</c:f>
              <c:numCache>
                <c:formatCode>_(* #,##0.00_);_(* \(#,##0.00\);_(* "-"??_);_(@_)</c:formatCode>
                <c:ptCount val="19"/>
                <c:pt idx="0">
                  <c:v>41.598686868686897</c:v>
                </c:pt>
                <c:pt idx="1">
                  <c:v>54.81</c:v>
                </c:pt>
                <c:pt idx="2">
                  <c:v>30.481212121212099</c:v>
                </c:pt>
                <c:pt idx="3">
                  <c:v>33.386666666666699</c:v>
                </c:pt>
                <c:pt idx="4">
                  <c:v>19.6125238095238</c:v>
                </c:pt>
                <c:pt idx="5">
                  <c:v>33.838619047619098</c:v>
                </c:pt>
                <c:pt idx="6">
                  <c:v>23.097238095238101</c:v>
                </c:pt>
                <c:pt idx="7">
                  <c:v>29.197095238095201</c:v>
                </c:pt>
                <c:pt idx="10">
                  <c:v>10.167499999999999</c:v>
                </c:pt>
                <c:pt idx="13">
                  <c:v>20.9</c:v>
                </c:pt>
                <c:pt idx="15">
                  <c:v>19.053333333333327</c:v>
                </c:pt>
                <c:pt idx="18" formatCode="0.00">
                  <c:v>11.994761904761909</c:v>
                </c:pt>
              </c:numCache>
            </c:numRef>
          </c:val>
          <c:extLst>
            <c:ext xmlns:c16="http://schemas.microsoft.com/office/drawing/2014/chart" uri="{C3380CC4-5D6E-409C-BE32-E72D297353CC}">
              <c16:uniqueId val="{00000000-50B5-4F32-BFE6-68C761A809D6}"/>
            </c:ext>
          </c:extLst>
        </c:ser>
        <c:ser>
          <c:idx val="1"/>
          <c:order val="1"/>
          <c:tx>
            <c:strRef>
              <c:f>'3 - Trends groeivormen'!$J$55</c:f>
              <c:strCache>
                <c:ptCount val="1"/>
                <c:pt idx="0">
                  <c:v>kranswieren</c:v>
                </c:pt>
              </c:strCache>
            </c:strRef>
          </c:tx>
          <c:spPr>
            <a:solidFill>
              <a:schemeClr val="accent1">
                <a:lumMod val="60000"/>
                <a:lumOff val="40000"/>
              </a:schemeClr>
            </a:solidFill>
            <a:ln>
              <a:noFill/>
            </a:ln>
            <a:effectLst/>
          </c:spPr>
          <c:invertIfNegative val="0"/>
          <c:cat>
            <c:numRef>
              <c:f>'3 - Trends groeivormen'!$H$56:$H$74</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groeivormen'!$J$56:$J$74</c:f>
              <c:numCache>
                <c:formatCode>_(* #,##0.00_);_(* \(#,##0.00\);_(* "-"??_);_(@_)</c:formatCode>
                <c:ptCount val="19"/>
                <c:pt idx="0">
                  <c:v>0</c:v>
                </c:pt>
                <c:pt idx="1">
                  <c:v>2.4444444444444401E-2</c:v>
                </c:pt>
                <c:pt idx="2">
                  <c:v>0.236363636363636</c:v>
                </c:pt>
                <c:pt idx="3">
                  <c:v>6.8</c:v>
                </c:pt>
                <c:pt idx="4">
                  <c:v>16.687619047618998</c:v>
                </c:pt>
                <c:pt idx="5">
                  <c:v>18.181428571428601</c:v>
                </c:pt>
                <c:pt idx="6">
                  <c:v>11.2412857142857</c:v>
                </c:pt>
                <c:pt idx="7">
                  <c:v>14.9285714285714</c:v>
                </c:pt>
                <c:pt idx="10">
                  <c:v>6.9956250000000013</c:v>
                </c:pt>
                <c:pt idx="13">
                  <c:v>17.32</c:v>
                </c:pt>
                <c:pt idx="15">
                  <c:v>43.518309523809521</c:v>
                </c:pt>
                <c:pt idx="18" formatCode="0.00">
                  <c:v>21.925547619047624</c:v>
                </c:pt>
              </c:numCache>
            </c:numRef>
          </c:val>
          <c:extLst>
            <c:ext xmlns:c16="http://schemas.microsoft.com/office/drawing/2014/chart" uri="{C3380CC4-5D6E-409C-BE32-E72D297353CC}">
              <c16:uniqueId val="{00000001-50B5-4F32-BFE6-68C761A809D6}"/>
            </c:ext>
          </c:extLst>
        </c:ser>
        <c:ser>
          <c:idx val="2"/>
          <c:order val="2"/>
          <c:tx>
            <c:strRef>
              <c:f>'3 - Trends groeivormen'!$K$55</c:f>
              <c:strCache>
                <c:ptCount val="1"/>
                <c:pt idx="0">
                  <c:v>parvopotamiden</c:v>
                </c:pt>
              </c:strCache>
            </c:strRef>
          </c:tx>
          <c:spPr>
            <a:solidFill>
              <a:srgbClr val="92D050"/>
            </a:solidFill>
            <a:ln>
              <a:noFill/>
            </a:ln>
            <a:effectLst/>
          </c:spPr>
          <c:invertIfNegative val="0"/>
          <c:cat>
            <c:numRef>
              <c:f>'3 - Trends groeivormen'!$H$56:$H$74</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groeivormen'!$K$56:$K$74</c:f>
              <c:numCache>
                <c:formatCode>_(* #,##0.00_);_(* \(#,##0.00\);_(* "-"??_);_(@_)</c:formatCode>
                <c:ptCount val="19"/>
                <c:pt idx="0">
                  <c:v>11.224494949495</c:v>
                </c:pt>
                <c:pt idx="1">
                  <c:v>6.4916666666666698</c:v>
                </c:pt>
                <c:pt idx="2">
                  <c:v>21.485050505050499</c:v>
                </c:pt>
                <c:pt idx="3">
                  <c:v>22.722878787878798</c:v>
                </c:pt>
                <c:pt idx="4">
                  <c:v>4.38683333333333</c:v>
                </c:pt>
                <c:pt idx="5">
                  <c:v>20.581904761904799</c:v>
                </c:pt>
                <c:pt idx="6">
                  <c:v>10.1261904761905</c:v>
                </c:pt>
                <c:pt idx="7">
                  <c:v>7.1883809523809497</c:v>
                </c:pt>
                <c:pt idx="10">
                  <c:v>4.8325000000000005</c:v>
                </c:pt>
                <c:pt idx="13">
                  <c:v>8.1</c:v>
                </c:pt>
                <c:pt idx="15">
                  <c:v>1.2031666666666658</c:v>
                </c:pt>
                <c:pt idx="18" formatCode="0.00">
                  <c:v>2.9080714285714264</c:v>
                </c:pt>
              </c:numCache>
            </c:numRef>
          </c:val>
          <c:extLst>
            <c:ext xmlns:c16="http://schemas.microsoft.com/office/drawing/2014/chart" uri="{C3380CC4-5D6E-409C-BE32-E72D297353CC}">
              <c16:uniqueId val="{00000002-50B5-4F32-BFE6-68C761A809D6}"/>
            </c:ext>
          </c:extLst>
        </c:ser>
        <c:ser>
          <c:idx val="3"/>
          <c:order val="3"/>
          <c:tx>
            <c:strRef>
              <c:f>'3 - Trends groeivormen'!$L$55</c:f>
              <c:strCache>
                <c:ptCount val="1"/>
                <c:pt idx="0">
                  <c:v>magnopotamiden</c:v>
                </c:pt>
              </c:strCache>
            </c:strRef>
          </c:tx>
          <c:spPr>
            <a:solidFill>
              <a:schemeClr val="accent6">
                <a:lumMod val="75000"/>
              </a:schemeClr>
            </a:solidFill>
            <a:ln>
              <a:noFill/>
            </a:ln>
            <a:effectLst/>
          </c:spPr>
          <c:invertIfNegative val="0"/>
          <c:cat>
            <c:numRef>
              <c:f>'3 - Trends groeivormen'!$H$56:$H$74</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groeivormen'!$L$56:$L$74</c:f>
              <c:numCache>
                <c:formatCode>_(* #,##0.00_);_(* \(#,##0.00\);_(* "-"??_);_(@_)</c:formatCode>
                <c:ptCount val="19"/>
                <c:pt idx="0">
                  <c:v>3.6363636363636397E-2</c:v>
                </c:pt>
                <c:pt idx="1">
                  <c:v>2.2222222222222199E-2</c:v>
                </c:pt>
                <c:pt idx="2">
                  <c:v>5.5555555555555601E-3</c:v>
                </c:pt>
                <c:pt idx="3">
                  <c:v>0.54545454545454497</c:v>
                </c:pt>
                <c:pt idx="4">
                  <c:v>0.25261904761904802</c:v>
                </c:pt>
                <c:pt idx="5">
                  <c:v>0.30476190476190501</c:v>
                </c:pt>
                <c:pt idx="6">
                  <c:v>1.0221428571428599</c:v>
                </c:pt>
                <c:pt idx="7">
                  <c:v>0.31952380952380999</c:v>
                </c:pt>
                <c:pt idx="10">
                  <c:v>1.3424999999999998</c:v>
                </c:pt>
                <c:pt idx="13">
                  <c:v>1.23</c:v>
                </c:pt>
                <c:pt idx="15">
                  <c:v>2.6854047619047621</c:v>
                </c:pt>
                <c:pt idx="18" formatCode="0.00">
                  <c:v>1.5020476190476193</c:v>
                </c:pt>
              </c:numCache>
            </c:numRef>
          </c:val>
          <c:extLst>
            <c:ext xmlns:c16="http://schemas.microsoft.com/office/drawing/2014/chart" uri="{C3380CC4-5D6E-409C-BE32-E72D297353CC}">
              <c16:uniqueId val="{00000003-50B5-4F32-BFE6-68C761A809D6}"/>
            </c:ext>
          </c:extLst>
        </c:ser>
        <c:ser>
          <c:idx val="4"/>
          <c:order val="4"/>
          <c:tx>
            <c:strRef>
              <c:f>'3 - Trends groeivormen'!$M$55</c:f>
              <c:strCache>
                <c:ptCount val="1"/>
                <c:pt idx="0">
                  <c:v>myriophylliden</c:v>
                </c:pt>
              </c:strCache>
            </c:strRef>
          </c:tx>
          <c:spPr>
            <a:solidFill>
              <a:srgbClr val="FF0000"/>
            </a:solidFill>
            <a:ln>
              <a:noFill/>
            </a:ln>
            <a:effectLst/>
          </c:spPr>
          <c:invertIfNegative val="0"/>
          <c:cat>
            <c:numRef>
              <c:f>'3 - Trends groeivormen'!$H$56:$H$74</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groeivormen'!$M$56:$M$74</c:f>
              <c:numCache>
                <c:formatCode>_(* #,##0.00_);_(* \(#,##0.00\);_(* "-"??_);_(@_)</c:formatCode>
                <c:ptCount val="19"/>
                <c:pt idx="0">
                  <c:v>0</c:v>
                </c:pt>
                <c:pt idx="1">
                  <c:v>0</c:v>
                </c:pt>
                <c:pt idx="2">
                  <c:v>0</c:v>
                </c:pt>
                <c:pt idx="3">
                  <c:v>0</c:v>
                </c:pt>
                <c:pt idx="4">
                  <c:v>0</c:v>
                </c:pt>
                <c:pt idx="5">
                  <c:v>5.0000000000000001E-3</c:v>
                </c:pt>
                <c:pt idx="6">
                  <c:v>1.73809523809524E-2</c:v>
                </c:pt>
                <c:pt idx="7">
                  <c:v>0.67142857142857104</c:v>
                </c:pt>
                <c:pt idx="10">
                  <c:v>0.93124999999999969</c:v>
                </c:pt>
                <c:pt idx="13">
                  <c:v>2.25</c:v>
                </c:pt>
                <c:pt idx="15">
                  <c:v>0.71061904761904748</c:v>
                </c:pt>
                <c:pt idx="18" formatCode="0.00">
                  <c:v>1.2644523809523811</c:v>
                </c:pt>
              </c:numCache>
            </c:numRef>
          </c:val>
          <c:extLst>
            <c:ext xmlns:c16="http://schemas.microsoft.com/office/drawing/2014/chart" uri="{C3380CC4-5D6E-409C-BE32-E72D297353CC}">
              <c16:uniqueId val="{00000004-50B5-4F32-BFE6-68C761A809D6}"/>
            </c:ext>
          </c:extLst>
        </c:ser>
        <c:ser>
          <c:idx val="8"/>
          <c:order val="5"/>
          <c:tx>
            <c:strRef>
              <c:f>'3 - Trends groeivormen'!$N$55</c:f>
              <c:strCache>
                <c:ptCount val="1"/>
                <c:pt idx="0">
                  <c:v>elodeiden</c:v>
                </c:pt>
              </c:strCache>
            </c:strRef>
          </c:tx>
          <c:spPr>
            <a:solidFill>
              <a:srgbClr val="FF99CC"/>
            </a:solidFill>
            <a:ln>
              <a:noFill/>
            </a:ln>
            <a:effectLst/>
          </c:spPr>
          <c:invertIfNegative val="0"/>
          <c:cat>
            <c:numRef>
              <c:f>'3 - Trends groeivormen'!$H$56:$H$74</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groeivormen'!$N$56:$N$74</c:f>
              <c:numCache>
                <c:formatCode>_(* #,##0.00_);_(* \(#,##0.00\);_(* "-"??_);_(@_)</c:formatCode>
                <c:ptCount val="19"/>
                <c:pt idx="0">
                  <c:v>0</c:v>
                </c:pt>
                <c:pt idx="1">
                  <c:v>0</c:v>
                </c:pt>
                <c:pt idx="2">
                  <c:v>0.09</c:v>
                </c:pt>
                <c:pt idx="3">
                  <c:v>0</c:v>
                </c:pt>
                <c:pt idx="4">
                  <c:v>0.03</c:v>
                </c:pt>
                <c:pt idx="5">
                  <c:v>1.33</c:v>
                </c:pt>
                <c:pt idx="6">
                  <c:v>0.35</c:v>
                </c:pt>
                <c:pt idx="7">
                  <c:v>0.26</c:v>
                </c:pt>
                <c:pt idx="10">
                  <c:v>0.38</c:v>
                </c:pt>
                <c:pt idx="13">
                  <c:v>0.28999999999999998</c:v>
                </c:pt>
                <c:pt idx="15">
                  <c:v>0.20202380952380955</c:v>
                </c:pt>
                <c:pt idx="18" formatCode="0.00">
                  <c:v>0.1344285714285714</c:v>
                </c:pt>
              </c:numCache>
            </c:numRef>
          </c:val>
          <c:extLst>
            <c:ext xmlns:c16="http://schemas.microsoft.com/office/drawing/2014/chart" uri="{C3380CC4-5D6E-409C-BE32-E72D297353CC}">
              <c16:uniqueId val="{00000005-50B5-4F32-BFE6-68C761A809D6}"/>
            </c:ext>
          </c:extLst>
        </c:ser>
        <c:ser>
          <c:idx val="5"/>
          <c:order val="6"/>
          <c:tx>
            <c:strRef>
              <c:f>'3 - Trends groeivormen'!$O$55</c:f>
              <c:strCache>
                <c:ptCount val="1"/>
                <c:pt idx="0">
                  <c:v>nymphaeiden</c:v>
                </c:pt>
              </c:strCache>
            </c:strRef>
          </c:tx>
          <c:spPr>
            <a:solidFill>
              <a:srgbClr val="FFFF00"/>
            </a:solidFill>
            <a:ln>
              <a:noFill/>
            </a:ln>
            <a:effectLst/>
          </c:spPr>
          <c:invertIfNegative val="0"/>
          <c:cat>
            <c:numRef>
              <c:f>'3 - Trends groeivormen'!$H$56:$H$74</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groeivormen'!$O$56:$O$74</c:f>
              <c:numCache>
                <c:formatCode>_(* #,##0.00_);_(* \(#,##0.00\);_(* "-"??_);_(@_)</c:formatCode>
                <c:ptCount val="19"/>
                <c:pt idx="0">
                  <c:v>3.8181818181818201</c:v>
                </c:pt>
                <c:pt idx="1">
                  <c:v>0</c:v>
                </c:pt>
                <c:pt idx="2">
                  <c:v>2.9272727272727299</c:v>
                </c:pt>
                <c:pt idx="3">
                  <c:v>2.2727272727272698</c:v>
                </c:pt>
                <c:pt idx="4">
                  <c:v>1.6285714285714299</c:v>
                </c:pt>
                <c:pt idx="5">
                  <c:v>0</c:v>
                </c:pt>
                <c:pt idx="6">
                  <c:v>1.02857142857143</c:v>
                </c:pt>
                <c:pt idx="7">
                  <c:v>1.80952380952381</c:v>
                </c:pt>
                <c:pt idx="10">
                  <c:v>0.66999999999999993</c:v>
                </c:pt>
                <c:pt idx="13">
                  <c:v>1.81</c:v>
                </c:pt>
                <c:pt idx="15">
                  <c:v>0.97142857142857142</c:v>
                </c:pt>
                <c:pt idx="18" formatCode="0.00">
                  <c:v>0.2</c:v>
                </c:pt>
              </c:numCache>
            </c:numRef>
          </c:val>
          <c:extLst>
            <c:ext xmlns:c16="http://schemas.microsoft.com/office/drawing/2014/chart" uri="{C3380CC4-5D6E-409C-BE32-E72D297353CC}">
              <c16:uniqueId val="{00000006-50B5-4F32-BFE6-68C761A809D6}"/>
            </c:ext>
          </c:extLst>
        </c:ser>
        <c:ser>
          <c:idx val="6"/>
          <c:order val="7"/>
          <c:tx>
            <c:strRef>
              <c:f>'3 - Trends groeivormen'!$P$55</c:f>
              <c:strCache>
                <c:ptCount val="1"/>
                <c:pt idx="0">
                  <c:v>helofyten</c:v>
                </c:pt>
              </c:strCache>
            </c:strRef>
          </c:tx>
          <c:spPr>
            <a:solidFill>
              <a:schemeClr val="accent4">
                <a:lumMod val="50000"/>
              </a:schemeClr>
            </a:solidFill>
            <a:ln>
              <a:noFill/>
            </a:ln>
            <a:effectLst/>
          </c:spPr>
          <c:invertIfNegative val="0"/>
          <c:cat>
            <c:numRef>
              <c:f>'3 - Trends groeivormen'!$H$56:$H$74</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groeivormen'!$P$56:$P$74</c:f>
              <c:numCache>
                <c:formatCode>_(* #,##0.00_);_(* \(#,##0.00\);_(* "-"??_);_(@_)</c:formatCode>
                <c:ptCount val="19"/>
                <c:pt idx="0">
                  <c:v>0.54545454545454497</c:v>
                </c:pt>
                <c:pt idx="1">
                  <c:v>4.4444444444444402</c:v>
                </c:pt>
                <c:pt idx="2">
                  <c:v>3.6363636363636398</c:v>
                </c:pt>
                <c:pt idx="3">
                  <c:v>1.27272727272727</c:v>
                </c:pt>
                <c:pt idx="4">
                  <c:v>1.5904761904761899</c:v>
                </c:pt>
                <c:pt idx="5">
                  <c:v>1.6</c:v>
                </c:pt>
                <c:pt idx="6">
                  <c:v>1.13333333333333</c:v>
                </c:pt>
                <c:pt idx="7">
                  <c:v>1.47714285714286</c:v>
                </c:pt>
                <c:pt idx="10">
                  <c:v>0.46875</c:v>
                </c:pt>
                <c:pt idx="13">
                  <c:v>0.01</c:v>
                </c:pt>
                <c:pt idx="15">
                  <c:v>9.5238095238095233E-2</c:v>
                </c:pt>
                <c:pt idx="18" formatCode="0.00">
                  <c:v>1.9047619047619049E-2</c:v>
                </c:pt>
              </c:numCache>
            </c:numRef>
          </c:val>
          <c:extLst>
            <c:ext xmlns:c16="http://schemas.microsoft.com/office/drawing/2014/chart" uri="{C3380CC4-5D6E-409C-BE32-E72D297353CC}">
              <c16:uniqueId val="{00000007-50B5-4F32-BFE6-68C761A809D6}"/>
            </c:ext>
          </c:extLst>
        </c:ser>
        <c:ser>
          <c:idx val="7"/>
          <c:order val="8"/>
          <c:tx>
            <c:strRef>
              <c:f>'3 - Trends groeivormen'!$Q$55</c:f>
              <c:strCache>
                <c:ptCount val="1"/>
                <c:pt idx="0">
                  <c:v>overige groeivormen</c:v>
                </c:pt>
              </c:strCache>
            </c:strRef>
          </c:tx>
          <c:spPr>
            <a:solidFill>
              <a:schemeClr val="bg1">
                <a:lumMod val="85000"/>
              </a:schemeClr>
            </a:solidFill>
            <a:ln>
              <a:noFill/>
            </a:ln>
            <a:effectLst/>
          </c:spPr>
          <c:invertIfNegative val="0"/>
          <c:cat>
            <c:numRef>
              <c:f>'3 - Trends groeivormen'!$H$56:$H$74</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groeivormen'!$Q$56:$Q$74</c:f>
              <c:numCache>
                <c:formatCode>_(* #,##0.00_);_(* \(#,##0.00\);_(* "-"??_);_(@_)</c:formatCode>
                <c:ptCount val="19"/>
                <c:pt idx="0" formatCode="_ * #,##0.000_ ;_ * \-#,##0.000_ ;_ * &quot;-&quot;??_ ;_ @_ ">
                  <c:v>5.5555555555555599E-4</c:v>
                </c:pt>
                <c:pt idx="1">
                  <c:v>0</c:v>
                </c:pt>
                <c:pt idx="2">
                  <c:v>0.20656565656565601</c:v>
                </c:pt>
                <c:pt idx="3">
                  <c:v>1.0909090909090899</c:v>
                </c:pt>
                <c:pt idx="4">
                  <c:v>4.8571428571428599E-2</c:v>
                </c:pt>
                <c:pt idx="5">
                  <c:v>1.46714285714285</c:v>
                </c:pt>
                <c:pt idx="6">
                  <c:v>0.46169047619047598</c:v>
                </c:pt>
                <c:pt idx="7">
                  <c:v>0.35573809523809502</c:v>
                </c:pt>
                <c:pt idx="10">
                  <c:v>0.40937500000000004</c:v>
                </c:pt>
                <c:pt idx="13">
                  <c:v>0.26</c:v>
                </c:pt>
                <c:pt idx="15">
                  <c:v>2.8642857142857147E-2</c:v>
                </c:pt>
                <c:pt idx="18" formatCode="0.00">
                  <c:v>0.1905476190476191</c:v>
                </c:pt>
              </c:numCache>
            </c:numRef>
          </c:val>
          <c:extLst>
            <c:ext xmlns:c16="http://schemas.microsoft.com/office/drawing/2014/chart" uri="{C3380CC4-5D6E-409C-BE32-E72D297353CC}">
              <c16:uniqueId val="{00000008-50B5-4F32-BFE6-68C761A809D6}"/>
            </c:ext>
          </c:extLst>
        </c:ser>
        <c:dLbls>
          <c:showLegendKey val="0"/>
          <c:showVal val="0"/>
          <c:showCatName val="0"/>
          <c:showSerName val="0"/>
          <c:showPercent val="0"/>
          <c:showBubbleSize val="0"/>
        </c:dLbls>
        <c:gapWidth val="50"/>
        <c:overlap val="100"/>
        <c:axId val="366930328"/>
        <c:axId val="366928368"/>
      </c:barChart>
      <c:catAx>
        <c:axId val="366930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928368"/>
        <c:crosses val="autoZero"/>
        <c:auto val="1"/>
        <c:lblAlgn val="ctr"/>
        <c:lblOffset val="100"/>
        <c:noMultiLvlLbl val="0"/>
      </c:catAx>
      <c:valAx>
        <c:axId val="3669283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930328"/>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Groeivormen IJsselmeer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7.6361824126618461E-2"/>
          <c:y val="0.1425168107588857"/>
          <c:w val="0.6659259403203398"/>
          <c:h val="0.77506818852254422"/>
        </c:manualLayout>
      </c:layout>
      <c:barChart>
        <c:barDir val="col"/>
        <c:grouping val="percentStacked"/>
        <c:varyColors val="0"/>
        <c:ser>
          <c:idx val="1"/>
          <c:order val="0"/>
          <c:tx>
            <c:strRef>
              <c:f>'3 - Trends groeivormen'!$I$30</c:f>
              <c:strCache>
                <c:ptCount val="1"/>
                <c:pt idx="0">
                  <c:v>draadwieren</c:v>
                </c:pt>
              </c:strCache>
            </c:strRef>
          </c:tx>
          <c:spPr>
            <a:solidFill>
              <a:schemeClr val="accent6">
                <a:lumMod val="40000"/>
                <a:lumOff val="60000"/>
              </a:schemeClr>
            </a:solidFill>
            <a:ln>
              <a:noFill/>
            </a:ln>
            <a:effectLst/>
          </c:spPr>
          <c:invertIfNegative val="0"/>
          <c:cat>
            <c:numRef>
              <c:f>'3 - Trends groeivormen'!$H$31:$H$49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groeivormen'!$I$31:$I$49</c:f>
              <c:numCache>
                <c:formatCode>_(* #,##0.00_);_(* \(#,##0.00\);_(* "-"??_);_(@_)</c:formatCode>
                <c:ptCount val="19"/>
                <c:pt idx="0">
                  <c:v>0.23</c:v>
                </c:pt>
                <c:pt idx="1">
                  <c:v>0.7</c:v>
                </c:pt>
                <c:pt idx="2">
                  <c:v>0</c:v>
                </c:pt>
                <c:pt idx="3">
                  <c:v>1.1499999999999999</c:v>
                </c:pt>
                <c:pt idx="4">
                  <c:v>0.03</c:v>
                </c:pt>
                <c:pt idx="5">
                  <c:v>0.31</c:v>
                </c:pt>
                <c:pt idx="6">
                  <c:v>0.34</c:v>
                </c:pt>
                <c:pt idx="7">
                  <c:v>0</c:v>
                </c:pt>
                <c:pt idx="8">
                  <c:v>0</c:v>
                </c:pt>
                <c:pt idx="9">
                  <c:v>0.02</c:v>
                </c:pt>
                <c:pt idx="12">
                  <c:v>2E-3</c:v>
                </c:pt>
                <c:pt idx="15">
                  <c:v>0.13285000000000005</c:v>
                </c:pt>
                <c:pt idx="18" formatCode="0.00">
                  <c:v>0.14302499999999999</c:v>
                </c:pt>
              </c:numCache>
            </c:numRef>
          </c:val>
          <c:extLst>
            <c:ext xmlns:c16="http://schemas.microsoft.com/office/drawing/2014/chart" uri="{C3380CC4-5D6E-409C-BE32-E72D297353CC}">
              <c16:uniqueId val="{00000000-377D-47A3-9C93-D85082D9E507}"/>
            </c:ext>
          </c:extLst>
        </c:ser>
        <c:ser>
          <c:idx val="2"/>
          <c:order val="1"/>
          <c:tx>
            <c:strRef>
              <c:f>'3 - Trends groeivormen'!$J$30</c:f>
              <c:strCache>
                <c:ptCount val="1"/>
                <c:pt idx="0">
                  <c:v>kranswieren</c:v>
                </c:pt>
              </c:strCache>
            </c:strRef>
          </c:tx>
          <c:spPr>
            <a:solidFill>
              <a:schemeClr val="accent1">
                <a:lumMod val="60000"/>
                <a:lumOff val="40000"/>
              </a:schemeClr>
            </a:solidFill>
            <a:ln>
              <a:noFill/>
            </a:ln>
            <a:effectLst/>
          </c:spPr>
          <c:invertIfNegative val="0"/>
          <c:cat>
            <c:numRef>
              <c:f>'3 - Trends groeivormen'!$H$31:$H$49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groeivormen'!$J$31:$J$49</c:f>
              <c:numCache>
                <c:formatCode>_(* #,##0.00_);_(* \(#,##0.00\);_(* "-"??_);_(@_)</c:formatCode>
                <c:ptCount val="19"/>
                <c:pt idx="0">
                  <c:v>1.06</c:v>
                </c:pt>
                <c:pt idx="1">
                  <c:v>0.98</c:v>
                </c:pt>
                <c:pt idx="2">
                  <c:v>0.08</c:v>
                </c:pt>
                <c:pt idx="3">
                  <c:v>4.92</c:v>
                </c:pt>
                <c:pt idx="4">
                  <c:v>4.16</c:v>
                </c:pt>
                <c:pt idx="5">
                  <c:v>14.74</c:v>
                </c:pt>
                <c:pt idx="6">
                  <c:v>8.9499999999999993</c:v>
                </c:pt>
                <c:pt idx="7">
                  <c:v>9.0500000000000007</c:v>
                </c:pt>
                <c:pt idx="8">
                  <c:v>6.27</c:v>
                </c:pt>
                <c:pt idx="9">
                  <c:v>9.16</c:v>
                </c:pt>
                <c:pt idx="12">
                  <c:v>6.1050000000000004</c:v>
                </c:pt>
                <c:pt idx="15">
                  <c:v>3.7963125</c:v>
                </c:pt>
                <c:pt idx="18" formatCode="0.00">
                  <c:v>11.21285</c:v>
                </c:pt>
              </c:numCache>
            </c:numRef>
          </c:val>
          <c:extLst>
            <c:ext xmlns:c16="http://schemas.microsoft.com/office/drawing/2014/chart" uri="{C3380CC4-5D6E-409C-BE32-E72D297353CC}">
              <c16:uniqueId val="{00000001-377D-47A3-9C93-D85082D9E507}"/>
            </c:ext>
          </c:extLst>
        </c:ser>
        <c:ser>
          <c:idx val="3"/>
          <c:order val="2"/>
          <c:tx>
            <c:strRef>
              <c:f>'3 - Trends groeivormen'!$K$30</c:f>
              <c:strCache>
                <c:ptCount val="1"/>
                <c:pt idx="0">
                  <c:v>parvopotamiden</c:v>
                </c:pt>
              </c:strCache>
            </c:strRef>
          </c:tx>
          <c:spPr>
            <a:solidFill>
              <a:srgbClr val="92D050"/>
            </a:solidFill>
            <a:ln>
              <a:noFill/>
            </a:ln>
            <a:effectLst/>
          </c:spPr>
          <c:invertIfNegative val="0"/>
          <c:cat>
            <c:numRef>
              <c:f>'3 - Trends groeivormen'!$H$31:$H$49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groeivormen'!$K$31:$K$49</c:f>
              <c:numCache>
                <c:formatCode>_(* #,##0.00_);_(* \(#,##0.00\);_(* "-"??_);_(@_)</c:formatCode>
                <c:ptCount val="19"/>
                <c:pt idx="0">
                  <c:v>2.56</c:v>
                </c:pt>
                <c:pt idx="1">
                  <c:v>3.53</c:v>
                </c:pt>
                <c:pt idx="2">
                  <c:v>0.62</c:v>
                </c:pt>
                <c:pt idx="3">
                  <c:v>6.76</c:v>
                </c:pt>
                <c:pt idx="4">
                  <c:v>2.98</c:v>
                </c:pt>
                <c:pt idx="5">
                  <c:v>5.18</c:v>
                </c:pt>
                <c:pt idx="6">
                  <c:v>3.47</c:v>
                </c:pt>
                <c:pt idx="7">
                  <c:v>0.94</c:v>
                </c:pt>
                <c:pt idx="8">
                  <c:v>2.61</c:v>
                </c:pt>
                <c:pt idx="9">
                  <c:v>1.55</c:v>
                </c:pt>
                <c:pt idx="12">
                  <c:v>4.32</c:v>
                </c:pt>
                <c:pt idx="15">
                  <c:v>2.8417125000000012</c:v>
                </c:pt>
                <c:pt idx="18" formatCode="0.00">
                  <c:v>2.2753125000000018</c:v>
                </c:pt>
              </c:numCache>
            </c:numRef>
          </c:val>
          <c:extLst>
            <c:ext xmlns:c16="http://schemas.microsoft.com/office/drawing/2014/chart" uri="{C3380CC4-5D6E-409C-BE32-E72D297353CC}">
              <c16:uniqueId val="{00000002-377D-47A3-9C93-D85082D9E507}"/>
            </c:ext>
          </c:extLst>
        </c:ser>
        <c:ser>
          <c:idx val="4"/>
          <c:order val="3"/>
          <c:tx>
            <c:strRef>
              <c:f>'3 - Trends groeivormen'!$L$30</c:f>
              <c:strCache>
                <c:ptCount val="1"/>
                <c:pt idx="0">
                  <c:v>magnopotamiden</c:v>
                </c:pt>
              </c:strCache>
            </c:strRef>
          </c:tx>
          <c:spPr>
            <a:solidFill>
              <a:schemeClr val="accent6">
                <a:lumMod val="75000"/>
              </a:schemeClr>
            </a:solidFill>
            <a:ln>
              <a:noFill/>
            </a:ln>
            <a:effectLst/>
          </c:spPr>
          <c:invertIfNegative val="0"/>
          <c:cat>
            <c:numRef>
              <c:f>'3 - Trends groeivormen'!$H$31:$H$49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groeivormen'!$L$31:$L$49</c:f>
              <c:numCache>
                <c:formatCode>_(* #,##0.00_);_(* \(#,##0.00\);_(* "-"??_);_(@_)</c:formatCode>
                <c:ptCount val="19"/>
                <c:pt idx="0">
                  <c:v>0</c:v>
                </c:pt>
                <c:pt idx="1">
                  <c:v>0</c:v>
                </c:pt>
                <c:pt idx="2">
                  <c:v>0</c:v>
                </c:pt>
                <c:pt idx="3">
                  <c:v>0.12</c:v>
                </c:pt>
                <c:pt idx="4">
                  <c:v>0</c:v>
                </c:pt>
                <c:pt idx="5">
                  <c:v>0</c:v>
                </c:pt>
                <c:pt idx="6">
                  <c:v>0.18</c:v>
                </c:pt>
                <c:pt idx="7">
                  <c:v>0.01</c:v>
                </c:pt>
                <c:pt idx="8">
                  <c:v>0.01</c:v>
                </c:pt>
                <c:pt idx="9">
                  <c:v>0.05</c:v>
                </c:pt>
                <c:pt idx="12">
                  <c:v>0.40100000000000002</c:v>
                </c:pt>
                <c:pt idx="15">
                  <c:v>4.5012500000000004E-2</c:v>
                </c:pt>
                <c:pt idx="18" formatCode="0.00">
                  <c:v>2.6662500000000006E-2</c:v>
                </c:pt>
              </c:numCache>
            </c:numRef>
          </c:val>
          <c:extLst>
            <c:ext xmlns:c16="http://schemas.microsoft.com/office/drawing/2014/chart" uri="{C3380CC4-5D6E-409C-BE32-E72D297353CC}">
              <c16:uniqueId val="{00000003-377D-47A3-9C93-D85082D9E507}"/>
            </c:ext>
          </c:extLst>
        </c:ser>
        <c:ser>
          <c:idx val="5"/>
          <c:order val="4"/>
          <c:tx>
            <c:strRef>
              <c:f>'3 - Trends groeivormen'!$M$30</c:f>
              <c:strCache>
                <c:ptCount val="1"/>
                <c:pt idx="0">
                  <c:v>myriophylliden</c:v>
                </c:pt>
              </c:strCache>
            </c:strRef>
          </c:tx>
          <c:spPr>
            <a:solidFill>
              <a:srgbClr val="FF0000"/>
            </a:solidFill>
            <a:ln>
              <a:noFill/>
            </a:ln>
            <a:effectLst/>
          </c:spPr>
          <c:invertIfNegative val="0"/>
          <c:cat>
            <c:numRef>
              <c:f>'3 - Trends groeivormen'!$H$31:$H$49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groeivormen'!$M$31:$M$49</c:f>
              <c:numCache>
                <c:formatCode>_(* #,##0.00_);_(* \(#,##0.00\);_(* "-"??_);_(@_)</c:formatCode>
                <c:ptCount val="19"/>
                <c:pt idx="0">
                  <c:v>0</c:v>
                </c:pt>
                <c:pt idx="1">
                  <c:v>0</c:v>
                </c:pt>
                <c:pt idx="2">
                  <c:v>0</c:v>
                </c:pt>
                <c:pt idx="3">
                  <c:v>0</c:v>
                </c:pt>
                <c:pt idx="4">
                  <c:v>0</c:v>
                </c:pt>
                <c:pt idx="5">
                  <c:v>0</c:v>
                </c:pt>
                <c:pt idx="6">
                  <c:v>0</c:v>
                </c:pt>
                <c:pt idx="7">
                  <c:v>0</c:v>
                </c:pt>
                <c:pt idx="8">
                  <c:v>0</c:v>
                </c:pt>
                <c:pt idx="9">
                  <c:v>0</c:v>
                </c:pt>
                <c:pt idx="12">
                  <c:v>0</c:v>
                </c:pt>
                <c:pt idx="15">
                  <c:v>8.3750000000000003E-4</c:v>
                </c:pt>
                <c:pt idx="18" formatCode="0.00">
                  <c:v>0.16958750000000006</c:v>
                </c:pt>
              </c:numCache>
            </c:numRef>
          </c:val>
          <c:extLst>
            <c:ext xmlns:c16="http://schemas.microsoft.com/office/drawing/2014/chart" uri="{C3380CC4-5D6E-409C-BE32-E72D297353CC}">
              <c16:uniqueId val="{00000004-377D-47A3-9C93-D85082D9E507}"/>
            </c:ext>
          </c:extLst>
        </c:ser>
        <c:ser>
          <c:idx val="6"/>
          <c:order val="5"/>
          <c:tx>
            <c:strRef>
              <c:f>'3 - Trends groeivormen'!$N$30</c:f>
              <c:strCache>
                <c:ptCount val="1"/>
                <c:pt idx="0">
                  <c:v>nymphaeiden</c:v>
                </c:pt>
              </c:strCache>
            </c:strRef>
          </c:tx>
          <c:spPr>
            <a:solidFill>
              <a:srgbClr val="FFFF00"/>
            </a:solidFill>
            <a:ln>
              <a:noFill/>
            </a:ln>
            <a:effectLst/>
          </c:spPr>
          <c:invertIfNegative val="0"/>
          <c:cat>
            <c:numRef>
              <c:f>'3 - Trends groeivormen'!$H$31:$H$49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groeivormen'!$N$31:$N$49</c:f>
              <c:numCache>
                <c:formatCode>_(* #,##0.00_);_(* \(#,##0.00\);_(* "-"??_);_(@_)</c:formatCode>
                <c:ptCount val="19"/>
                <c:pt idx="0">
                  <c:v>0</c:v>
                </c:pt>
                <c:pt idx="1">
                  <c:v>0</c:v>
                </c:pt>
                <c:pt idx="2">
                  <c:v>0</c:v>
                </c:pt>
                <c:pt idx="3">
                  <c:v>0</c:v>
                </c:pt>
                <c:pt idx="4">
                  <c:v>0</c:v>
                </c:pt>
                <c:pt idx="5">
                  <c:v>0</c:v>
                </c:pt>
                <c:pt idx="6">
                  <c:v>0</c:v>
                </c:pt>
                <c:pt idx="7">
                  <c:v>0</c:v>
                </c:pt>
                <c:pt idx="8">
                  <c:v>0</c:v>
                </c:pt>
                <c:pt idx="9">
                  <c:v>0</c:v>
                </c:pt>
                <c:pt idx="12">
                  <c:v>0</c:v>
                </c:pt>
                <c:pt idx="15">
                  <c:v>0</c:v>
                </c:pt>
                <c:pt idx="18" formatCode="0.00">
                  <c:v>0</c:v>
                </c:pt>
              </c:numCache>
            </c:numRef>
          </c:val>
          <c:extLst>
            <c:ext xmlns:c16="http://schemas.microsoft.com/office/drawing/2014/chart" uri="{C3380CC4-5D6E-409C-BE32-E72D297353CC}">
              <c16:uniqueId val="{00000005-377D-47A3-9C93-D85082D9E507}"/>
            </c:ext>
          </c:extLst>
        </c:ser>
        <c:ser>
          <c:idx val="7"/>
          <c:order val="6"/>
          <c:tx>
            <c:strRef>
              <c:f>'3 - Trends groeivormen'!$O$30</c:f>
              <c:strCache>
                <c:ptCount val="1"/>
                <c:pt idx="0">
                  <c:v>helofyten</c:v>
                </c:pt>
              </c:strCache>
            </c:strRef>
          </c:tx>
          <c:spPr>
            <a:solidFill>
              <a:schemeClr val="accent4">
                <a:lumMod val="50000"/>
              </a:schemeClr>
            </a:solidFill>
            <a:ln>
              <a:noFill/>
            </a:ln>
            <a:effectLst/>
          </c:spPr>
          <c:invertIfNegative val="0"/>
          <c:cat>
            <c:numRef>
              <c:f>'3 - Trends groeivormen'!$H$31:$H$49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groeivormen'!$O$31:$O$49</c:f>
              <c:numCache>
                <c:formatCode>_(* #,##0.00_);_(* \(#,##0.00\);_(* "-"??_);_(@_)</c:formatCode>
                <c:ptCount val="19"/>
                <c:pt idx="0">
                  <c:v>0</c:v>
                </c:pt>
                <c:pt idx="1">
                  <c:v>0</c:v>
                </c:pt>
                <c:pt idx="2">
                  <c:v>0</c:v>
                </c:pt>
                <c:pt idx="3">
                  <c:v>0</c:v>
                </c:pt>
                <c:pt idx="4">
                  <c:v>0</c:v>
                </c:pt>
                <c:pt idx="5">
                  <c:v>0</c:v>
                </c:pt>
                <c:pt idx="6">
                  <c:v>0.61</c:v>
                </c:pt>
                <c:pt idx="7">
                  <c:v>0.25</c:v>
                </c:pt>
                <c:pt idx="8">
                  <c:v>0</c:v>
                </c:pt>
                <c:pt idx="9">
                  <c:v>0.31</c:v>
                </c:pt>
                <c:pt idx="12">
                  <c:v>0</c:v>
                </c:pt>
                <c:pt idx="15">
                  <c:v>0.12375</c:v>
                </c:pt>
                <c:pt idx="18" formatCode="0.00">
                  <c:v>0.28875000000000001</c:v>
                </c:pt>
              </c:numCache>
            </c:numRef>
          </c:val>
          <c:extLst>
            <c:ext xmlns:c16="http://schemas.microsoft.com/office/drawing/2014/chart" uri="{C3380CC4-5D6E-409C-BE32-E72D297353CC}">
              <c16:uniqueId val="{00000006-377D-47A3-9C93-D85082D9E507}"/>
            </c:ext>
          </c:extLst>
        </c:ser>
        <c:ser>
          <c:idx val="8"/>
          <c:order val="7"/>
          <c:tx>
            <c:strRef>
              <c:f>'3 - Trends groeivormen'!$P$30</c:f>
              <c:strCache>
                <c:ptCount val="1"/>
                <c:pt idx="0">
                  <c:v>overige groeivormen</c:v>
                </c:pt>
              </c:strCache>
            </c:strRef>
          </c:tx>
          <c:spPr>
            <a:solidFill>
              <a:schemeClr val="bg1">
                <a:lumMod val="75000"/>
              </a:schemeClr>
            </a:solidFill>
            <a:ln>
              <a:noFill/>
            </a:ln>
            <a:effectLst/>
          </c:spPr>
          <c:invertIfNegative val="0"/>
          <c:cat>
            <c:numRef>
              <c:f>'3 - Trends groeivormen'!$H$31:$H$49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groeivormen'!$P$31:$P$49</c:f>
              <c:numCache>
                <c:formatCode>_(* #,##0.00_);_(* \(#,##0.00\);_(* "-"??_);_(@_)</c:formatCode>
                <c:ptCount val="19"/>
                <c:pt idx="0">
                  <c:v>0</c:v>
                </c:pt>
                <c:pt idx="1">
                  <c:v>0</c:v>
                </c:pt>
                <c:pt idx="2">
                  <c:v>0</c:v>
                </c:pt>
                <c:pt idx="3">
                  <c:v>1.00000000000008E-2</c:v>
                </c:pt>
                <c:pt idx="4">
                  <c:v>0</c:v>
                </c:pt>
                <c:pt idx="5">
                  <c:v>0</c:v>
                </c:pt>
                <c:pt idx="6">
                  <c:v>0</c:v>
                </c:pt>
                <c:pt idx="7">
                  <c:v>9.9999999999990097E-3</c:v>
                </c:pt>
                <c:pt idx="8">
                  <c:v>7.0000000000001394E-2</c:v>
                </c:pt>
                <c:pt idx="9">
                  <c:v>0.21000000000000099</c:v>
                </c:pt>
                <c:pt idx="12">
                  <c:v>0</c:v>
                </c:pt>
                <c:pt idx="15">
                  <c:v>8.3750000000000003E-4</c:v>
                </c:pt>
                <c:pt idx="18" formatCode="General">
                  <c:v>0</c:v>
                </c:pt>
              </c:numCache>
            </c:numRef>
          </c:val>
          <c:extLst>
            <c:ext xmlns:c16="http://schemas.microsoft.com/office/drawing/2014/chart" uri="{C3380CC4-5D6E-409C-BE32-E72D297353CC}">
              <c16:uniqueId val="{00000007-377D-47A3-9C93-D85082D9E507}"/>
            </c:ext>
          </c:extLst>
        </c:ser>
        <c:dLbls>
          <c:showLegendKey val="0"/>
          <c:showVal val="0"/>
          <c:showCatName val="0"/>
          <c:showSerName val="0"/>
          <c:showPercent val="0"/>
          <c:showBubbleSize val="0"/>
        </c:dLbls>
        <c:gapWidth val="50"/>
        <c:overlap val="100"/>
        <c:axId val="366923664"/>
        <c:axId val="366924056"/>
      </c:barChart>
      <c:catAx>
        <c:axId val="366923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924056"/>
        <c:crosses val="autoZero"/>
        <c:auto val="1"/>
        <c:lblAlgn val="ctr"/>
        <c:lblOffset val="100"/>
        <c:noMultiLvlLbl val="0"/>
      </c:catAx>
      <c:valAx>
        <c:axId val="3669240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923664"/>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Groeivormen Markermeer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7.6361824126618461E-2"/>
          <c:y val="0.1425168107588857"/>
          <c:w val="0.6659259403203398"/>
          <c:h val="0.78275310687028676"/>
        </c:manualLayout>
      </c:layout>
      <c:barChart>
        <c:barDir val="col"/>
        <c:grouping val="percentStacked"/>
        <c:varyColors val="0"/>
        <c:ser>
          <c:idx val="1"/>
          <c:order val="0"/>
          <c:tx>
            <c:strRef>
              <c:f>'3 - Trends groeivormen'!$I$4</c:f>
              <c:strCache>
                <c:ptCount val="1"/>
                <c:pt idx="0">
                  <c:v>draadwieren</c:v>
                </c:pt>
              </c:strCache>
            </c:strRef>
          </c:tx>
          <c:spPr>
            <a:solidFill>
              <a:schemeClr val="accent6">
                <a:lumMod val="40000"/>
                <a:lumOff val="60000"/>
              </a:schemeClr>
            </a:solidFill>
            <a:ln>
              <a:noFill/>
            </a:ln>
            <a:effectLst/>
          </c:spPr>
          <c:invertIfNegative val="0"/>
          <c:cat>
            <c:numRef>
              <c:f>'3 - Trends groeivormen'!$H$5:$H$21</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'3 - Trends groeivormen'!$I$5:$I$21</c:f>
              <c:numCache>
                <c:formatCode>_(* #,##0.00_);_(* \(#,##0.00\);_(* "-"??_);_(@_)</c:formatCode>
                <c:ptCount val="17"/>
                <c:pt idx="0">
                  <c:v>0.16792499999999999</c:v>
                </c:pt>
                <c:pt idx="1">
                  <c:v>1.54177215189873E-2</c:v>
                </c:pt>
                <c:pt idx="2">
                  <c:v>1.1249999999999999E-3</c:v>
                </c:pt>
                <c:pt idx="3">
                  <c:v>0.113675</c:v>
                </c:pt>
                <c:pt idx="4">
                  <c:v>4.5750000000000001E-3</c:v>
                </c:pt>
                <c:pt idx="5">
                  <c:v>4.2750000000000003E-2</c:v>
                </c:pt>
                <c:pt idx="6">
                  <c:v>4.725E-3</c:v>
                </c:pt>
                <c:pt idx="7">
                  <c:v>8.4749999999999999E-3</c:v>
                </c:pt>
                <c:pt idx="8">
                  <c:v>4.1399999999999997</c:v>
                </c:pt>
                <c:pt idx="9">
                  <c:v>0.95</c:v>
                </c:pt>
                <c:pt idx="11">
                  <c:v>3.14</c:v>
                </c:pt>
                <c:pt idx="14">
                  <c:v>0.06</c:v>
                </c:pt>
                <c:pt idx="16">
                  <c:v>1.6125E-2</c:v>
                </c:pt>
              </c:numCache>
            </c:numRef>
          </c:val>
          <c:extLst>
            <c:ext xmlns:c16="http://schemas.microsoft.com/office/drawing/2014/chart" uri="{C3380CC4-5D6E-409C-BE32-E72D297353CC}">
              <c16:uniqueId val="{00000000-3369-4B41-A2A0-4F95610ECA67}"/>
            </c:ext>
          </c:extLst>
        </c:ser>
        <c:ser>
          <c:idx val="2"/>
          <c:order val="1"/>
          <c:tx>
            <c:strRef>
              <c:f>'3 - Trends groeivormen'!$J$4</c:f>
              <c:strCache>
                <c:ptCount val="1"/>
                <c:pt idx="0">
                  <c:v>kranswieren</c:v>
                </c:pt>
              </c:strCache>
            </c:strRef>
          </c:tx>
          <c:spPr>
            <a:solidFill>
              <a:schemeClr val="accent1">
                <a:lumMod val="60000"/>
                <a:lumOff val="40000"/>
              </a:schemeClr>
            </a:solidFill>
            <a:ln w="0">
              <a:noFill/>
            </a:ln>
            <a:effectLst/>
          </c:spPr>
          <c:invertIfNegative val="0"/>
          <c:cat>
            <c:numRef>
              <c:f>'3 - Trends groeivormen'!$H$5:$H$21</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'3 - Trends groeivormen'!$J$5:$J$21</c:f>
              <c:numCache>
                <c:formatCode>_(* #,##0.00_);_(* \(#,##0.00\);_(* "-"??_);_(@_)</c:formatCode>
                <c:ptCount val="17"/>
                <c:pt idx="0">
                  <c:v>13.6576</c:v>
                </c:pt>
                <c:pt idx="1">
                  <c:v>1.3990921237693399</c:v>
                </c:pt>
                <c:pt idx="2">
                  <c:v>11.621449999999999</c:v>
                </c:pt>
                <c:pt idx="3">
                  <c:v>13.9704625</c:v>
                </c:pt>
                <c:pt idx="4">
                  <c:v>15.713675</c:v>
                </c:pt>
                <c:pt idx="5">
                  <c:v>18.288900000000002</c:v>
                </c:pt>
                <c:pt idx="6">
                  <c:v>19.615324999999999</c:v>
                </c:pt>
                <c:pt idx="7">
                  <c:v>16.116399999999999</c:v>
                </c:pt>
                <c:pt idx="8">
                  <c:v>9.99</c:v>
                </c:pt>
                <c:pt idx="9">
                  <c:v>29.11</c:v>
                </c:pt>
                <c:pt idx="11">
                  <c:v>32.520000000000003</c:v>
                </c:pt>
                <c:pt idx="14">
                  <c:v>11.7</c:v>
                </c:pt>
                <c:pt idx="16">
                  <c:v>12.320275000000002</c:v>
                </c:pt>
              </c:numCache>
            </c:numRef>
          </c:val>
          <c:extLst>
            <c:ext xmlns:c16="http://schemas.microsoft.com/office/drawing/2014/chart" uri="{C3380CC4-5D6E-409C-BE32-E72D297353CC}">
              <c16:uniqueId val="{00000001-3369-4B41-A2A0-4F95610ECA67}"/>
            </c:ext>
          </c:extLst>
        </c:ser>
        <c:ser>
          <c:idx val="3"/>
          <c:order val="2"/>
          <c:tx>
            <c:strRef>
              <c:f>'3 - Trends groeivormen'!$K$4</c:f>
              <c:strCache>
                <c:ptCount val="1"/>
                <c:pt idx="0">
                  <c:v>parvopotamiden</c:v>
                </c:pt>
              </c:strCache>
            </c:strRef>
          </c:tx>
          <c:spPr>
            <a:solidFill>
              <a:srgbClr val="92D050"/>
            </a:solidFill>
            <a:ln>
              <a:noFill/>
            </a:ln>
            <a:effectLst/>
          </c:spPr>
          <c:invertIfNegative val="0"/>
          <c:cat>
            <c:numRef>
              <c:f>'3 - Trends groeivormen'!$H$5:$H$21</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'3 - Trends groeivormen'!$K$5:$K$21</c:f>
              <c:numCache>
                <c:formatCode>_(* #,##0.00_);_(* \(#,##0.00\);_(* "-"??_);_(@_)</c:formatCode>
                <c:ptCount val="17"/>
                <c:pt idx="0">
                  <c:v>0.70777500000000004</c:v>
                </c:pt>
                <c:pt idx="1">
                  <c:v>0.37575879043600502</c:v>
                </c:pt>
                <c:pt idx="2">
                  <c:v>0.43782500000000002</c:v>
                </c:pt>
                <c:pt idx="3">
                  <c:v>0.31058750000000002</c:v>
                </c:pt>
                <c:pt idx="4">
                  <c:v>0.13922499999999999</c:v>
                </c:pt>
                <c:pt idx="5">
                  <c:v>0.99017500000000003</c:v>
                </c:pt>
                <c:pt idx="6">
                  <c:v>0.33939999999999998</c:v>
                </c:pt>
                <c:pt idx="7">
                  <c:v>0.223075</c:v>
                </c:pt>
                <c:pt idx="8">
                  <c:v>0.74</c:v>
                </c:pt>
                <c:pt idx="9">
                  <c:v>1.3049999999999999</c:v>
                </c:pt>
                <c:pt idx="11">
                  <c:v>0.57999999999999996</c:v>
                </c:pt>
                <c:pt idx="14">
                  <c:v>0.24</c:v>
                </c:pt>
                <c:pt idx="16">
                  <c:v>0.37417499999999987</c:v>
                </c:pt>
              </c:numCache>
            </c:numRef>
          </c:val>
          <c:extLst>
            <c:ext xmlns:c16="http://schemas.microsoft.com/office/drawing/2014/chart" uri="{C3380CC4-5D6E-409C-BE32-E72D297353CC}">
              <c16:uniqueId val="{00000002-3369-4B41-A2A0-4F95610ECA67}"/>
            </c:ext>
          </c:extLst>
        </c:ser>
        <c:ser>
          <c:idx val="4"/>
          <c:order val="3"/>
          <c:tx>
            <c:strRef>
              <c:f>'3 - Trends groeivormen'!$L$4</c:f>
              <c:strCache>
                <c:ptCount val="1"/>
                <c:pt idx="0">
                  <c:v>magnopotamiden</c:v>
                </c:pt>
              </c:strCache>
            </c:strRef>
          </c:tx>
          <c:spPr>
            <a:solidFill>
              <a:schemeClr val="accent6">
                <a:lumMod val="75000"/>
              </a:schemeClr>
            </a:solidFill>
            <a:ln>
              <a:noFill/>
            </a:ln>
            <a:effectLst/>
          </c:spPr>
          <c:invertIfNegative val="0"/>
          <c:cat>
            <c:numRef>
              <c:f>'3 - Trends groeivormen'!$H$5:$H$21</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'3 - Trends groeivormen'!$L$5:$L$21</c:f>
              <c:numCache>
                <c:formatCode>_(* #,##0.00_);_(* \(#,##0.00\);_(* "-"??_);_(@_)</c:formatCode>
                <c:ptCount val="17"/>
                <c:pt idx="0">
                  <c:v>0.24055000000000001</c:v>
                </c:pt>
                <c:pt idx="1">
                  <c:v>0.45953375527426199</c:v>
                </c:pt>
                <c:pt idx="2">
                  <c:v>0.60007500000000003</c:v>
                </c:pt>
                <c:pt idx="3">
                  <c:v>2.5184250000000001</c:v>
                </c:pt>
                <c:pt idx="4">
                  <c:v>0.81589999999999996</c:v>
                </c:pt>
                <c:pt idx="5">
                  <c:v>6.47675</c:v>
                </c:pt>
                <c:pt idx="6">
                  <c:v>2.6571750000000001</c:v>
                </c:pt>
                <c:pt idx="7">
                  <c:v>1.50095</c:v>
                </c:pt>
                <c:pt idx="8">
                  <c:v>1.51</c:v>
                </c:pt>
                <c:pt idx="9">
                  <c:v>1.671</c:v>
                </c:pt>
                <c:pt idx="11">
                  <c:v>2.68</c:v>
                </c:pt>
                <c:pt idx="14">
                  <c:v>7.99</c:v>
                </c:pt>
                <c:pt idx="16">
                  <c:v>0.77655000000000018</c:v>
                </c:pt>
              </c:numCache>
            </c:numRef>
          </c:val>
          <c:extLst>
            <c:ext xmlns:c16="http://schemas.microsoft.com/office/drawing/2014/chart" uri="{C3380CC4-5D6E-409C-BE32-E72D297353CC}">
              <c16:uniqueId val="{00000003-3369-4B41-A2A0-4F95610ECA67}"/>
            </c:ext>
          </c:extLst>
        </c:ser>
        <c:ser>
          <c:idx val="5"/>
          <c:order val="4"/>
          <c:tx>
            <c:strRef>
              <c:f>'3 - Trends groeivormen'!$M$4</c:f>
              <c:strCache>
                <c:ptCount val="1"/>
                <c:pt idx="0">
                  <c:v>myriophylliden</c:v>
                </c:pt>
              </c:strCache>
            </c:strRef>
          </c:tx>
          <c:spPr>
            <a:solidFill>
              <a:srgbClr val="FF0000"/>
            </a:solidFill>
            <a:ln>
              <a:noFill/>
            </a:ln>
            <a:effectLst/>
          </c:spPr>
          <c:invertIfNegative val="0"/>
          <c:cat>
            <c:numRef>
              <c:f>'3 - Trends groeivormen'!$H$5:$H$21</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'3 - Trends groeivormen'!$M$5:$M$21</c:f>
              <c:numCache>
                <c:formatCode>_(* #,##0.00_);_(* \(#,##0.00\);_(* "-"??_);_(@_)</c:formatCode>
                <c:ptCount val="17"/>
                <c:pt idx="0">
                  <c:v>1.475E-3</c:v>
                </c:pt>
                <c:pt idx="1">
                  <c:v>3.2658227848101299E-3</c:v>
                </c:pt>
                <c:pt idx="2">
                  <c:v>3.6575000000000003E-2</c:v>
                </c:pt>
                <c:pt idx="3">
                  <c:v>8.9787500000000006E-2</c:v>
                </c:pt>
                <c:pt idx="4">
                  <c:v>5.9900000000000002E-2</c:v>
                </c:pt>
                <c:pt idx="5">
                  <c:v>0.48259999999999997</c:v>
                </c:pt>
                <c:pt idx="6">
                  <c:v>0.173675</c:v>
                </c:pt>
                <c:pt idx="7">
                  <c:v>0.17080000000000001</c:v>
                </c:pt>
                <c:pt idx="8">
                  <c:v>0.77</c:v>
                </c:pt>
                <c:pt idx="9">
                  <c:v>0.36199999999999999</c:v>
                </c:pt>
                <c:pt idx="11">
                  <c:v>0.24</c:v>
                </c:pt>
                <c:pt idx="14">
                  <c:v>1.43</c:v>
                </c:pt>
                <c:pt idx="16">
                  <c:v>0.129575</c:v>
                </c:pt>
              </c:numCache>
            </c:numRef>
          </c:val>
          <c:extLst>
            <c:ext xmlns:c16="http://schemas.microsoft.com/office/drawing/2014/chart" uri="{C3380CC4-5D6E-409C-BE32-E72D297353CC}">
              <c16:uniqueId val="{00000004-3369-4B41-A2A0-4F95610ECA67}"/>
            </c:ext>
          </c:extLst>
        </c:ser>
        <c:ser>
          <c:idx val="0"/>
          <c:order val="5"/>
          <c:tx>
            <c:strRef>
              <c:f>'3 - Trends groeivormen'!$N$4</c:f>
              <c:strCache>
                <c:ptCount val="1"/>
                <c:pt idx="0">
                  <c:v>elodeiden</c:v>
                </c:pt>
              </c:strCache>
            </c:strRef>
          </c:tx>
          <c:spPr>
            <a:solidFill>
              <a:schemeClr val="accent2">
                <a:lumMod val="60000"/>
                <a:lumOff val="40000"/>
              </a:schemeClr>
            </a:solidFill>
            <a:ln>
              <a:noFill/>
            </a:ln>
            <a:effectLst/>
          </c:spPr>
          <c:invertIfNegative val="0"/>
          <c:cat>
            <c:numRef>
              <c:f>'3 - Trends groeivormen'!$H$5:$H$21</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'3 - Trends groeivormen'!$N$5:$N$21</c:f>
              <c:numCache>
                <c:formatCode>_(* #,##0.00_);_(* \(#,##0.00\);_(* "-"??_);_(@_)</c:formatCode>
                <c:ptCount val="17"/>
                <c:pt idx="0">
                  <c:v>7.4999999999999993E-5</c:v>
                </c:pt>
                <c:pt idx="2">
                  <c:v>7.4999999999999993E-5</c:v>
                </c:pt>
                <c:pt idx="3">
                  <c:v>1.8749999999999999E-3</c:v>
                </c:pt>
                <c:pt idx="5">
                  <c:v>7.4999999999999997E-3</c:v>
                </c:pt>
                <c:pt idx="6">
                  <c:v>3.7499999999999999E-3</c:v>
                </c:pt>
                <c:pt idx="7">
                  <c:v>3.8249999999999999E-2</c:v>
                </c:pt>
                <c:pt idx="8">
                  <c:v>0.01</c:v>
                </c:pt>
                <c:pt idx="9">
                  <c:v>0.2</c:v>
                </c:pt>
                <c:pt idx="11">
                  <c:v>0.24</c:v>
                </c:pt>
                <c:pt idx="14">
                  <c:v>0.13</c:v>
                </c:pt>
                <c:pt idx="16">
                  <c:v>1.325E-3</c:v>
                </c:pt>
              </c:numCache>
            </c:numRef>
          </c:val>
          <c:extLst>
            <c:ext xmlns:c16="http://schemas.microsoft.com/office/drawing/2014/chart" uri="{C3380CC4-5D6E-409C-BE32-E72D297353CC}">
              <c16:uniqueId val="{00000005-3369-4B41-A2A0-4F95610ECA67}"/>
            </c:ext>
          </c:extLst>
        </c:ser>
        <c:ser>
          <c:idx val="6"/>
          <c:order val="6"/>
          <c:tx>
            <c:strRef>
              <c:f>'3 - Trends groeivormen'!$O$4</c:f>
              <c:strCache>
                <c:ptCount val="1"/>
                <c:pt idx="0">
                  <c:v>nymphaeiden</c:v>
                </c:pt>
              </c:strCache>
            </c:strRef>
          </c:tx>
          <c:spPr>
            <a:solidFill>
              <a:srgbClr val="FFFF00"/>
            </a:solidFill>
            <a:ln>
              <a:noFill/>
            </a:ln>
            <a:effectLst/>
          </c:spPr>
          <c:invertIfNegative val="0"/>
          <c:cat>
            <c:numRef>
              <c:f>'3 - Trends groeivormen'!$H$5:$H$21</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'3 - Trends groeivormen'!$O$5:$O$21</c:f>
              <c:numCache>
                <c:formatCode>_(* #,##0.00_);_(* \(#,##0.00\);_(* "-"??_);_(@_)</c:formatCode>
                <c:ptCount val="17"/>
                <c:pt idx="0">
                  <c:v>0</c:v>
                </c:pt>
                <c:pt idx="1">
                  <c:v>0</c:v>
                </c:pt>
                <c:pt idx="2">
                  <c:v>0</c:v>
                </c:pt>
                <c:pt idx="3">
                  <c:v>0</c:v>
                </c:pt>
                <c:pt idx="4">
                  <c:v>0</c:v>
                </c:pt>
                <c:pt idx="5">
                  <c:v>0</c:v>
                </c:pt>
                <c:pt idx="6">
                  <c:v>0</c:v>
                </c:pt>
                <c:pt idx="7">
                  <c:v>0</c:v>
                </c:pt>
                <c:pt idx="8">
                  <c:v>0</c:v>
                </c:pt>
                <c:pt idx="9">
                  <c:v>0</c:v>
                </c:pt>
                <c:pt idx="11">
                  <c:v>0</c:v>
                </c:pt>
                <c:pt idx="14">
                  <c:v>0</c:v>
                </c:pt>
                <c:pt idx="16">
                  <c:v>0</c:v>
                </c:pt>
              </c:numCache>
            </c:numRef>
          </c:val>
          <c:extLst>
            <c:ext xmlns:c16="http://schemas.microsoft.com/office/drawing/2014/chart" uri="{C3380CC4-5D6E-409C-BE32-E72D297353CC}">
              <c16:uniqueId val="{00000006-3369-4B41-A2A0-4F95610ECA67}"/>
            </c:ext>
          </c:extLst>
        </c:ser>
        <c:ser>
          <c:idx val="10"/>
          <c:order val="7"/>
          <c:tx>
            <c:strRef>
              <c:f>'3 - Trends groeivormen'!$P$4</c:f>
              <c:strCache>
                <c:ptCount val="1"/>
                <c:pt idx="0">
                  <c:v>helofyten</c:v>
                </c:pt>
              </c:strCache>
            </c:strRef>
          </c:tx>
          <c:spPr>
            <a:solidFill>
              <a:schemeClr val="accent6">
                <a:lumMod val="50000"/>
              </a:schemeClr>
            </a:solidFill>
            <a:ln>
              <a:noFill/>
            </a:ln>
            <a:effectLst/>
          </c:spPr>
          <c:invertIfNegative val="0"/>
          <c:cat>
            <c:numRef>
              <c:f>'3 - Trends groeivormen'!$H$5:$H$21</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'3 - Trends groeivormen'!$P$5:$P$21</c:f>
              <c:numCache>
                <c:formatCode>_(* #,##0.00_);_(* \(#,##0.00\);_(* "-"??_);_(@_)</c:formatCode>
                <c:ptCount val="17"/>
                <c:pt idx="0">
                  <c:v>0</c:v>
                </c:pt>
                <c:pt idx="1">
                  <c:v>0</c:v>
                </c:pt>
                <c:pt idx="2">
                  <c:v>0</c:v>
                </c:pt>
                <c:pt idx="3">
                  <c:v>0</c:v>
                </c:pt>
                <c:pt idx="4">
                  <c:v>0</c:v>
                </c:pt>
                <c:pt idx="5">
                  <c:v>0</c:v>
                </c:pt>
                <c:pt idx="6">
                  <c:v>0</c:v>
                </c:pt>
                <c:pt idx="7">
                  <c:v>0</c:v>
                </c:pt>
                <c:pt idx="8">
                  <c:v>0</c:v>
                </c:pt>
                <c:pt idx="9">
                  <c:v>2.1000000000000001E-2</c:v>
                </c:pt>
                <c:pt idx="10">
                  <c:v>0</c:v>
                </c:pt>
                <c:pt idx="11">
                  <c:v>0</c:v>
                </c:pt>
                <c:pt idx="14">
                  <c:v>0</c:v>
                </c:pt>
                <c:pt idx="16">
                  <c:v>3.7499999999999999E-2</c:v>
                </c:pt>
              </c:numCache>
            </c:numRef>
          </c:val>
          <c:extLst>
            <c:ext xmlns:c16="http://schemas.microsoft.com/office/drawing/2014/chart" uri="{C3380CC4-5D6E-409C-BE32-E72D297353CC}">
              <c16:uniqueId val="{00000007-3369-4B41-A2A0-4F95610ECA67}"/>
            </c:ext>
          </c:extLst>
        </c:ser>
        <c:ser>
          <c:idx val="9"/>
          <c:order val="8"/>
          <c:tx>
            <c:strRef>
              <c:f>'3 - Trends groeivormen'!$Q$4</c:f>
              <c:strCache>
                <c:ptCount val="1"/>
                <c:pt idx="0">
                  <c:v>overige groeivormen</c:v>
                </c:pt>
              </c:strCache>
            </c:strRef>
          </c:tx>
          <c:spPr>
            <a:solidFill>
              <a:schemeClr val="bg1">
                <a:lumMod val="85000"/>
              </a:schemeClr>
            </a:solidFill>
            <a:ln>
              <a:noFill/>
            </a:ln>
            <a:effectLst/>
          </c:spPr>
          <c:invertIfNegative val="0"/>
          <c:cat>
            <c:numRef>
              <c:f>'3 - Trends groeivormen'!$H$5:$H$21</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'3 - Trends groeivormen'!$Q$5:$Q$21</c:f>
              <c:numCache>
                <c:formatCode>_(* #,##0.00_);_(* \(#,##0.00\);_(* "-"??_);_(@_)</c:formatCode>
                <c:ptCount val="17"/>
                <c:pt idx="0" formatCode="_ * #,##0.0000_ ;_ * \-#,##0.0000_ ;_ * &quot;-&quot;??_ ;_ @_ ">
                  <c:v>2.9999999999999997E-4</c:v>
                </c:pt>
                <c:pt idx="1">
                  <c:v>1.1392405063291099E-2</c:v>
                </c:pt>
                <c:pt idx="2" formatCode="_ * #,##0.0000_ ;_ * \-#,##0.0000_ ;_ * &quot;-&quot;??_ ;_ @_ ">
                  <c:v>7.4999999999999993E-5</c:v>
                </c:pt>
                <c:pt idx="3" formatCode="_ * #,##0.000_ ;_ * \-#,##0.000_ ;_ * &quot;-&quot;??_ ;_ @_ ">
                  <c:v>2.2499999999999998E-3</c:v>
                </c:pt>
                <c:pt idx="4" formatCode="_ * #,##0.000_ ;_ * \-#,##0.000_ ;_ * &quot;-&quot;??_ ;_ @_ ">
                  <c:v>7.5000000000000002E-4</c:v>
                </c:pt>
                <c:pt idx="5">
                  <c:v>1.0500000000000001E-2</c:v>
                </c:pt>
                <c:pt idx="6">
                  <c:v>2.1149999999999999E-2</c:v>
                </c:pt>
                <c:pt idx="7">
                  <c:v>4.53E-2</c:v>
                </c:pt>
                <c:pt idx="8">
                  <c:v>0.14000000000000001</c:v>
                </c:pt>
                <c:pt idx="9">
                  <c:v>0.20499999999999999</c:v>
                </c:pt>
                <c:pt idx="10">
                  <c:v>0</c:v>
                </c:pt>
                <c:pt idx="11">
                  <c:v>0.35</c:v>
                </c:pt>
                <c:pt idx="14">
                  <c:v>0.13</c:v>
                </c:pt>
                <c:pt idx="16">
                  <c:v>3.7499999999999999E-3</c:v>
                </c:pt>
              </c:numCache>
            </c:numRef>
          </c:val>
          <c:extLst>
            <c:ext xmlns:c16="http://schemas.microsoft.com/office/drawing/2014/chart" uri="{C3380CC4-5D6E-409C-BE32-E72D297353CC}">
              <c16:uniqueId val="{00000008-3369-4B41-A2A0-4F95610ECA67}"/>
            </c:ext>
          </c:extLst>
        </c:ser>
        <c:dLbls>
          <c:showLegendKey val="0"/>
          <c:showVal val="0"/>
          <c:showCatName val="0"/>
          <c:showSerName val="0"/>
          <c:showPercent val="0"/>
          <c:showBubbleSize val="0"/>
        </c:dLbls>
        <c:gapWidth val="50"/>
        <c:overlap val="100"/>
        <c:axId val="366925232"/>
        <c:axId val="366925624"/>
      </c:barChart>
      <c:catAx>
        <c:axId val="366925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925624"/>
        <c:crosses val="autoZero"/>
        <c:auto val="1"/>
        <c:lblAlgn val="ctr"/>
        <c:lblOffset val="100"/>
        <c:noMultiLvlLbl val="0"/>
      </c:catAx>
      <c:valAx>
        <c:axId val="3669256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925232"/>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0" cap="flat" cmpd="sng" algn="ctr">
      <a:noFill/>
      <a:round/>
    </a:ln>
    <a:effectLst/>
  </c:spPr>
  <c:txPr>
    <a:bodyPr/>
    <a:lstStyle/>
    <a:p>
      <a:pPr>
        <a:defRPr/>
      </a:pPr>
      <a:endParaRPr lang="nl-N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EKR score Ketelmeer- Vossemeer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'1-Graf EKR score Ketel-Vos'!$E$3</c:f>
              <c:strCache>
                <c:ptCount val="1"/>
                <c:pt idx="0">
                  <c:v>Abundantie</c:v>
                </c:pt>
              </c:strCache>
            </c:strRef>
          </c:tx>
          <c:spPr>
            <a:solidFill>
              <a:schemeClr val="accent1"/>
            </a:solidFill>
            <a:ln>
              <a:noFill/>
            </a:ln>
            <a:effectLst/>
          </c:spPr>
          <c:invertIfNegative val="0"/>
          <c:cat>
            <c:numRef>
              <c:f>'1-Graf EKR score Ketel-Vos'!$C$4:$C$16</c:f>
              <c:numCache>
                <c:formatCode>General</c:formatCode>
                <c:ptCount val="13"/>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numCache>
            </c:numRef>
          </c:cat>
          <c:val>
            <c:numRef>
              <c:f>'1-Graf EKR score Ketel-Vos'!$E$4:$E$16</c:f>
              <c:numCache>
                <c:formatCode>General</c:formatCode>
                <c:ptCount val="13"/>
                <c:pt idx="0">
                  <c:v>0.47399999999999998</c:v>
                </c:pt>
                <c:pt idx="1">
                  <c:v>0.40899999999999997</c:v>
                </c:pt>
                <c:pt idx="4">
                  <c:v>0.33600000000000002</c:v>
                </c:pt>
                <c:pt idx="7">
                  <c:v>0.34799999999999998</c:v>
                </c:pt>
                <c:pt idx="9">
                  <c:v>0.39600000000000002</c:v>
                </c:pt>
                <c:pt idx="12">
                  <c:v>0.34599999999999997</c:v>
                </c:pt>
              </c:numCache>
            </c:numRef>
          </c:val>
          <c:extLst>
            <c:ext xmlns:c16="http://schemas.microsoft.com/office/drawing/2014/chart" uri="{C3380CC4-5D6E-409C-BE32-E72D297353CC}">
              <c16:uniqueId val="{00000000-CD2A-42F3-83A8-56062615DFFF}"/>
            </c:ext>
          </c:extLst>
        </c:ser>
        <c:ser>
          <c:idx val="1"/>
          <c:order val="1"/>
          <c:tx>
            <c:strRef>
              <c:f>'1-Graf EKR score Ketel-Vos'!$F$3</c:f>
              <c:strCache>
                <c:ptCount val="1"/>
                <c:pt idx="0">
                  <c:v>Soortensamenstelling</c:v>
                </c:pt>
              </c:strCache>
            </c:strRef>
          </c:tx>
          <c:spPr>
            <a:solidFill>
              <a:schemeClr val="accent2"/>
            </a:solidFill>
            <a:ln>
              <a:noFill/>
            </a:ln>
            <a:effectLst/>
          </c:spPr>
          <c:invertIfNegative val="0"/>
          <c:cat>
            <c:numRef>
              <c:f>'1-Graf EKR score Ketel-Vos'!$C$4:$C$16</c:f>
              <c:numCache>
                <c:formatCode>General</c:formatCode>
                <c:ptCount val="13"/>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numCache>
            </c:numRef>
          </c:cat>
          <c:val>
            <c:numRef>
              <c:f>'1-Graf EKR score Ketel-Vos'!$F$4:$F$16</c:f>
              <c:numCache>
                <c:formatCode>General</c:formatCode>
                <c:ptCount val="13"/>
                <c:pt idx="0">
                  <c:v>0.63800000000000001</c:v>
                </c:pt>
                <c:pt idx="1">
                  <c:v>0.621</c:v>
                </c:pt>
                <c:pt idx="4">
                  <c:v>0.68600000000000005</c:v>
                </c:pt>
                <c:pt idx="7">
                  <c:v>0.60499999999999998</c:v>
                </c:pt>
                <c:pt idx="9">
                  <c:v>0.70799999999999996</c:v>
                </c:pt>
                <c:pt idx="12">
                  <c:v>0.75800000000000001</c:v>
                </c:pt>
              </c:numCache>
            </c:numRef>
          </c:val>
          <c:extLst>
            <c:ext xmlns:c16="http://schemas.microsoft.com/office/drawing/2014/chart" uri="{C3380CC4-5D6E-409C-BE32-E72D297353CC}">
              <c16:uniqueId val="{00000001-CD2A-42F3-83A8-56062615DFFF}"/>
            </c:ext>
          </c:extLst>
        </c:ser>
        <c:ser>
          <c:idx val="2"/>
          <c:order val="2"/>
          <c:tx>
            <c:strRef>
              <c:f>'1-Graf EKR score Ketel-Vos'!$G$3</c:f>
              <c:strCache>
                <c:ptCount val="1"/>
                <c:pt idx="0">
                  <c:v>Totaal score</c:v>
                </c:pt>
              </c:strCache>
            </c:strRef>
          </c:tx>
          <c:spPr>
            <a:solidFill>
              <a:schemeClr val="accent3"/>
            </a:solidFill>
            <a:ln>
              <a:noFill/>
            </a:ln>
            <a:effectLst/>
          </c:spPr>
          <c:invertIfNegative val="0"/>
          <c:cat>
            <c:numRef>
              <c:f>'1-Graf EKR score Ketel-Vos'!$C$4:$C$16</c:f>
              <c:numCache>
                <c:formatCode>General</c:formatCode>
                <c:ptCount val="13"/>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numCache>
            </c:numRef>
          </c:cat>
          <c:val>
            <c:numRef>
              <c:f>'1-Graf EKR score Ketel-Vos'!$G$4:$G$16</c:f>
              <c:numCache>
                <c:formatCode>General</c:formatCode>
                <c:ptCount val="13"/>
                <c:pt idx="0">
                  <c:v>0.55600000000000005</c:v>
                </c:pt>
                <c:pt idx="1">
                  <c:v>0.51500000000000001</c:v>
                </c:pt>
                <c:pt idx="4">
                  <c:v>0.51100000000000001</c:v>
                </c:pt>
                <c:pt idx="7">
                  <c:v>0.47699999999999998</c:v>
                </c:pt>
                <c:pt idx="9">
                  <c:v>0.55200000000000005</c:v>
                </c:pt>
                <c:pt idx="12">
                  <c:v>0.55200000000000005</c:v>
                </c:pt>
              </c:numCache>
            </c:numRef>
          </c:val>
          <c:extLst>
            <c:ext xmlns:c16="http://schemas.microsoft.com/office/drawing/2014/chart" uri="{C3380CC4-5D6E-409C-BE32-E72D297353CC}">
              <c16:uniqueId val="{00000002-CD2A-42F3-83A8-56062615DFFF}"/>
            </c:ext>
          </c:extLst>
        </c:ser>
        <c:dLbls>
          <c:showLegendKey val="0"/>
          <c:showVal val="0"/>
          <c:showCatName val="0"/>
          <c:showSerName val="0"/>
          <c:showPercent val="0"/>
          <c:showBubbleSize val="0"/>
        </c:dLbls>
        <c:gapWidth val="219"/>
        <c:overlap val="-27"/>
        <c:axId val="978032592"/>
        <c:axId val="882643952"/>
      </c:barChart>
      <c:catAx>
        <c:axId val="978032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82643952"/>
        <c:crosses val="autoZero"/>
        <c:auto val="1"/>
        <c:lblAlgn val="ctr"/>
        <c:lblOffset val="100"/>
        <c:noMultiLvlLbl val="0"/>
      </c:catAx>
      <c:valAx>
        <c:axId val="88264395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780325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Groeivormen Ketelmeer-Vossemeer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7.6361824126618461E-2"/>
          <c:y val="0.1425168107588857"/>
          <c:w val="0.6659259403203398"/>
          <c:h val="0.77506818852254422"/>
        </c:manualLayout>
      </c:layout>
      <c:barChart>
        <c:barDir val="col"/>
        <c:grouping val="percentStacked"/>
        <c:varyColors val="0"/>
        <c:ser>
          <c:idx val="0"/>
          <c:order val="0"/>
          <c:tx>
            <c:strRef>
              <c:f>'3 - Trends groeivormen'!$I$80</c:f>
              <c:strCache>
                <c:ptCount val="1"/>
                <c:pt idx="0">
                  <c:v>draadwieren</c:v>
                </c:pt>
              </c:strCache>
            </c:strRef>
          </c:tx>
          <c:spPr>
            <a:solidFill>
              <a:schemeClr val="accent6">
                <a:lumMod val="40000"/>
                <a:lumOff val="60000"/>
              </a:schemeClr>
            </a:solidFill>
            <a:ln>
              <a:noFill/>
            </a:ln>
            <a:effectLst/>
          </c:spPr>
          <c:invertIfNegative val="0"/>
          <c:cat>
            <c:numRef>
              <c:f>'3 - Trends groeivormen'!$H$81:$H$99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groeivormen'!$I$81:$I$99</c:f>
              <c:numCache>
                <c:formatCode>_(* #,##0.00_);_(* \(#,##0.00\);_(* "-"??_);_(@_)</c:formatCode>
                <c:ptCount val="19"/>
                <c:pt idx="0">
                  <c:v>17.8036136363636</c:v>
                </c:pt>
                <c:pt idx="1">
                  <c:v>12.3114304812834</c:v>
                </c:pt>
                <c:pt idx="2">
                  <c:v>11.097991666666699</c:v>
                </c:pt>
                <c:pt idx="3">
                  <c:v>27.614350000000002</c:v>
                </c:pt>
                <c:pt idx="4">
                  <c:v>14.662167536782199</c:v>
                </c:pt>
                <c:pt idx="5">
                  <c:v>19.483149999999998</c:v>
                </c:pt>
                <c:pt idx="6">
                  <c:v>15.663724999999999</c:v>
                </c:pt>
                <c:pt idx="7">
                  <c:v>9.3782750000000004</c:v>
                </c:pt>
                <c:pt idx="10">
                  <c:v>7.9574999999999987</c:v>
                </c:pt>
                <c:pt idx="13">
                  <c:v>9.3000000000000007</c:v>
                </c:pt>
                <c:pt idx="15">
                  <c:v>14.218516666666666</c:v>
                </c:pt>
                <c:pt idx="18" formatCode="0.00">
                  <c:v>23.206006410256393</c:v>
                </c:pt>
              </c:numCache>
            </c:numRef>
          </c:val>
          <c:extLst>
            <c:ext xmlns:c16="http://schemas.microsoft.com/office/drawing/2014/chart" uri="{C3380CC4-5D6E-409C-BE32-E72D297353CC}">
              <c16:uniqueId val="{00000000-2469-4427-AAC0-5DF0F510A767}"/>
            </c:ext>
          </c:extLst>
        </c:ser>
        <c:ser>
          <c:idx val="1"/>
          <c:order val="1"/>
          <c:tx>
            <c:strRef>
              <c:f>'3 - Trends groeivormen'!$J$80</c:f>
              <c:strCache>
                <c:ptCount val="1"/>
                <c:pt idx="0">
                  <c:v>kranswieren</c:v>
                </c:pt>
              </c:strCache>
            </c:strRef>
          </c:tx>
          <c:spPr>
            <a:solidFill>
              <a:schemeClr val="accent1">
                <a:lumMod val="60000"/>
                <a:lumOff val="40000"/>
              </a:schemeClr>
            </a:solidFill>
            <a:ln>
              <a:noFill/>
            </a:ln>
            <a:effectLst/>
          </c:spPr>
          <c:invertIfNegative val="0"/>
          <c:cat>
            <c:numRef>
              <c:f>'3 - Trends groeivormen'!$H$81:$H$99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groeivormen'!$J$81:$J$99</c:f>
              <c:numCache>
                <c:formatCode>_(* #,##0.00_);_(* \(#,##0.00\);_(* "-"??_);_(@_)</c:formatCode>
                <c:ptCount val="19"/>
                <c:pt idx="0">
                  <c:v>2.2994949494949499E-2</c:v>
                </c:pt>
                <c:pt idx="1">
                  <c:v>0.29029411764705898</c:v>
                </c:pt>
                <c:pt idx="2">
                  <c:v>2.4453611111111102</c:v>
                </c:pt>
                <c:pt idx="3">
                  <c:v>3.76</c:v>
                </c:pt>
                <c:pt idx="4">
                  <c:v>6.4429330802088201</c:v>
                </c:pt>
                <c:pt idx="5">
                  <c:v>4.8780000000000001</c:v>
                </c:pt>
                <c:pt idx="6">
                  <c:v>3.8055750000000002</c:v>
                </c:pt>
                <c:pt idx="7">
                  <c:v>3.6888000000000001</c:v>
                </c:pt>
                <c:pt idx="10">
                  <c:v>4.415</c:v>
                </c:pt>
                <c:pt idx="13">
                  <c:v>0.94</c:v>
                </c:pt>
                <c:pt idx="15">
                  <c:v>4.6832666666666665</c:v>
                </c:pt>
                <c:pt idx="18" formatCode="0.00">
                  <c:v>3.4200336538461529</c:v>
                </c:pt>
              </c:numCache>
            </c:numRef>
          </c:val>
          <c:extLst>
            <c:ext xmlns:c16="http://schemas.microsoft.com/office/drawing/2014/chart" uri="{C3380CC4-5D6E-409C-BE32-E72D297353CC}">
              <c16:uniqueId val="{00000001-2469-4427-AAC0-5DF0F510A767}"/>
            </c:ext>
          </c:extLst>
        </c:ser>
        <c:ser>
          <c:idx val="2"/>
          <c:order val="2"/>
          <c:tx>
            <c:strRef>
              <c:f>'3 - Trends groeivormen'!$K$80</c:f>
              <c:strCache>
                <c:ptCount val="1"/>
                <c:pt idx="0">
                  <c:v>parvopotamiden</c:v>
                </c:pt>
              </c:strCache>
            </c:strRef>
          </c:tx>
          <c:spPr>
            <a:solidFill>
              <a:srgbClr val="92D050"/>
            </a:solidFill>
            <a:ln>
              <a:noFill/>
            </a:ln>
            <a:effectLst/>
          </c:spPr>
          <c:invertIfNegative val="0"/>
          <c:cat>
            <c:numRef>
              <c:f>'3 - Trends groeivormen'!$H$81:$H$99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groeivormen'!$K$81:$K$99</c:f>
              <c:numCache>
                <c:formatCode>_(* #,##0.00_);_(* \(#,##0.00\);_(* "-"??_);_(@_)</c:formatCode>
                <c:ptCount val="19"/>
                <c:pt idx="0">
                  <c:v>7.1101338383838399</c:v>
                </c:pt>
                <c:pt idx="1">
                  <c:v>4.9129117647058802</c:v>
                </c:pt>
                <c:pt idx="2">
                  <c:v>14.823608333333301</c:v>
                </c:pt>
                <c:pt idx="3">
                  <c:v>17.342575</c:v>
                </c:pt>
                <c:pt idx="4">
                  <c:v>15.498953962980501</c:v>
                </c:pt>
                <c:pt idx="5">
                  <c:v>21.125575000000001</c:v>
                </c:pt>
                <c:pt idx="6">
                  <c:v>18.133675</c:v>
                </c:pt>
                <c:pt idx="7">
                  <c:v>11.1546</c:v>
                </c:pt>
                <c:pt idx="10">
                  <c:v>6.7374999999999989</c:v>
                </c:pt>
                <c:pt idx="13">
                  <c:v>17.920000000000002</c:v>
                </c:pt>
                <c:pt idx="15">
                  <c:v>16.740854166666661</c:v>
                </c:pt>
                <c:pt idx="18" formatCode="0.00">
                  <c:v>12.162482371794878</c:v>
                </c:pt>
              </c:numCache>
            </c:numRef>
          </c:val>
          <c:extLst>
            <c:ext xmlns:c16="http://schemas.microsoft.com/office/drawing/2014/chart" uri="{C3380CC4-5D6E-409C-BE32-E72D297353CC}">
              <c16:uniqueId val="{00000002-2469-4427-AAC0-5DF0F510A767}"/>
            </c:ext>
          </c:extLst>
        </c:ser>
        <c:ser>
          <c:idx val="3"/>
          <c:order val="3"/>
          <c:tx>
            <c:strRef>
              <c:f>'3 - Trends groeivormen'!$L$80</c:f>
              <c:strCache>
                <c:ptCount val="1"/>
                <c:pt idx="0">
                  <c:v>magnopotamiden</c:v>
                </c:pt>
              </c:strCache>
            </c:strRef>
          </c:tx>
          <c:spPr>
            <a:solidFill>
              <a:schemeClr val="accent6">
                <a:lumMod val="75000"/>
              </a:schemeClr>
            </a:solidFill>
            <a:ln>
              <a:noFill/>
            </a:ln>
            <a:effectLst/>
          </c:spPr>
          <c:invertIfNegative val="0"/>
          <c:cat>
            <c:numRef>
              <c:f>'3 - Trends groeivormen'!$H$81:$H$99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groeivormen'!$L$81:$L$99</c:f>
              <c:numCache>
                <c:formatCode>_(* #,##0.00_);_(* \(#,##0.00\);_(* "-"??_);_(@_)</c:formatCode>
                <c:ptCount val="19"/>
                <c:pt idx="0">
                  <c:v>6.7888888888888901E-2</c:v>
                </c:pt>
                <c:pt idx="1">
                  <c:v>6.4374331550802202E-2</c:v>
                </c:pt>
                <c:pt idx="2">
                  <c:v>0.22230555555555501</c:v>
                </c:pt>
                <c:pt idx="3">
                  <c:v>0.45624999999999999</c:v>
                </c:pt>
                <c:pt idx="4">
                  <c:v>2.04162316089226E-2</c:v>
                </c:pt>
                <c:pt idx="5">
                  <c:v>0.70625000000000004</c:v>
                </c:pt>
                <c:pt idx="6">
                  <c:v>0.35725000000000001</c:v>
                </c:pt>
                <c:pt idx="7">
                  <c:v>0.85317500000000002</c:v>
                </c:pt>
                <c:pt idx="10">
                  <c:v>0.21874999999999994</c:v>
                </c:pt>
                <c:pt idx="13">
                  <c:v>1.65</c:v>
                </c:pt>
                <c:pt idx="15">
                  <c:v>1.2115375000000002</c:v>
                </c:pt>
                <c:pt idx="18" formatCode="0.00">
                  <c:v>1.0780016025641026</c:v>
                </c:pt>
              </c:numCache>
            </c:numRef>
          </c:val>
          <c:extLst>
            <c:ext xmlns:c16="http://schemas.microsoft.com/office/drawing/2014/chart" uri="{C3380CC4-5D6E-409C-BE32-E72D297353CC}">
              <c16:uniqueId val="{00000003-2469-4427-AAC0-5DF0F510A767}"/>
            </c:ext>
          </c:extLst>
        </c:ser>
        <c:ser>
          <c:idx val="4"/>
          <c:order val="4"/>
          <c:tx>
            <c:strRef>
              <c:f>'3 - Trends groeivormen'!$M$80</c:f>
              <c:strCache>
                <c:ptCount val="1"/>
                <c:pt idx="0">
                  <c:v>myriophylliden</c:v>
                </c:pt>
              </c:strCache>
            </c:strRef>
          </c:tx>
          <c:spPr>
            <a:solidFill>
              <a:srgbClr val="FF0000"/>
            </a:solidFill>
            <a:ln>
              <a:noFill/>
            </a:ln>
            <a:effectLst/>
          </c:spPr>
          <c:invertIfNegative val="0"/>
          <c:cat>
            <c:numRef>
              <c:f>'3 - Trends groeivormen'!$H$81:$H$99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groeivormen'!$M$81:$M$99</c:f>
              <c:numCache>
                <c:formatCode>_(* #,##0.00_);_(* \(#,##0.00\);_(* "-"??_);_(@_)</c:formatCode>
                <c:ptCount val="19"/>
                <c:pt idx="0">
                  <c:v>1.30555555555556E-2</c:v>
                </c:pt>
                <c:pt idx="1">
                  <c:v>0</c:v>
                </c:pt>
                <c:pt idx="2">
                  <c:v>0</c:v>
                </c:pt>
                <c:pt idx="3" formatCode="_ * #,##0.000_ ;_ * \-#,##0.000_ ;_ * &quot;-&quot;??_ ;_ @_ ">
                  <c:v>2.65E-3</c:v>
                </c:pt>
                <c:pt idx="4">
                  <c:v>0.125878974845752</c:v>
                </c:pt>
                <c:pt idx="5">
                  <c:v>2.3766750000000001</c:v>
                </c:pt>
                <c:pt idx="6">
                  <c:v>0.34282499999999999</c:v>
                </c:pt>
                <c:pt idx="7">
                  <c:v>0.57377500000000003</c:v>
                </c:pt>
                <c:pt idx="10">
                  <c:v>1.27</c:v>
                </c:pt>
                <c:pt idx="13">
                  <c:v>1.25</c:v>
                </c:pt>
                <c:pt idx="15">
                  <c:v>1.9337291666666665</c:v>
                </c:pt>
                <c:pt idx="18" formatCode="0.00">
                  <c:v>1.99013141025641</c:v>
                </c:pt>
              </c:numCache>
            </c:numRef>
          </c:val>
          <c:extLst>
            <c:ext xmlns:c16="http://schemas.microsoft.com/office/drawing/2014/chart" uri="{C3380CC4-5D6E-409C-BE32-E72D297353CC}">
              <c16:uniqueId val="{00000004-2469-4427-AAC0-5DF0F510A767}"/>
            </c:ext>
          </c:extLst>
        </c:ser>
        <c:ser>
          <c:idx val="5"/>
          <c:order val="5"/>
          <c:tx>
            <c:strRef>
              <c:f>'3 - Trends groeivormen'!$N$80</c:f>
              <c:strCache>
                <c:ptCount val="1"/>
                <c:pt idx="0">
                  <c:v>nymphaeiden</c:v>
                </c:pt>
              </c:strCache>
            </c:strRef>
          </c:tx>
          <c:spPr>
            <a:solidFill>
              <a:srgbClr val="FFFF00"/>
            </a:solidFill>
            <a:ln>
              <a:noFill/>
            </a:ln>
            <a:effectLst/>
          </c:spPr>
          <c:invertIfNegative val="0"/>
          <c:cat>
            <c:numRef>
              <c:f>'3 - Trends groeivormen'!$H$81:$H$99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groeivormen'!$N$81:$N$99</c:f>
              <c:numCache>
                <c:formatCode>_(* #,##0.00_);_(* \(#,##0.00\);_(* "-"??_);_(@_)</c:formatCode>
                <c:ptCount val="19"/>
                <c:pt idx="0">
                  <c:v>0</c:v>
                </c:pt>
                <c:pt idx="1">
                  <c:v>0</c:v>
                </c:pt>
                <c:pt idx="2">
                  <c:v>0</c:v>
                </c:pt>
                <c:pt idx="3">
                  <c:v>0</c:v>
                </c:pt>
                <c:pt idx="4">
                  <c:v>0</c:v>
                </c:pt>
                <c:pt idx="5">
                  <c:v>0</c:v>
                </c:pt>
                <c:pt idx="6">
                  <c:v>0</c:v>
                </c:pt>
                <c:pt idx="7">
                  <c:v>0</c:v>
                </c:pt>
                <c:pt idx="10">
                  <c:v>0</c:v>
                </c:pt>
                <c:pt idx="13">
                  <c:v>0</c:v>
                </c:pt>
                <c:pt idx="15">
                  <c:v>0</c:v>
                </c:pt>
                <c:pt idx="18" formatCode="0.00">
                  <c:v>9.791666666666666E-4</c:v>
                </c:pt>
              </c:numCache>
            </c:numRef>
          </c:val>
          <c:extLst>
            <c:ext xmlns:c16="http://schemas.microsoft.com/office/drawing/2014/chart" uri="{C3380CC4-5D6E-409C-BE32-E72D297353CC}">
              <c16:uniqueId val="{00000005-2469-4427-AAC0-5DF0F510A767}"/>
            </c:ext>
          </c:extLst>
        </c:ser>
        <c:ser>
          <c:idx val="6"/>
          <c:order val="6"/>
          <c:tx>
            <c:strRef>
              <c:f>'3 - Trends groeivormen'!$O$80</c:f>
              <c:strCache>
                <c:ptCount val="1"/>
                <c:pt idx="0">
                  <c:v>helofyten</c:v>
                </c:pt>
              </c:strCache>
            </c:strRef>
          </c:tx>
          <c:spPr>
            <a:solidFill>
              <a:schemeClr val="accent4">
                <a:lumMod val="50000"/>
              </a:schemeClr>
            </a:solidFill>
            <a:ln>
              <a:noFill/>
            </a:ln>
            <a:effectLst/>
          </c:spPr>
          <c:invertIfNegative val="0"/>
          <c:cat>
            <c:numRef>
              <c:f>'3 - Trends groeivormen'!$H$81:$H$99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groeivormen'!$O$81:$O$99</c:f>
              <c:numCache>
                <c:formatCode>_(* #,##0.00_);_(* \(#,##0.00\);_(* "-"??_);_(@_)</c:formatCode>
                <c:ptCount val="19"/>
                <c:pt idx="0">
                  <c:v>0</c:v>
                </c:pt>
                <c:pt idx="1">
                  <c:v>0</c:v>
                </c:pt>
                <c:pt idx="2">
                  <c:v>0</c:v>
                </c:pt>
                <c:pt idx="3">
                  <c:v>0</c:v>
                </c:pt>
                <c:pt idx="4">
                  <c:v>0</c:v>
                </c:pt>
                <c:pt idx="5">
                  <c:v>0</c:v>
                </c:pt>
                <c:pt idx="6">
                  <c:v>0</c:v>
                </c:pt>
                <c:pt idx="7">
                  <c:v>0</c:v>
                </c:pt>
                <c:pt idx="10">
                  <c:v>2.5012500000000002</c:v>
                </c:pt>
                <c:pt idx="13">
                  <c:v>0.02</c:v>
                </c:pt>
                <c:pt idx="15">
                  <c:v>1.41</c:v>
                </c:pt>
                <c:pt idx="18" formatCode="0.00">
                  <c:v>0.29374999999999996</c:v>
                </c:pt>
              </c:numCache>
            </c:numRef>
          </c:val>
          <c:extLst>
            <c:ext xmlns:c16="http://schemas.microsoft.com/office/drawing/2014/chart" uri="{C3380CC4-5D6E-409C-BE32-E72D297353CC}">
              <c16:uniqueId val="{00000007-2469-4427-AAC0-5DF0F510A767}"/>
            </c:ext>
          </c:extLst>
        </c:ser>
        <c:ser>
          <c:idx val="8"/>
          <c:order val="7"/>
          <c:tx>
            <c:strRef>
              <c:f>'3 - Trends groeivormen'!$P$80</c:f>
              <c:strCache>
                <c:ptCount val="1"/>
                <c:pt idx="0">
                  <c:v>elodeiden</c:v>
                </c:pt>
              </c:strCache>
            </c:strRef>
          </c:tx>
          <c:spPr>
            <a:solidFill>
              <a:srgbClr val="FF99CC"/>
            </a:solidFill>
            <a:ln>
              <a:noFill/>
            </a:ln>
            <a:effectLst/>
          </c:spPr>
          <c:invertIfNegative val="0"/>
          <c:cat>
            <c:numRef>
              <c:f>'3 - Trends groeivormen'!$H$81:$H$99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groeivormen'!$P$81:$P$99</c:f>
              <c:numCache>
                <c:formatCode>_(* #,##0.00_);_(* \(#,##0.00\);_(* "-"??_);_(@_)</c:formatCode>
                <c:ptCount val="19"/>
                <c:pt idx="0">
                  <c:v>0</c:v>
                </c:pt>
                <c:pt idx="1">
                  <c:v>0</c:v>
                </c:pt>
                <c:pt idx="2">
                  <c:v>0</c:v>
                </c:pt>
                <c:pt idx="3">
                  <c:v>0</c:v>
                </c:pt>
                <c:pt idx="4">
                  <c:v>0</c:v>
                </c:pt>
                <c:pt idx="5">
                  <c:v>0</c:v>
                </c:pt>
                <c:pt idx="6">
                  <c:v>0</c:v>
                </c:pt>
                <c:pt idx="7">
                  <c:v>0</c:v>
                </c:pt>
                <c:pt idx="10">
                  <c:v>0</c:v>
                </c:pt>
                <c:pt idx="13">
                  <c:v>2.5</c:v>
                </c:pt>
                <c:pt idx="15">
                  <c:v>5.5804166666666682E-2</c:v>
                </c:pt>
                <c:pt idx="18" formatCode="0.00">
                  <c:v>4.7641810897435892</c:v>
                </c:pt>
              </c:numCache>
            </c:numRef>
          </c:val>
          <c:extLst>
            <c:ext xmlns:c16="http://schemas.microsoft.com/office/drawing/2014/chart" uri="{C3380CC4-5D6E-409C-BE32-E72D297353CC}">
              <c16:uniqueId val="{00000006-2469-4427-AAC0-5DF0F510A767}"/>
            </c:ext>
          </c:extLst>
        </c:ser>
        <c:ser>
          <c:idx val="7"/>
          <c:order val="8"/>
          <c:tx>
            <c:strRef>
              <c:f>'3 - Trends groeivormen'!$Q$80</c:f>
              <c:strCache>
                <c:ptCount val="1"/>
                <c:pt idx="0">
                  <c:v>batrachiide</c:v>
                </c:pt>
              </c:strCache>
            </c:strRef>
          </c:tx>
          <c:spPr>
            <a:solidFill>
              <a:schemeClr val="accent2">
                <a:lumMod val="75000"/>
              </a:schemeClr>
            </a:solidFill>
            <a:ln>
              <a:noFill/>
            </a:ln>
            <a:effectLst/>
          </c:spPr>
          <c:invertIfNegative val="0"/>
          <c:cat>
            <c:numRef>
              <c:f>'3 - Trends groeivormen'!$H$81:$H$99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groeivormen'!$Q$81:$Q$99</c:f>
              <c:numCache>
                <c:formatCode>_(* #,##0.00_);_(* \(#,##0.00\);_(* "-"??_);_(@_)</c:formatCode>
                <c:ptCount val="19"/>
                <c:pt idx="15">
                  <c:v>0.24785416666666665</c:v>
                </c:pt>
                <c:pt idx="18" formatCode="0.00">
                  <c:v>5.2874999999999985E-2</c:v>
                </c:pt>
              </c:numCache>
            </c:numRef>
          </c:val>
          <c:extLst>
            <c:ext xmlns:c16="http://schemas.microsoft.com/office/drawing/2014/chart" uri="{C3380CC4-5D6E-409C-BE32-E72D297353CC}">
              <c16:uniqueId val="{00000008-2469-4427-AAC0-5DF0F510A767}"/>
            </c:ext>
          </c:extLst>
        </c:ser>
        <c:ser>
          <c:idx val="9"/>
          <c:order val="9"/>
          <c:tx>
            <c:strRef>
              <c:f>'3 - Trends groeivormen'!$R$80</c:f>
              <c:strCache>
                <c:ptCount val="1"/>
                <c:pt idx="0">
                  <c:v>overige groeivormen</c:v>
                </c:pt>
              </c:strCache>
            </c:strRef>
          </c:tx>
          <c:spPr>
            <a:solidFill>
              <a:schemeClr val="bg1">
                <a:lumMod val="85000"/>
              </a:schemeClr>
            </a:solidFill>
            <a:ln>
              <a:noFill/>
            </a:ln>
            <a:effectLst/>
          </c:spPr>
          <c:invertIfNegative val="0"/>
          <c:cat>
            <c:numRef>
              <c:f>'3 - Trends groeivormen'!$H$81:$H$99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groeivormen'!$R$81:$R$99</c:f>
              <c:numCache>
                <c:formatCode>_(* #,##0.00_);_(* \(#,##0.00\);_(* "-"??_);_(@_)</c:formatCode>
                <c:ptCount val="19"/>
                <c:pt idx="0">
                  <c:v>1.4385202020201999</c:v>
                </c:pt>
                <c:pt idx="1">
                  <c:v>1.58970588235294</c:v>
                </c:pt>
                <c:pt idx="2">
                  <c:v>0.71675</c:v>
                </c:pt>
                <c:pt idx="3">
                  <c:v>2.47675</c:v>
                </c:pt>
                <c:pt idx="4">
                  <c:v>0.73266112956810603</c:v>
                </c:pt>
                <c:pt idx="5">
                  <c:v>6.0588249999999997</c:v>
                </c:pt>
                <c:pt idx="6">
                  <c:v>4.1296499999999998</c:v>
                </c:pt>
                <c:pt idx="7">
                  <c:v>2.3076500000000002</c:v>
                </c:pt>
                <c:pt idx="10">
                  <c:v>1.1575000000000004</c:v>
                </c:pt>
                <c:pt idx="13">
                  <c:v>2.2799999999999998</c:v>
                </c:pt>
                <c:pt idx="15">
                  <c:v>0.4599625</c:v>
                </c:pt>
                <c:pt idx="18" formatCode="0.00">
                  <c:v>0.36271474358974354</c:v>
                </c:pt>
              </c:numCache>
            </c:numRef>
          </c:val>
          <c:extLst>
            <c:ext xmlns:c16="http://schemas.microsoft.com/office/drawing/2014/chart" uri="{C3380CC4-5D6E-409C-BE32-E72D297353CC}">
              <c16:uniqueId val="{00000001-6D80-4FE4-B829-3EDEC68664DE}"/>
            </c:ext>
          </c:extLst>
        </c:ser>
        <c:dLbls>
          <c:showLegendKey val="0"/>
          <c:showVal val="0"/>
          <c:showCatName val="0"/>
          <c:showSerName val="0"/>
          <c:showPercent val="0"/>
          <c:showBubbleSize val="0"/>
        </c:dLbls>
        <c:gapWidth val="50"/>
        <c:overlap val="100"/>
        <c:axId val="366926408"/>
        <c:axId val="366927192"/>
      </c:barChart>
      <c:catAx>
        <c:axId val="366926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927192"/>
        <c:crosses val="autoZero"/>
        <c:auto val="1"/>
        <c:lblAlgn val="ctr"/>
        <c:lblOffset val="100"/>
        <c:noMultiLvlLbl val="0"/>
      </c:catAx>
      <c:valAx>
        <c:axId val="366927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926408"/>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Groeivormen Randmeren-Oost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7.6361824126618461E-2"/>
          <c:y val="0.1425168107588857"/>
          <c:w val="0.6659259403203398"/>
          <c:h val="0.77891064769641549"/>
        </c:manualLayout>
      </c:layout>
      <c:barChart>
        <c:barDir val="col"/>
        <c:grouping val="percentStacked"/>
        <c:varyColors val="0"/>
        <c:ser>
          <c:idx val="0"/>
          <c:order val="0"/>
          <c:tx>
            <c:strRef>
              <c:f>'3 - Trends groeivormen'!$I$105</c:f>
              <c:strCache>
                <c:ptCount val="1"/>
                <c:pt idx="0">
                  <c:v> draadwieren </c:v>
                </c:pt>
              </c:strCache>
            </c:strRef>
          </c:tx>
          <c:spPr>
            <a:solidFill>
              <a:schemeClr val="accent6">
                <a:lumMod val="40000"/>
                <a:lumOff val="60000"/>
              </a:schemeClr>
            </a:solidFill>
            <a:ln>
              <a:noFill/>
            </a:ln>
            <a:effectLst/>
          </c:spPr>
          <c:invertIfNegative val="0"/>
          <c:cat>
            <c:numRef>
              <c:f>'3 - Trends groeivormen'!$H$106:$H$123</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'3 - Trends groeivormen'!$I$106:$I$123</c:f>
              <c:numCache>
                <c:formatCode>_(* #,##0.00_);_(* \(#,##0.00\);_(* "-"??_);_(@_)</c:formatCode>
                <c:ptCount val="18"/>
                <c:pt idx="0">
                  <c:v>12.26825</c:v>
                </c:pt>
                <c:pt idx="1">
                  <c:v>13.96984</c:v>
                </c:pt>
                <c:pt idx="2">
                  <c:v>0.69903571428571498</c:v>
                </c:pt>
                <c:pt idx="3">
                  <c:v>0.37786785714285698</c:v>
                </c:pt>
                <c:pt idx="4">
                  <c:v>1.41133333333333</c:v>
                </c:pt>
                <c:pt idx="5">
                  <c:v>0.99777499999999997</c:v>
                </c:pt>
                <c:pt idx="6">
                  <c:v>0.80615000000000003</c:v>
                </c:pt>
                <c:pt idx="7">
                  <c:v>0.65327500000000005</c:v>
                </c:pt>
                <c:pt idx="10">
                  <c:v>0.7</c:v>
                </c:pt>
                <c:pt idx="13">
                  <c:v>1</c:v>
                </c:pt>
                <c:pt idx="14">
                  <c:v>2.0499999999999998</c:v>
                </c:pt>
                <c:pt idx="17">
                  <c:v>6.7489749999999997</c:v>
                </c:pt>
              </c:numCache>
            </c:numRef>
          </c:val>
          <c:extLst>
            <c:ext xmlns:c16="http://schemas.microsoft.com/office/drawing/2014/chart" uri="{C3380CC4-5D6E-409C-BE32-E72D297353CC}">
              <c16:uniqueId val="{00000000-2157-4CFB-8CDC-AA8A3230DB01}"/>
            </c:ext>
          </c:extLst>
        </c:ser>
        <c:ser>
          <c:idx val="1"/>
          <c:order val="1"/>
          <c:tx>
            <c:strRef>
              <c:f>'3 - Trends groeivormen'!$J$105</c:f>
              <c:strCache>
                <c:ptCount val="1"/>
                <c:pt idx="0">
                  <c:v> kranswieren </c:v>
                </c:pt>
              </c:strCache>
            </c:strRef>
          </c:tx>
          <c:spPr>
            <a:solidFill>
              <a:schemeClr val="accent1">
                <a:lumMod val="60000"/>
                <a:lumOff val="40000"/>
              </a:schemeClr>
            </a:solidFill>
            <a:ln>
              <a:noFill/>
            </a:ln>
            <a:effectLst/>
          </c:spPr>
          <c:invertIfNegative val="0"/>
          <c:cat>
            <c:numRef>
              <c:f>'3 - Trends groeivormen'!$H$106:$H$123</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'3 - Trends groeivormen'!$J$106:$J$123</c:f>
              <c:numCache>
                <c:formatCode>_(* #,##0.00_);_(* \(#,##0.00\);_(* "-"??_);_(@_)</c:formatCode>
                <c:ptCount val="18"/>
                <c:pt idx="0">
                  <c:v>50.795724999999997</c:v>
                </c:pt>
                <c:pt idx="1">
                  <c:v>42.03266</c:v>
                </c:pt>
                <c:pt idx="2">
                  <c:v>45.690942857142801</c:v>
                </c:pt>
                <c:pt idx="3">
                  <c:v>59.9721714285715</c:v>
                </c:pt>
                <c:pt idx="4">
                  <c:v>54.268916666666598</c:v>
                </c:pt>
                <c:pt idx="5">
                  <c:v>56.9589</c:v>
                </c:pt>
                <c:pt idx="6">
                  <c:v>51.683025000000001</c:v>
                </c:pt>
                <c:pt idx="7">
                  <c:v>64.000725000000003</c:v>
                </c:pt>
                <c:pt idx="10">
                  <c:v>64.849999999999994</c:v>
                </c:pt>
                <c:pt idx="13">
                  <c:v>60.1</c:v>
                </c:pt>
                <c:pt idx="14">
                  <c:v>63.04</c:v>
                </c:pt>
                <c:pt idx="17">
                  <c:v>66.877549999999985</c:v>
                </c:pt>
              </c:numCache>
            </c:numRef>
          </c:val>
          <c:extLst>
            <c:ext xmlns:c16="http://schemas.microsoft.com/office/drawing/2014/chart" uri="{C3380CC4-5D6E-409C-BE32-E72D297353CC}">
              <c16:uniqueId val="{00000001-2157-4CFB-8CDC-AA8A3230DB01}"/>
            </c:ext>
          </c:extLst>
        </c:ser>
        <c:ser>
          <c:idx val="2"/>
          <c:order val="2"/>
          <c:tx>
            <c:strRef>
              <c:f>'3 - Trends groeivormen'!$K$105</c:f>
              <c:strCache>
                <c:ptCount val="1"/>
                <c:pt idx="0">
                  <c:v> parvopotamiden </c:v>
                </c:pt>
              </c:strCache>
            </c:strRef>
          </c:tx>
          <c:spPr>
            <a:solidFill>
              <a:srgbClr val="92D050"/>
            </a:solidFill>
            <a:ln>
              <a:noFill/>
            </a:ln>
            <a:effectLst/>
          </c:spPr>
          <c:invertIfNegative val="0"/>
          <c:cat>
            <c:numRef>
              <c:f>'3 - Trends groeivormen'!$H$106:$H$123</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'3 - Trends groeivormen'!$K$106:$K$123</c:f>
              <c:numCache>
                <c:formatCode>_(* #,##0.00_);_(* \(#,##0.00\);_(* "-"??_);_(@_)</c:formatCode>
                <c:ptCount val="18"/>
                <c:pt idx="0">
                  <c:v>17.526375000000002</c:v>
                </c:pt>
                <c:pt idx="1">
                  <c:v>10.9983466666667</c:v>
                </c:pt>
                <c:pt idx="2">
                  <c:v>12.2139821428571</c:v>
                </c:pt>
                <c:pt idx="3">
                  <c:v>12.927135714285701</c:v>
                </c:pt>
                <c:pt idx="4">
                  <c:v>8.4607500000000009</c:v>
                </c:pt>
                <c:pt idx="5">
                  <c:v>16.554124999999999</c:v>
                </c:pt>
                <c:pt idx="6">
                  <c:v>11.874675</c:v>
                </c:pt>
                <c:pt idx="7">
                  <c:v>4.4658499999999997</c:v>
                </c:pt>
                <c:pt idx="10">
                  <c:v>11.309999999999999</c:v>
                </c:pt>
                <c:pt idx="13">
                  <c:v>11.57</c:v>
                </c:pt>
                <c:pt idx="14">
                  <c:v>14.41</c:v>
                </c:pt>
                <c:pt idx="17">
                  <c:v>5.8872000000000027</c:v>
                </c:pt>
              </c:numCache>
            </c:numRef>
          </c:val>
          <c:extLst>
            <c:ext xmlns:c16="http://schemas.microsoft.com/office/drawing/2014/chart" uri="{C3380CC4-5D6E-409C-BE32-E72D297353CC}">
              <c16:uniqueId val="{00000002-2157-4CFB-8CDC-AA8A3230DB01}"/>
            </c:ext>
          </c:extLst>
        </c:ser>
        <c:ser>
          <c:idx val="3"/>
          <c:order val="3"/>
          <c:tx>
            <c:strRef>
              <c:f>'3 - Trends groeivormen'!$L$105</c:f>
              <c:strCache>
                <c:ptCount val="1"/>
                <c:pt idx="0">
                  <c:v> magnopotamiden </c:v>
                </c:pt>
              </c:strCache>
            </c:strRef>
          </c:tx>
          <c:spPr>
            <a:solidFill>
              <a:schemeClr val="accent6">
                <a:lumMod val="75000"/>
              </a:schemeClr>
            </a:solidFill>
            <a:ln>
              <a:noFill/>
            </a:ln>
            <a:effectLst/>
          </c:spPr>
          <c:invertIfNegative val="0"/>
          <c:cat>
            <c:numRef>
              <c:f>'3 - Trends groeivormen'!$H$106:$H$123</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'3 - Trends groeivormen'!$L$106:$L$123</c:f>
              <c:numCache>
                <c:formatCode>_(* #,##0.00_);_(* \(#,##0.00\);_(* "-"??_);_(@_)</c:formatCode>
                <c:ptCount val="18"/>
                <c:pt idx="0">
                  <c:v>0.75902499999999995</c:v>
                </c:pt>
                <c:pt idx="1">
                  <c:v>8.4633333333333297E-2</c:v>
                </c:pt>
                <c:pt idx="2">
                  <c:v>2.11463571428571</c:v>
                </c:pt>
                <c:pt idx="3">
                  <c:v>1.1249392857142899</c:v>
                </c:pt>
                <c:pt idx="4">
                  <c:v>0.145972222222222</c:v>
                </c:pt>
                <c:pt idx="5">
                  <c:v>0.66500000000000004</c:v>
                </c:pt>
                <c:pt idx="6">
                  <c:v>0.60265000000000002</c:v>
                </c:pt>
                <c:pt idx="7">
                  <c:v>0.78664999999999996</c:v>
                </c:pt>
                <c:pt idx="10">
                  <c:v>1.1500000000000001</c:v>
                </c:pt>
                <c:pt idx="13">
                  <c:v>0.81</c:v>
                </c:pt>
                <c:pt idx="14">
                  <c:v>0.57999999999999996</c:v>
                </c:pt>
                <c:pt idx="17">
                  <c:v>0.66089999999999993</c:v>
                </c:pt>
              </c:numCache>
            </c:numRef>
          </c:val>
          <c:extLst>
            <c:ext xmlns:c16="http://schemas.microsoft.com/office/drawing/2014/chart" uri="{C3380CC4-5D6E-409C-BE32-E72D297353CC}">
              <c16:uniqueId val="{00000003-2157-4CFB-8CDC-AA8A3230DB01}"/>
            </c:ext>
          </c:extLst>
        </c:ser>
        <c:ser>
          <c:idx val="4"/>
          <c:order val="4"/>
          <c:tx>
            <c:strRef>
              <c:f>'3 - Trends groeivormen'!$M$105</c:f>
              <c:strCache>
                <c:ptCount val="1"/>
                <c:pt idx="0">
                  <c:v> myriophylliden </c:v>
                </c:pt>
              </c:strCache>
            </c:strRef>
          </c:tx>
          <c:spPr>
            <a:solidFill>
              <a:srgbClr val="FF0000"/>
            </a:solidFill>
            <a:ln>
              <a:noFill/>
            </a:ln>
            <a:effectLst/>
          </c:spPr>
          <c:invertIfNegative val="0"/>
          <c:cat>
            <c:numRef>
              <c:f>'3 - Trends groeivormen'!$H$106:$H$123</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'3 - Trends groeivormen'!$M$106:$M$123</c:f>
              <c:numCache>
                <c:formatCode>_(* #,##0.00_);_(* \(#,##0.00\);_(* "-"??_);_(@_)</c:formatCode>
                <c:ptCount val="18"/>
                <c:pt idx="0">
                  <c:v>0.13594999999999999</c:v>
                </c:pt>
                <c:pt idx="1">
                  <c:v>4.2053333333333297E-2</c:v>
                </c:pt>
                <c:pt idx="2">
                  <c:v>0.48970714285714301</c:v>
                </c:pt>
                <c:pt idx="3">
                  <c:v>1.10747857142857</c:v>
                </c:pt>
                <c:pt idx="4">
                  <c:v>8.6194444444444407E-2</c:v>
                </c:pt>
                <c:pt idx="5">
                  <c:v>0.4133</c:v>
                </c:pt>
                <c:pt idx="6">
                  <c:v>0.92697499999999999</c:v>
                </c:pt>
                <c:pt idx="7">
                  <c:v>0.94620000000000004</c:v>
                </c:pt>
                <c:pt idx="10">
                  <c:v>1.07</c:v>
                </c:pt>
                <c:pt idx="13">
                  <c:v>0.77</c:v>
                </c:pt>
                <c:pt idx="14">
                  <c:v>0.76</c:v>
                </c:pt>
                <c:pt idx="17">
                  <c:v>0.30354999999999999</c:v>
                </c:pt>
              </c:numCache>
            </c:numRef>
          </c:val>
          <c:extLst>
            <c:ext xmlns:c16="http://schemas.microsoft.com/office/drawing/2014/chart" uri="{C3380CC4-5D6E-409C-BE32-E72D297353CC}">
              <c16:uniqueId val="{00000004-2157-4CFB-8CDC-AA8A3230DB01}"/>
            </c:ext>
          </c:extLst>
        </c:ser>
        <c:ser>
          <c:idx val="5"/>
          <c:order val="5"/>
          <c:tx>
            <c:strRef>
              <c:f>'3 - Trends groeivormen'!$N$105</c:f>
              <c:strCache>
                <c:ptCount val="1"/>
                <c:pt idx="0">
                  <c:v> nymphaeiden </c:v>
                </c:pt>
              </c:strCache>
            </c:strRef>
          </c:tx>
          <c:spPr>
            <a:solidFill>
              <a:srgbClr val="FFFF00"/>
            </a:solidFill>
            <a:ln>
              <a:noFill/>
            </a:ln>
            <a:effectLst/>
          </c:spPr>
          <c:invertIfNegative val="0"/>
          <c:cat>
            <c:numRef>
              <c:f>'3 - Trends groeivormen'!$H$106:$H$123</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'3 - Trends groeivormen'!$N$106:$N$123</c:f>
              <c:numCache>
                <c:formatCode>_(* #,##0.00_);_(* \(#,##0.00\);_(* "-"??_);_(@_)</c:formatCode>
                <c:ptCount val="18"/>
                <c:pt idx="0">
                  <c:v>0</c:v>
                </c:pt>
                <c:pt idx="1">
                  <c:v>0</c:v>
                </c:pt>
                <c:pt idx="2">
                  <c:v>0</c:v>
                </c:pt>
                <c:pt idx="3">
                  <c:v>0</c:v>
                </c:pt>
                <c:pt idx="4">
                  <c:v>0</c:v>
                </c:pt>
                <c:pt idx="5">
                  <c:v>0</c:v>
                </c:pt>
                <c:pt idx="6">
                  <c:v>0</c:v>
                </c:pt>
                <c:pt idx="7">
                  <c:v>0</c:v>
                </c:pt>
                <c:pt idx="10">
                  <c:v>0</c:v>
                </c:pt>
                <c:pt idx="13">
                  <c:v>0</c:v>
                </c:pt>
                <c:pt idx="14">
                  <c:v>0</c:v>
                </c:pt>
                <c:pt idx="17">
                  <c:v>0</c:v>
                </c:pt>
              </c:numCache>
            </c:numRef>
          </c:val>
          <c:extLst>
            <c:ext xmlns:c16="http://schemas.microsoft.com/office/drawing/2014/chart" uri="{C3380CC4-5D6E-409C-BE32-E72D297353CC}">
              <c16:uniqueId val="{00000005-2157-4CFB-8CDC-AA8A3230DB01}"/>
            </c:ext>
          </c:extLst>
        </c:ser>
        <c:ser>
          <c:idx val="6"/>
          <c:order val="6"/>
          <c:tx>
            <c:strRef>
              <c:f>'3 - Trends groeivormen'!$O$105</c:f>
              <c:strCache>
                <c:ptCount val="1"/>
                <c:pt idx="0">
                  <c:v> helofyten </c:v>
                </c:pt>
              </c:strCache>
            </c:strRef>
          </c:tx>
          <c:spPr>
            <a:solidFill>
              <a:schemeClr val="accent4">
                <a:lumMod val="50000"/>
              </a:schemeClr>
            </a:solidFill>
            <a:ln>
              <a:noFill/>
            </a:ln>
            <a:effectLst/>
          </c:spPr>
          <c:invertIfNegative val="0"/>
          <c:cat>
            <c:numRef>
              <c:f>'3 - Trends groeivormen'!$H$106:$H$123</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'3 - Trends groeivormen'!$O$106:$O$123</c:f>
              <c:numCache>
                <c:formatCode>_(* #,##0.00_);_(* \(#,##0.00\);_(* "-"??_);_(@_)</c:formatCode>
                <c:ptCount val="18"/>
                <c:pt idx="0">
                  <c:v>0</c:v>
                </c:pt>
                <c:pt idx="1">
                  <c:v>0</c:v>
                </c:pt>
                <c:pt idx="2">
                  <c:v>0</c:v>
                </c:pt>
                <c:pt idx="3">
                  <c:v>0</c:v>
                </c:pt>
                <c:pt idx="4">
                  <c:v>0</c:v>
                </c:pt>
                <c:pt idx="5">
                  <c:v>0</c:v>
                </c:pt>
                <c:pt idx="6">
                  <c:v>0</c:v>
                </c:pt>
                <c:pt idx="7">
                  <c:v>0</c:v>
                </c:pt>
                <c:pt idx="10">
                  <c:v>0.23</c:v>
                </c:pt>
                <c:pt idx="13">
                  <c:v>0</c:v>
                </c:pt>
                <c:pt idx="14">
                  <c:v>0</c:v>
                </c:pt>
                <c:pt idx="17">
                  <c:v>1.55E-2</c:v>
                </c:pt>
              </c:numCache>
            </c:numRef>
          </c:val>
          <c:extLst>
            <c:ext xmlns:c16="http://schemas.microsoft.com/office/drawing/2014/chart" uri="{C3380CC4-5D6E-409C-BE32-E72D297353CC}">
              <c16:uniqueId val="{00000006-2157-4CFB-8CDC-AA8A3230DB01}"/>
            </c:ext>
          </c:extLst>
        </c:ser>
        <c:ser>
          <c:idx val="7"/>
          <c:order val="7"/>
          <c:tx>
            <c:strRef>
              <c:f>'3 - Trends groeivormen'!$P$105</c:f>
              <c:strCache>
                <c:ptCount val="1"/>
                <c:pt idx="0">
                  <c:v> overige groeivormen </c:v>
                </c:pt>
              </c:strCache>
            </c:strRef>
          </c:tx>
          <c:spPr>
            <a:solidFill>
              <a:schemeClr val="bg1">
                <a:lumMod val="85000"/>
              </a:schemeClr>
            </a:solidFill>
            <a:ln>
              <a:noFill/>
            </a:ln>
            <a:effectLst/>
          </c:spPr>
          <c:invertIfNegative val="0"/>
          <c:cat>
            <c:numRef>
              <c:f>'3 - Trends groeivormen'!$H$106:$H$123</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'3 - Trends groeivormen'!$P$106:$P$123</c:f>
              <c:numCache>
                <c:formatCode>_(* #,##0.00_);_(* \(#,##0.00\);_(* "-"??_);_(@_)</c:formatCode>
                <c:ptCount val="18"/>
                <c:pt idx="0">
                  <c:v>1.1010500000000001</c:v>
                </c:pt>
                <c:pt idx="1">
                  <c:v>0.50112666666666605</c:v>
                </c:pt>
                <c:pt idx="2">
                  <c:v>2.23455</c:v>
                </c:pt>
                <c:pt idx="3">
                  <c:v>0.50337142857142803</c:v>
                </c:pt>
                <c:pt idx="4">
                  <c:v>0.17922222222222201</c:v>
                </c:pt>
                <c:pt idx="5">
                  <c:v>0.53569999999999995</c:v>
                </c:pt>
                <c:pt idx="6">
                  <c:v>0.216725</c:v>
                </c:pt>
                <c:pt idx="7">
                  <c:v>0.130825</c:v>
                </c:pt>
                <c:pt idx="10">
                  <c:v>0.8</c:v>
                </c:pt>
                <c:pt idx="13">
                  <c:v>1.33</c:v>
                </c:pt>
                <c:pt idx="14">
                  <c:v>1.98</c:v>
                </c:pt>
                <c:pt idx="17">
                  <c:v>0.17452500000000001</c:v>
                </c:pt>
              </c:numCache>
            </c:numRef>
          </c:val>
          <c:extLst>
            <c:ext xmlns:c16="http://schemas.microsoft.com/office/drawing/2014/chart" uri="{C3380CC4-5D6E-409C-BE32-E72D297353CC}">
              <c16:uniqueId val="{00000007-2157-4CFB-8CDC-AA8A3230DB01}"/>
            </c:ext>
          </c:extLst>
        </c:ser>
        <c:dLbls>
          <c:showLegendKey val="0"/>
          <c:showVal val="0"/>
          <c:showCatName val="0"/>
          <c:showSerName val="0"/>
          <c:showPercent val="0"/>
          <c:showBubbleSize val="0"/>
        </c:dLbls>
        <c:gapWidth val="50"/>
        <c:overlap val="100"/>
        <c:axId val="366926800"/>
        <c:axId val="366927584"/>
      </c:barChart>
      <c:catAx>
        <c:axId val="366926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927584"/>
        <c:crosses val="autoZero"/>
        <c:auto val="1"/>
        <c:lblAlgn val="ctr"/>
        <c:lblOffset val="100"/>
        <c:noMultiLvlLbl val="0"/>
      </c:catAx>
      <c:valAx>
        <c:axId val="3669275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926800"/>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Groeivormen Randmeren-Zuid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7.6361824126618461E-2"/>
          <c:y val="0.1425168107588857"/>
          <c:w val="0.6659259403203398"/>
          <c:h val="0.77891064769641549"/>
        </c:manualLayout>
      </c:layout>
      <c:barChart>
        <c:barDir val="col"/>
        <c:grouping val="percentStacked"/>
        <c:varyColors val="0"/>
        <c:ser>
          <c:idx val="0"/>
          <c:order val="0"/>
          <c:tx>
            <c:strRef>
              <c:f>'3 - Trends groeivormen'!$I$132</c:f>
              <c:strCache>
                <c:ptCount val="1"/>
                <c:pt idx="0">
                  <c:v>draadwieren</c:v>
                </c:pt>
              </c:strCache>
            </c:strRef>
          </c:tx>
          <c:spPr>
            <a:solidFill>
              <a:schemeClr val="accent6">
                <a:lumMod val="40000"/>
                <a:lumOff val="60000"/>
              </a:schemeClr>
            </a:solidFill>
            <a:ln>
              <a:noFill/>
            </a:ln>
            <a:effectLst/>
          </c:spPr>
          <c:invertIfNegative val="0"/>
          <c:cat>
            <c:numRef>
              <c:f>'3 - Trends groeivormen'!$H$133:$H$149</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'3 - Trends groeivormen'!$I$133:$I$149</c:f>
              <c:numCache>
                <c:formatCode>_(* #,##0.00_);_(* \(#,##0.00\);_(* "-"??_);_(@_)</c:formatCode>
                <c:ptCount val="17"/>
                <c:pt idx="0">
                  <c:v>22.281087500000002</c:v>
                </c:pt>
                <c:pt idx="1">
                  <c:v>9.3693749999999998</c:v>
                </c:pt>
                <c:pt idx="2">
                  <c:v>9.6349</c:v>
                </c:pt>
                <c:pt idx="3">
                  <c:v>7.0920874999999999</c:v>
                </c:pt>
                <c:pt idx="4">
                  <c:v>15.186712500000001</c:v>
                </c:pt>
                <c:pt idx="5">
                  <c:v>8.8009000000000004</c:v>
                </c:pt>
                <c:pt idx="6">
                  <c:v>17.266337499999999</c:v>
                </c:pt>
                <c:pt idx="7">
                  <c:v>15.383437499999999</c:v>
                </c:pt>
                <c:pt idx="10">
                  <c:v>13.119375</c:v>
                </c:pt>
                <c:pt idx="13">
                  <c:v>12.55</c:v>
                </c:pt>
                <c:pt idx="16">
                  <c:v>16.253899999999998</c:v>
                </c:pt>
              </c:numCache>
            </c:numRef>
          </c:val>
          <c:extLst>
            <c:ext xmlns:c16="http://schemas.microsoft.com/office/drawing/2014/chart" uri="{C3380CC4-5D6E-409C-BE32-E72D297353CC}">
              <c16:uniqueId val="{00000000-E2F8-4A81-BDF2-BAE4D229CC64}"/>
            </c:ext>
          </c:extLst>
        </c:ser>
        <c:ser>
          <c:idx val="1"/>
          <c:order val="1"/>
          <c:tx>
            <c:strRef>
              <c:f>'3 - Trends groeivormen'!$J$132</c:f>
              <c:strCache>
                <c:ptCount val="1"/>
                <c:pt idx="0">
                  <c:v>kranswieren</c:v>
                </c:pt>
              </c:strCache>
            </c:strRef>
          </c:tx>
          <c:spPr>
            <a:solidFill>
              <a:schemeClr val="accent1">
                <a:lumMod val="60000"/>
                <a:lumOff val="40000"/>
              </a:schemeClr>
            </a:solidFill>
            <a:ln>
              <a:noFill/>
            </a:ln>
            <a:effectLst/>
          </c:spPr>
          <c:invertIfNegative val="0"/>
          <c:cat>
            <c:numRef>
              <c:f>'3 - Trends groeivormen'!$H$133:$H$149</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'3 - Trends groeivormen'!$J$133:$J$149</c:f>
              <c:numCache>
                <c:formatCode>_(* #,##0.00_);_(* \(#,##0.00\);_(* "-"??_);_(@_)</c:formatCode>
                <c:ptCount val="17"/>
                <c:pt idx="0">
                  <c:v>0</c:v>
                </c:pt>
                <c:pt idx="1">
                  <c:v>0</c:v>
                </c:pt>
                <c:pt idx="2">
                  <c:v>6.0874999999999999E-2</c:v>
                </c:pt>
                <c:pt idx="3">
                  <c:v>1.1825E-2</c:v>
                </c:pt>
                <c:pt idx="4">
                  <c:v>0.88741250000000005</c:v>
                </c:pt>
                <c:pt idx="5">
                  <c:v>0.76432500000000003</c:v>
                </c:pt>
                <c:pt idx="6">
                  <c:v>0.34131250000000002</c:v>
                </c:pt>
                <c:pt idx="7">
                  <c:v>4.8143874999999996</c:v>
                </c:pt>
                <c:pt idx="10">
                  <c:v>3.8706249999999995</c:v>
                </c:pt>
                <c:pt idx="13">
                  <c:v>4.08</c:v>
                </c:pt>
                <c:pt idx="16">
                  <c:v>2.7632500000000002</c:v>
                </c:pt>
              </c:numCache>
            </c:numRef>
          </c:val>
          <c:extLst>
            <c:ext xmlns:c16="http://schemas.microsoft.com/office/drawing/2014/chart" uri="{C3380CC4-5D6E-409C-BE32-E72D297353CC}">
              <c16:uniqueId val="{00000001-E2F8-4A81-BDF2-BAE4D229CC64}"/>
            </c:ext>
          </c:extLst>
        </c:ser>
        <c:ser>
          <c:idx val="2"/>
          <c:order val="2"/>
          <c:tx>
            <c:strRef>
              <c:f>'3 - Trends groeivormen'!$K$132</c:f>
              <c:strCache>
                <c:ptCount val="1"/>
                <c:pt idx="0">
                  <c:v>parvopotamiden</c:v>
                </c:pt>
              </c:strCache>
            </c:strRef>
          </c:tx>
          <c:spPr>
            <a:solidFill>
              <a:srgbClr val="92D050"/>
            </a:solidFill>
            <a:ln>
              <a:noFill/>
            </a:ln>
            <a:effectLst/>
          </c:spPr>
          <c:invertIfNegative val="0"/>
          <c:cat>
            <c:numRef>
              <c:f>'3 - Trends groeivormen'!$H$133:$H$149</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'3 - Trends groeivormen'!$K$133:$K$149</c:f>
              <c:numCache>
                <c:formatCode>_(* #,##0.00_);_(* \(#,##0.00\);_(* "-"??_);_(@_)</c:formatCode>
                <c:ptCount val="17"/>
                <c:pt idx="0">
                  <c:v>7.7878999999999996</c:v>
                </c:pt>
                <c:pt idx="1">
                  <c:v>16.4326875</c:v>
                </c:pt>
                <c:pt idx="2">
                  <c:v>10.264737500000001</c:v>
                </c:pt>
                <c:pt idx="3">
                  <c:v>14.71285</c:v>
                </c:pt>
                <c:pt idx="4">
                  <c:v>15.8833375</c:v>
                </c:pt>
                <c:pt idx="5">
                  <c:v>12.7145375</c:v>
                </c:pt>
                <c:pt idx="6">
                  <c:v>15.833475</c:v>
                </c:pt>
                <c:pt idx="7">
                  <c:v>19.184462499999999</c:v>
                </c:pt>
                <c:pt idx="10">
                  <c:v>19.886874999999996</c:v>
                </c:pt>
                <c:pt idx="13">
                  <c:v>16.899999999999999</c:v>
                </c:pt>
                <c:pt idx="16">
                  <c:v>4.7919000000000027</c:v>
                </c:pt>
              </c:numCache>
            </c:numRef>
          </c:val>
          <c:extLst>
            <c:ext xmlns:c16="http://schemas.microsoft.com/office/drawing/2014/chart" uri="{C3380CC4-5D6E-409C-BE32-E72D297353CC}">
              <c16:uniqueId val="{00000002-E2F8-4A81-BDF2-BAE4D229CC64}"/>
            </c:ext>
          </c:extLst>
        </c:ser>
        <c:ser>
          <c:idx val="3"/>
          <c:order val="3"/>
          <c:tx>
            <c:strRef>
              <c:f>'3 - Trends groeivormen'!$L$132</c:f>
              <c:strCache>
                <c:ptCount val="1"/>
                <c:pt idx="0">
                  <c:v>magnopotamiden</c:v>
                </c:pt>
              </c:strCache>
            </c:strRef>
          </c:tx>
          <c:spPr>
            <a:solidFill>
              <a:schemeClr val="accent6">
                <a:lumMod val="75000"/>
              </a:schemeClr>
            </a:solidFill>
            <a:ln>
              <a:noFill/>
            </a:ln>
            <a:effectLst/>
          </c:spPr>
          <c:invertIfNegative val="0"/>
          <c:cat>
            <c:numRef>
              <c:f>'3 - Trends groeivormen'!$H$133:$H$149</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'3 - Trends groeivormen'!$L$133:$L$149</c:f>
              <c:numCache>
                <c:formatCode>_(* #,##0.00_);_(* \(#,##0.00\);_(* "-"??_);_(@_)</c:formatCode>
                <c:ptCount val="17"/>
                <c:pt idx="0">
                  <c:v>0.176925</c:v>
                </c:pt>
                <c:pt idx="1">
                  <c:v>0.84699999999999998</c:v>
                </c:pt>
                <c:pt idx="2">
                  <c:v>1.2945</c:v>
                </c:pt>
                <c:pt idx="3">
                  <c:v>1.8276250000000001</c:v>
                </c:pt>
                <c:pt idx="4">
                  <c:v>0.87148749999999997</c:v>
                </c:pt>
                <c:pt idx="5">
                  <c:v>0.67698749999999996</c:v>
                </c:pt>
                <c:pt idx="6">
                  <c:v>3.3459625000000002</c:v>
                </c:pt>
                <c:pt idx="7">
                  <c:v>2.9966249999999999</c:v>
                </c:pt>
                <c:pt idx="10">
                  <c:v>6.4925000000000015</c:v>
                </c:pt>
                <c:pt idx="13">
                  <c:v>20.49</c:v>
                </c:pt>
                <c:pt idx="16">
                  <c:v>12.1682375</c:v>
                </c:pt>
              </c:numCache>
            </c:numRef>
          </c:val>
          <c:extLst>
            <c:ext xmlns:c16="http://schemas.microsoft.com/office/drawing/2014/chart" uri="{C3380CC4-5D6E-409C-BE32-E72D297353CC}">
              <c16:uniqueId val="{00000003-E2F8-4A81-BDF2-BAE4D229CC64}"/>
            </c:ext>
          </c:extLst>
        </c:ser>
        <c:ser>
          <c:idx val="4"/>
          <c:order val="4"/>
          <c:tx>
            <c:strRef>
              <c:f>'3 - Trends groeivormen'!$M$132</c:f>
              <c:strCache>
                <c:ptCount val="1"/>
                <c:pt idx="0">
                  <c:v>myriophylliden</c:v>
                </c:pt>
              </c:strCache>
            </c:strRef>
          </c:tx>
          <c:spPr>
            <a:solidFill>
              <a:srgbClr val="FF0000"/>
            </a:solidFill>
            <a:ln>
              <a:noFill/>
            </a:ln>
            <a:effectLst/>
          </c:spPr>
          <c:invertIfNegative val="0"/>
          <c:cat>
            <c:numRef>
              <c:f>'3 - Trends groeivormen'!$H$133:$H$149</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'3 - Trends groeivormen'!$M$133:$M$149</c:f>
              <c:numCache>
                <c:formatCode>_(* #,##0.00_);_(* \(#,##0.00\);_(* "-"??_);_(@_)</c:formatCode>
                <c:ptCount val="17"/>
                <c:pt idx="0">
                  <c:v>0</c:v>
                </c:pt>
                <c:pt idx="1">
                  <c:v>0</c:v>
                </c:pt>
                <c:pt idx="2">
                  <c:v>0</c:v>
                </c:pt>
                <c:pt idx="3">
                  <c:v>0</c:v>
                </c:pt>
                <c:pt idx="4">
                  <c:v>0</c:v>
                </c:pt>
                <c:pt idx="5">
                  <c:v>0</c:v>
                </c:pt>
                <c:pt idx="6">
                  <c:v>7.8375000000000007E-3</c:v>
                </c:pt>
                <c:pt idx="7">
                  <c:v>4.4712500000000002E-2</c:v>
                </c:pt>
                <c:pt idx="10">
                  <c:v>0.62499999999999911</c:v>
                </c:pt>
                <c:pt idx="13">
                  <c:v>3.77</c:v>
                </c:pt>
                <c:pt idx="16">
                  <c:v>3.1846500000000009</c:v>
                </c:pt>
              </c:numCache>
            </c:numRef>
          </c:val>
          <c:extLst>
            <c:ext xmlns:c16="http://schemas.microsoft.com/office/drawing/2014/chart" uri="{C3380CC4-5D6E-409C-BE32-E72D297353CC}">
              <c16:uniqueId val="{00000004-E2F8-4A81-BDF2-BAE4D229CC64}"/>
            </c:ext>
          </c:extLst>
        </c:ser>
        <c:ser>
          <c:idx val="5"/>
          <c:order val="5"/>
          <c:tx>
            <c:strRef>
              <c:f>'3 - Trends groeivormen'!$N$132</c:f>
              <c:strCache>
                <c:ptCount val="1"/>
                <c:pt idx="0">
                  <c:v>nymphaeiden</c:v>
                </c:pt>
              </c:strCache>
            </c:strRef>
          </c:tx>
          <c:spPr>
            <a:solidFill>
              <a:srgbClr val="FFFF00"/>
            </a:solidFill>
            <a:ln>
              <a:noFill/>
            </a:ln>
            <a:effectLst/>
          </c:spPr>
          <c:invertIfNegative val="0"/>
          <c:cat>
            <c:numRef>
              <c:f>'3 - Trends groeivormen'!$H$133:$H$149</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'3 - Trends groeivormen'!$N$133:$N$149</c:f>
              <c:numCache>
                <c:formatCode>_(* #,##0.00_);_(* \(#,##0.00\);_(* "-"??_);_(@_)</c:formatCode>
                <c:ptCount val="17"/>
                <c:pt idx="0">
                  <c:v>0</c:v>
                </c:pt>
                <c:pt idx="1">
                  <c:v>0</c:v>
                </c:pt>
                <c:pt idx="2">
                  <c:v>0</c:v>
                </c:pt>
                <c:pt idx="3">
                  <c:v>0</c:v>
                </c:pt>
                <c:pt idx="4">
                  <c:v>0</c:v>
                </c:pt>
                <c:pt idx="5">
                  <c:v>0</c:v>
                </c:pt>
                <c:pt idx="6">
                  <c:v>0</c:v>
                </c:pt>
                <c:pt idx="7">
                  <c:v>0</c:v>
                </c:pt>
                <c:pt idx="10">
                  <c:v>6.2500000000000001E-4</c:v>
                </c:pt>
                <c:pt idx="13">
                  <c:v>0.04</c:v>
                </c:pt>
                <c:pt idx="16">
                  <c:v>0</c:v>
                </c:pt>
              </c:numCache>
            </c:numRef>
          </c:val>
          <c:extLst>
            <c:ext xmlns:c16="http://schemas.microsoft.com/office/drawing/2014/chart" uri="{C3380CC4-5D6E-409C-BE32-E72D297353CC}">
              <c16:uniqueId val="{00000006-E2F8-4A81-BDF2-BAE4D229CC64}"/>
            </c:ext>
          </c:extLst>
        </c:ser>
        <c:ser>
          <c:idx val="8"/>
          <c:order val="6"/>
          <c:tx>
            <c:strRef>
              <c:f>'3 - Trends groeivormen'!$O$132</c:f>
              <c:strCache>
                <c:ptCount val="1"/>
                <c:pt idx="0">
                  <c:v>elodeiden</c:v>
                </c:pt>
              </c:strCache>
            </c:strRef>
          </c:tx>
          <c:spPr>
            <a:solidFill>
              <a:schemeClr val="accent3">
                <a:lumMod val="60000"/>
              </a:schemeClr>
            </a:solidFill>
            <a:ln>
              <a:noFill/>
            </a:ln>
            <a:effectLst/>
          </c:spPr>
          <c:invertIfNegative val="0"/>
          <c:cat>
            <c:numRef>
              <c:f>'3 - Trends groeivormen'!$H$133:$H$149</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'3 - Trends groeivormen'!$O$133:$O$149</c:f>
              <c:numCache>
                <c:formatCode>_(* #,##0.00_);_(* \(#,##0.00\);_(* "-"??_);_(@_)</c:formatCode>
                <c:ptCount val="17"/>
                <c:pt idx="5">
                  <c:v>0.01</c:v>
                </c:pt>
                <c:pt idx="6">
                  <c:v>0.03</c:v>
                </c:pt>
                <c:pt idx="7">
                  <c:v>0.13</c:v>
                </c:pt>
                <c:pt idx="10">
                  <c:v>1.73</c:v>
                </c:pt>
                <c:pt idx="13">
                  <c:v>1.98</c:v>
                </c:pt>
                <c:pt idx="16">
                  <c:v>5.8445499999999999</c:v>
                </c:pt>
              </c:numCache>
            </c:numRef>
          </c:val>
          <c:extLst>
            <c:ext xmlns:c16="http://schemas.microsoft.com/office/drawing/2014/chart" uri="{C3380CC4-5D6E-409C-BE32-E72D297353CC}">
              <c16:uniqueId val="{00000005-E2F8-4A81-BDF2-BAE4D229CC64}"/>
            </c:ext>
          </c:extLst>
        </c:ser>
        <c:ser>
          <c:idx val="6"/>
          <c:order val="7"/>
          <c:tx>
            <c:strRef>
              <c:f>'3 - Trends groeivormen'!$P$132</c:f>
              <c:strCache>
                <c:ptCount val="1"/>
                <c:pt idx="0">
                  <c:v>helofyten</c:v>
                </c:pt>
              </c:strCache>
            </c:strRef>
          </c:tx>
          <c:spPr>
            <a:solidFill>
              <a:schemeClr val="accent4">
                <a:lumMod val="50000"/>
              </a:schemeClr>
            </a:solidFill>
            <a:ln>
              <a:noFill/>
            </a:ln>
            <a:effectLst/>
          </c:spPr>
          <c:invertIfNegative val="0"/>
          <c:cat>
            <c:numRef>
              <c:f>'3 - Trends groeivormen'!$H$133:$H$149</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'3 - Trends groeivormen'!$P$133:$P$149</c:f>
              <c:numCache>
                <c:formatCode>_(* #,##0.00_);_(* \(#,##0.00\);_(* "-"??_);_(@_)</c:formatCode>
                <c:ptCount val="17"/>
                <c:pt idx="0">
                  <c:v>0</c:v>
                </c:pt>
                <c:pt idx="1">
                  <c:v>0</c:v>
                </c:pt>
                <c:pt idx="2">
                  <c:v>0</c:v>
                </c:pt>
                <c:pt idx="3">
                  <c:v>0</c:v>
                </c:pt>
                <c:pt idx="4">
                  <c:v>0</c:v>
                </c:pt>
                <c:pt idx="5">
                  <c:v>0</c:v>
                </c:pt>
                <c:pt idx="6">
                  <c:v>0</c:v>
                </c:pt>
                <c:pt idx="7">
                  <c:v>0</c:v>
                </c:pt>
                <c:pt idx="10">
                  <c:v>0.125</c:v>
                </c:pt>
                <c:pt idx="13">
                  <c:v>0.03</c:v>
                </c:pt>
                <c:pt idx="16">
                  <c:v>0</c:v>
                </c:pt>
              </c:numCache>
            </c:numRef>
          </c:val>
          <c:extLst>
            <c:ext xmlns:c16="http://schemas.microsoft.com/office/drawing/2014/chart" uri="{C3380CC4-5D6E-409C-BE32-E72D297353CC}">
              <c16:uniqueId val="{00000007-E2F8-4A81-BDF2-BAE4D229CC64}"/>
            </c:ext>
          </c:extLst>
        </c:ser>
        <c:ser>
          <c:idx val="7"/>
          <c:order val="8"/>
          <c:tx>
            <c:strRef>
              <c:f>'3 - Trends groeivormen'!$Q$132</c:f>
              <c:strCache>
                <c:ptCount val="1"/>
                <c:pt idx="0">
                  <c:v>overige groeivormen</c:v>
                </c:pt>
              </c:strCache>
            </c:strRef>
          </c:tx>
          <c:spPr>
            <a:solidFill>
              <a:schemeClr val="bg1">
                <a:lumMod val="85000"/>
              </a:schemeClr>
            </a:solidFill>
            <a:ln>
              <a:noFill/>
            </a:ln>
            <a:effectLst/>
          </c:spPr>
          <c:invertIfNegative val="0"/>
          <c:cat>
            <c:numRef>
              <c:f>'3 - Trends groeivormen'!$H$133:$H$149</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'3 - Trends groeivormen'!$Q$133:$Q$149</c:f>
              <c:numCache>
                <c:formatCode>_(* #,##0.00_);_(* \(#,##0.00\);_(* "-"??_);_(@_)</c:formatCode>
                <c:ptCount val="17"/>
                <c:pt idx="0">
                  <c:v>0</c:v>
                </c:pt>
                <c:pt idx="1">
                  <c:v>0</c:v>
                </c:pt>
                <c:pt idx="2">
                  <c:v>4.2875000000000003E-2</c:v>
                </c:pt>
                <c:pt idx="3">
                  <c:v>0</c:v>
                </c:pt>
                <c:pt idx="4">
                  <c:v>1.2874999999999999E-2</c:v>
                </c:pt>
                <c:pt idx="5">
                  <c:v>8.2000000000000007E-3</c:v>
                </c:pt>
                <c:pt idx="6">
                  <c:v>0.13446250000000001</c:v>
                </c:pt>
                <c:pt idx="7">
                  <c:v>1.1020749999999999</c:v>
                </c:pt>
                <c:pt idx="10">
                  <c:v>1.9087500000000006</c:v>
                </c:pt>
                <c:pt idx="13">
                  <c:v>0.02</c:v>
                </c:pt>
                <c:pt idx="16">
                  <c:v>0</c:v>
                </c:pt>
              </c:numCache>
            </c:numRef>
          </c:val>
          <c:extLst>
            <c:ext xmlns:c16="http://schemas.microsoft.com/office/drawing/2014/chart" uri="{C3380CC4-5D6E-409C-BE32-E72D297353CC}">
              <c16:uniqueId val="{00000008-E2F8-4A81-BDF2-BAE4D229CC64}"/>
            </c:ext>
          </c:extLst>
        </c:ser>
        <c:dLbls>
          <c:showLegendKey val="0"/>
          <c:showVal val="0"/>
          <c:showCatName val="0"/>
          <c:showSerName val="0"/>
          <c:showPercent val="0"/>
          <c:showBubbleSize val="0"/>
        </c:dLbls>
        <c:gapWidth val="50"/>
        <c:overlap val="100"/>
        <c:axId val="366928760"/>
        <c:axId val="367848576"/>
      </c:barChart>
      <c:catAx>
        <c:axId val="366928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7848576"/>
        <c:crosses val="autoZero"/>
        <c:auto val="1"/>
        <c:lblAlgn val="ctr"/>
        <c:lblOffset val="100"/>
        <c:noMultiLvlLbl val="0"/>
      </c:catAx>
      <c:valAx>
        <c:axId val="3678485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928760"/>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Groeivormen Volkerakmeer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7.6361824126618461E-2"/>
          <c:y val="0.1425168107588857"/>
          <c:w val="0.6659259403203398"/>
          <c:h val="0.77506818852254422"/>
        </c:manualLayout>
      </c:layout>
      <c:barChart>
        <c:barDir val="col"/>
        <c:grouping val="percentStacked"/>
        <c:varyColors val="0"/>
        <c:ser>
          <c:idx val="0"/>
          <c:order val="0"/>
          <c:tx>
            <c:strRef>
              <c:f>'3 - Trends groeivormen'!$I$159</c:f>
              <c:strCache>
                <c:ptCount val="1"/>
                <c:pt idx="0">
                  <c:v>draadwieren</c:v>
                </c:pt>
              </c:strCache>
            </c:strRef>
          </c:tx>
          <c:spPr>
            <a:solidFill>
              <a:schemeClr val="accent6">
                <a:lumMod val="40000"/>
                <a:lumOff val="60000"/>
              </a:schemeClr>
            </a:solidFill>
            <a:ln>
              <a:noFill/>
            </a:ln>
            <a:effectLst/>
          </c:spPr>
          <c:invertIfNegative val="0"/>
          <c:cat>
            <c:numRef>
              <c:f>'3 - Trends groeivormen'!$H$160:$H$177</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'3 - Trends groeivormen'!$I$160:$I$177</c:f>
              <c:numCache>
                <c:formatCode>_(* #,##0.00_);_(* \(#,##0.00\);_(* "-"??_);_(@_)</c:formatCode>
                <c:ptCount val="18"/>
                <c:pt idx="0">
                  <c:v>3.1793</c:v>
                </c:pt>
                <c:pt idx="1">
                  <c:v>3.3782000000000001</c:v>
                </c:pt>
                <c:pt idx="2">
                  <c:v>1.213125</c:v>
                </c:pt>
                <c:pt idx="3">
                  <c:v>4.7899999999999998E-2</c:v>
                </c:pt>
                <c:pt idx="4">
                  <c:v>11.185650000000001</c:v>
                </c:pt>
                <c:pt idx="5">
                  <c:v>7.11289841772152</c:v>
                </c:pt>
                <c:pt idx="8">
                  <c:v>22.7</c:v>
                </c:pt>
                <c:pt idx="11">
                  <c:v>9.1999999999999993</c:v>
                </c:pt>
                <c:pt idx="14">
                  <c:v>8.68</c:v>
                </c:pt>
                <c:pt idx="17">
                  <c:v>10.871325000000002</c:v>
                </c:pt>
              </c:numCache>
            </c:numRef>
          </c:val>
          <c:extLst>
            <c:ext xmlns:c16="http://schemas.microsoft.com/office/drawing/2014/chart" uri="{C3380CC4-5D6E-409C-BE32-E72D297353CC}">
              <c16:uniqueId val="{00000000-8786-4BD1-9A87-CAD54D500B91}"/>
            </c:ext>
          </c:extLst>
        </c:ser>
        <c:ser>
          <c:idx val="1"/>
          <c:order val="1"/>
          <c:tx>
            <c:strRef>
              <c:f>'3 - Trends groeivormen'!$J$159</c:f>
              <c:strCache>
                <c:ptCount val="1"/>
                <c:pt idx="0">
                  <c:v>kranswieren</c:v>
                </c:pt>
              </c:strCache>
            </c:strRef>
          </c:tx>
          <c:spPr>
            <a:solidFill>
              <a:schemeClr val="accent1">
                <a:lumMod val="60000"/>
                <a:lumOff val="40000"/>
              </a:schemeClr>
            </a:solidFill>
            <a:ln>
              <a:noFill/>
            </a:ln>
            <a:effectLst/>
          </c:spPr>
          <c:invertIfNegative val="0"/>
          <c:cat>
            <c:numRef>
              <c:f>'3 - Trends groeivormen'!$H$160:$H$177</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'3 - Trends groeivormen'!$J$160:$J$177</c:f>
              <c:numCache>
                <c:formatCode>_(* #,##0.00_);_(* \(#,##0.00\);_(* "-"??_);_(@_)</c:formatCode>
                <c:ptCount val="18"/>
                <c:pt idx="0">
                  <c:v>0.17407500000000001</c:v>
                </c:pt>
                <c:pt idx="1">
                  <c:v>0</c:v>
                </c:pt>
                <c:pt idx="2">
                  <c:v>0</c:v>
                </c:pt>
                <c:pt idx="3">
                  <c:v>0</c:v>
                </c:pt>
                <c:pt idx="4">
                  <c:v>9.0749999999999997E-2</c:v>
                </c:pt>
                <c:pt idx="5">
                  <c:v>0</c:v>
                </c:pt>
                <c:pt idx="8">
                  <c:v>0</c:v>
                </c:pt>
                <c:pt idx="11">
                  <c:v>0.9</c:v>
                </c:pt>
                <c:pt idx="14">
                  <c:v>0.33</c:v>
                </c:pt>
                <c:pt idx="17">
                  <c:v>4.8003750000000007</c:v>
                </c:pt>
              </c:numCache>
            </c:numRef>
          </c:val>
          <c:extLst>
            <c:ext xmlns:c16="http://schemas.microsoft.com/office/drawing/2014/chart" uri="{C3380CC4-5D6E-409C-BE32-E72D297353CC}">
              <c16:uniqueId val="{00000001-8786-4BD1-9A87-CAD54D500B91}"/>
            </c:ext>
          </c:extLst>
        </c:ser>
        <c:ser>
          <c:idx val="2"/>
          <c:order val="2"/>
          <c:tx>
            <c:strRef>
              <c:f>'3 - Trends groeivormen'!$K$159</c:f>
              <c:strCache>
                <c:ptCount val="1"/>
                <c:pt idx="0">
                  <c:v>parvopotamiden</c:v>
                </c:pt>
              </c:strCache>
            </c:strRef>
          </c:tx>
          <c:spPr>
            <a:solidFill>
              <a:srgbClr val="92D050"/>
            </a:solidFill>
            <a:ln>
              <a:noFill/>
            </a:ln>
            <a:effectLst/>
          </c:spPr>
          <c:invertIfNegative val="0"/>
          <c:cat>
            <c:numRef>
              <c:f>'3 - Trends groeivormen'!$H$160:$H$177</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'3 - Trends groeivormen'!$K$160:$K$177</c:f>
              <c:numCache>
                <c:formatCode>_(* #,##0.00_);_(* \(#,##0.00\);_(* "-"??_);_(@_)</c:formatCode>
                <c:ptCount val="18"/>
                <c:pt idx="0">
                  <c:v>10.95415</c:v>
                </c:pt>
                <c:pt idx="1">
                  <c:v>11.0802</c:v>
                </c:pt>
                <c:pt idx="2">
                  <c:v>4.3988250000000004</c:v>
                </c:pt>
                <c:pt idx="3">
                  <c:v>5.8343499999999997</c:v>
                </c:pt>
                <c:pt idx="4">
                  <c:v>10.6342</c:v>
                </c:pt>
                <c:pt idx="5">
                  <c:v>14.009395886076</c:v>
                </c:pt>
                <c:pt idx="8">
                  <c:v>8.7200000000000006</c:v>
                </c:pt>
                <c:pt idx="11">
                  <c:v>10.1</c:v>
                </c:pt>
                <c:pt idx="14">
                  <c:v>12.67</c:v>
                </c:pt>
                <c:pt idx="17">
                  <c:v>10.388300000000006</c:v>
                </c:pt>
              </c:numCache>
            </c:numRef>
          </c:val>
          <c:extLst>
            <c:ext xmlns:c16="http://schemas.microsoft.com/office/drawing/2014/chart" uri="{C3380CC4-5D6E-409C-BE32-E72D297353CC}">
              <c16:uniqueId val="{00000002-8786-4BD1-9A87-CAD54D500B91}"/>
            </c:ext>
          </c:extLst>
        </c:ser>
        <c:ser>
          <c:idx val="3"/>
          <c:order val="3"/>
          <c:tx>
            <c:strRef>
              <c:f>'3 - Trends groeivormen'!$L$159</c:f>
              <c:strCache>
                <c:ptCount val="1"/>
                <c:pt idx="0">
                  <c:v>magnopotamiden</c:v>
                </c:pt>
              </c:strCache>
            </c:strRef>
          </c:tx>
          <c:spPr>
            <a:solidFill>
              <a:schemeClr val="accent6">
                <a:lumMod val="75000"/>
              </a:schemeClr>
            </a:solidFill>
            <a:ln>
              <a:noFill/>
            </a:ln>
            <a:effectLst/>
          </c:spPr>
          <c:invertIfNegative val="0"/>
          <c:cat>
            <c:numRef>
              <c:f>'3 - Trends groeivormen'!$H$160:$H$177</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'3 - Trends groeivormen'!$L$160:$L$177</c:f>
              <c:numCache>
                <c:formatCode>_(* #,##0.00_);_(* \(#,##0.00\);_(* "-"??_);_(@_)</c:formatCode>
                <c:ptCount val="18"/>
                <c:pt idx="0">
                  <c:v>0.38674999999999998</c:v>
                </c:pt>
                <c:pt idx="1">
                  <c:v>0.23350000000000001</c:v>
                </c:pt>
                <c:pt idx="2">
                  <c:v>0.35317500000000002</c:v>
                </c:pt>
                <c:pt idx="3">
                  <c:v>0.39324999999999999</c:v>
                </c:pt>
                <c:pt idx="4">
                  <c:v>0.44292500000000001</c:v>
                </c:pt>
                <c:pt idx="5">
                  <c:v>1.06751708860759</c:v>
                </c:pt>
                <c:pt idx="8">
                  <c:v>5.81</c:v>
                </c:pt>
                <c:pt idx="11">
                  <c:v>12.2</c:v>
                </c:pt>
                <c:pt idx="14">
                  <c:v>15.23</c:v>
                </c:pt>
                <c:pt idx="17">
                  <c:v>21.827275</c:v>
                </c:pt>
              </c:numCache>
            </c:numRef>
          </c:val>
          <c:extLst>
            <c:ext xmlns:c16="http://schemas.microsoft.com/office/drawing/2014/chart" uri="{C3380CC4-5D6E-409C-BE32-E72D297353CC}">
              <c16:uniqueId val="{00000003-8786-4BD1-9A87-CAD54D500B91}"/>
            </c:ext>
          </c:extLst>
        </c:ser>
        <c:ser>
          <c:idx val="4"/>
          <c:order val="4"/>
          <c:tx>
            <c:strRef>
              <c:f>'3 - Trends groeivormen'!$M$159</c:f>
              <c:strCache>
                <c:ptCount val="1"/>
                <c:pt idx="0">
                  <c:v>myriophylliden</c:v>
                </c:pt>
              </c:strCache>
            </c:strRef>
          </c:tx>
          <c:spPr>
            <a:solidFill>
              <a:srgbClr val="FF0000"/>
            </a:solidFill>
            <a:ln>
              <a:noFill/>
            </a:ln>
            <a:effectLst/>
          </c:spPr>
          <c:invertIfNegative val="0"/>
          <c:cat>
            <c:numRef>
              <c:f>'3 - Trends groeivormen'!$H$160:$H$177</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'3 - Trends groeivormen'!$M$160:$M$177</c:f>
              <c:numCache>
                <c:formatCode>_(* #,##0.00_);_(* \(#,##0.00\);_(* "-"??_);_(@_)</c:formatCode>
                <c:ptCount val="18"/>
                <c:pt idx="0">
                  <c:v>1.25E-3</c:v>
                </c:pt>
                <c:pt idx="1">
                  <c:v>6.3749999999999996E-3</c:v>
                </c:pt>
                <c:pt idx="2">
                  <c:v>0</c:v>
                </c:pt>
                <c:pt idx="3">
                  <c:v>8.5000000000000006E-3</c:v>
                </c:pt>
                <c:pt idx="4">
                  <c:v>6.7400000000000002E-2</c:v>
                </c:pt>
                <c:pt idx="5">
                  <c:v>0.307801265822785</c:v>
                </c:pt>
                <c:pt idx="8">
                  <c:v>1.7</c:v>
                </c:pt>
                <c:pt idx="11">
                  <c:v>4.7</c:v>
                </c:pt>
                <c:pt idx="14">
                  <c:v>2.72</c:v>
                </c:pt>
                <c:pt idx="17">
                  <c:v>5.3991500000000006</c:v>
                </c:pt>
              </c:numCache>
            </c:numRef>
          </c:val>
          <c:extLst>
            <c:ext xmlns:c16="http://schemas.microsoft.com/office/drawing/2014/chart" uri="{C3380CC4-5D6E-409C-BE32-E72D297353CC}">
              <c16:uniqueId val="{00000004-8786-4BD1-9A87-CAD54D500B91}"/>
            </c:ext>
          </c:extLst>
        </c:ser>
        <c:ser>
          <c:idx val="5"/>
          <c:order val="5"/>
          <c:tx>
            <c:strRef>
              <c:f>'3 - Trends groeivormen'!$N$159</c:f>
              <c:strCache>
                <c:ptCount val="1"/>
                <c:pt idx="0">
                  <c:v>nymphaeiden</c:v>
                </c:pt>
              </c:strCache>
            </c:strRef>
          </c:tx>
          <c:spPr>
            <a:solidFill>
              <a:srgbClr val="FFFF00"/>
            </a:solidFill>
            <a:ln>
              <a:noFill/>
            </a:ln>
            <a:effectLst/>
          </c:spPr>
          <c:invertIfNegative val="0"/>
          <c:cat>
            <c:numRef>
              <c:f>'3 - Trends groeivormen'!$H$160:$H$177</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'3 - Trends groeivormen'!$N$160:$N$177</c:f>
              <c:numCache>
                <c:formatCode>_(* #,##0.00_);_(* \(#,##0.00\);_(* "-"??_);_(@_)</c:formatCode>
                <c:ptCount val="18"/>
                <c:pt idx="0">
                  <c:v>0</c:v>
                </c:pt>
                <c:pt idx="1">
                  <c:v>0</c:v>
                </c:pt>
                <c:pt idx="2">
                  <c:v>0</c:v>
                </c:pt>
                <c:pt idx="3">
                  <c:v>0</c:v>
                </c:pt>
                <c:pt idx="4">
                  <c:v>0</c:v>
                </c:pt>
                <c:pt idx="5">
                  <c:v>0</c:v>
                </c:pt>
                <c:pt idx="8">
                  <c:v>0</c:v>
                </c:pt>
                <c:pt idx="11">
                  <c:v>0</c:v>
                </c:pt>
                <c:pt idx="14">
                  <c:v>0</c:v>
                </c:pt>
                <c:pt idx="17">
                  <c:v>0</c:v>
                </c:pt>
              </c:numCache>
            </c:numRef>
          </c:val>
          <c:extLst>
            <c:ext xmlns:c16="http://schemas.microsoft.com/office/drawing/2014/chart" uri="{C3380CC4-5D6E-409C-BE32-E72D297353CC}">
              <c16:uniqueId val="{00000005-8786-4BD1-9A87-CAD54D500B91}"/>
            </c:ext>
          </c:extLst>
        </c:ser>
        <c:ser>
          <c:idx val="6"/>
          <c:order val="6"/>
          <c:tx>
            <c:strRef>
              <c:f>'3 - Trends groeivormen'!$O$159</c:f>
              <c:strCache>
                <c:ptCount val="1"/>
                <c:pt idx="0">
                  <c:v>helofyten</c:v>
                </c:pt>
              </c:strCache>
            </c:strRef>
          </c:tx>
          <c:spPr>
            <a:solidFill>
              <a:schemeClr val="accent4">
                <a:lumMod val="50000"/>
              </a:schemeClr>
            </a:solidFill>
            <a:ln>
              <a:noFill/>
            </a:ln>
            <a:effectLst/>
          </c:spPr>
          <c:invertIfNegative val="0"/>
          <c:cat>
            <c:numRef>
              <c:f>'3 - Trends groeivormen'!$H$160:$H$177</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'3 - Trends groeivormen'!$O$160:$O$177</c:f>
              <c:numCache>
                <c:formatCode>_(* #,##0.00_);_(* \(#,##0.00\);_(* "-"??_);_(@_)</c:formatCode>
                <c:ptCount val="18"/>
                <c:pt idx="0">
                  <c:v>0</c:v>
                </c:pt>
                <c:pt idx="1">
                  <c:v>0</c:v>
                </c:pt>
                <c:pt idx="2">
                  <c:v>0</c:v>
                </c:pt>
                <c:pt idx="3">
                  <c:v>0</c:v>
                </c:pt>
                <c:pt idx="4">
                  <c:v>0</c:v>
                </c:pt>
                <c:pt idx="5">
                  <c:v>0</c:v>
                </c:pt>
                <c:pt idx="8">
                  <c:v>0</c:v>
                </c:pt>
                <c:pt idx="11">
                  <c:v>0.2</c:v>
                </c:pt>
                <c:pt idx="14">
                  <c:v>0.06</c:v>
                </c:pt>
                <c:pt idx="17">
                  <c:v>0</c:v>
                </c:pt>
              </c:numCache>
            </c:numRef>
          </c:val>
          <c:extLst>
            <c:ext xmlns:c16="http://schemas.microsoft.com/office/drawing/2014/chart" uri="{C3380CC4-5D6E-409C-BE32-E72D297353CC}">
              <c16:uniqueId val="{00000007-8786-4BD1-9A87-CAD54D500B91}"/>
            </c:ext>
          </c:extLst>
        </c:ser>
        <c:ser>
          <c:idx val="8"/>
          <c:order val="7"/>
          <c:tx>
            <c:strRef>
              <c:f>'3 - Trends groeivormen'!$P$159</c:f>
              <c:strCache>
                <c:ptCount val="1"/>
                <c:pt idx="0">
                  <c:v>elodeiden</c:v>
                </c:pt>
              </c:strCache>
            </c:strRef>
          </c:tx>
          <c:spPr>
            <a:solidFill>
              <a:schemeClr val="accent2">
                <a:lumMod val="40000"/>
                <a:lumOff val="60000"/>
              </a:schemeClr>
            </a:solidFill>
            <a:ln>
              <a:noFill/>
            </a:ln>
            <a:effectLst/>
          </c:spPr>
          <c:invertIfNegative val="0"/>
          <c:cat>
            <c:numRef>
              <c:f>'3 - Trends groeivormen'!$H$160:$H$177</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'3 - Trends groeivormen'!$P$160:$P$177</c:f>
              <c:numCache>
                <c:formatCode>_(* #,##0.00_);_(* \(#,##0.00\);_(* "-"??_);_(@_)</c:formatCode>
                <c:ptCount val="18"/>
                <c:pt idx="0">
                  <c:v>0</c:v>
                </c:pt>
                <c:pt idx="1">
                  <c:v>0</c:v>
                </c:pt>
                <c:pt idx="2">
                  <c:v>0</c:v>
                </c:pt>
                <c:pt idx="3">
                  <c:v>0</c:v>
                </c:pt>
                <c:pt idx="4">
                  <c:v>0</c:v>
                </c:pt>
                <c:pt idx="5">
                  <c:v>0</c:v>
                </c:pt>
                <c:pt idx="8">
                  <c:v>0</c:v>
                </c:pt>
                <c:pt idx="11">
                  <c:v>8.4600000000000009</c:v>
                </c:pt>
                <c:pt idx="14">
                  <c:v>3.76</c:v>
                </c:pt>
                <c:pt idx="17">
                  <c:v>0.438975</c:v>
                </c:pt>
              </c:numCache>
            </c:numRef>
          </c:val>
          <c:extLst>
            <c:ext xmlns:c16="http://schemas.microsoft.com/office/drawing/2014/chart" uri="{C3380CC4-5D6E-409C-BE32-E72D297353CC}">
              <c16:uniqueId val="{00000006-8786-4BD1-9A87-CAD54D500B91}"/>
            </c:ext>
          </c:extLst>
        </c:ser>
        <c:ser>
          <c:idx val="7"/>
          <c:order val="8"/>
          <c:tx>
            <c:strRef>
              <c:f>'3 - Trends groeivormen'!$Q$159</c:f>
              <c:strCache>
                <c:ptCount val="1"/>
                <c:pt idx="0">
                  <c:v>overige groeivormen</c:v>
                </c:pt>
              </c:strCache>
            </c:strRef>
          </c:tx>
          <c:spPr>
            <a:solidFill>
              <a:schemeClr val="bg1">
                <a:lumMod val="85000"/>
              </a:schemeClr>
            </a:solidFill>
            <a:ln>
              <a:noFill/>
            </a:ln>
            <a:effectLst/>
          </c:spPr>
          <c:invertIfNegative val="0"/>
          <c:cat>
            <c:numRef>
              <c:f>'3 - Trends groeivormen'!$H$160:$H$177</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'3 - Trends groeivormen'!$Q$160:$Q$177</c:f>
              <c:numCache>
                <c:formatCode>_(* #,##0.00_);_(* \(#,##0.00\);_(* "-"??_);_(@_)</c:formatCode>
                <c:ptCount val="18"/>
                <c:pt idx="0">
                  <c:v>0.32505000000000001</c:v>
                </c:pt>
                <c:pt idx="1">
                  <c:v>2.5575000000000001E-2</c:v>
                </c:pt>
                <c:pt idx="2">
                  <c:v>7.5050000000000006E-2</c:v>
                </c:pt>
                <c:pt idx="3">
                  <c:v>4.3325000000000002E-2</c:v>
                </c:pt>
                <c:pt idx="4">
                  <c:v>2.725E-2</c:v>
                </c:pt>
                <c:pt idx="5">
                  <c:v>8.1695886075949298E-2</c:v>
                </c:pt>
                <c:pt idx="8">
                  <c:v>0</c:v>
                </c:pt>
                <c:pt idx="11">
                  <c:v>9.1</c:v>
                </c:pt>
                <c:pt idx="14">
                  <c:v>0.06</c:v>
                </c:pt>
                <c:pt idx="17">
                  <c:v>0.11265000000000001</c:v>
                </c:pt>
              </c:numCache>
            </c:numRef>
          </c:val>
          <c:extLst>
            <c:ext xmlns:c16="http://schemas.microsoft.com/office/drawing/2014/chart" uri="{C3380CC4-5D6E-409C-BE32-E72D297353CC}">
              <c16:uniqueId val="{00000008-8786-4BD1-9A87-CAD54D500B91}"/>
            </c:ext>
          </c:extLst>
        </c:ser>
        <c:dLbls>
          <c:showLegendKey val="0"/>
          <c:showVal val="0"/>
          <c:showCatName val="0"/>
          <c:showSerName val="0"/>
          <c:showPercent val="0"/>
          <c:showBubbleSize val="0"/>
        </c:dLbls>
        <c:gapWidth val="50"/>
        <c:overlap val="100"/>
        <c:axId val="367845048"/>
        <c:axId val="367843088"/>
      </c:barChart>
      <c:catAx>
        <c:axId val="367845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7843088"/>
        <c:crosses val="autoZero"/>
        <c:auto val="1"/>
        <c:lblAlgn val="ctr"/>
        <c:lblOffset val="100"/>
        <c:noMultiLvlLbl val="0"/>
      </c:catAx>
      <c:valAx>
        <c:axId val="3678430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7845048"/>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Groeivormen Zoommeer-Eendracht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7.6361824126618461E-2"/>
          <c:y val="0.1425168107588857"/>
          <c:w val="0.6659259403203398"/>
          <c:h val="0.75585589265318776"/>
        </c:manualLayout>
      </c:layout>
      <c:barChart>
        <c:barDir val="col"/>
        <c:grouping val="percentStacked"/>
        <c:varyColors val="0"/>
        <c:ser>
          <c:idx val="0"/>
          <c:order val="0"/>
          <c:tx>
            <c:strRef>
              <c:f>'3 - Trends groeivormen'!$I$188</c:f>
              <c:strCache>
                <c:ptCount val="1"/>
                <c:pt idx="0">
                  <c:v>draadwieren</c:v>
                </c:pt>
              </c:strCache>
            </c:strRef>
          </c:tx>
          <c:spPr>
            <a:solidFill>
              <a:schemeClr val="accent6">
                <a:lumMod val="40000"/>
                <a:lumOff val="60000"/>
              </a:schemeClr>
            </a:solidFill>
            <a:ln>
              <a:noFill/>
            </a:ln>
            <a:effectLst/>
          </c:spPr>
          <c:invertIfNegative val="0"/>
          <c:cat>
            <c:numRef>
              <c:f>'3 - Trends groeivormen'!$H$189:$H$207</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groeivormen'!$I$189:$I$207</c:f>
              <c:numCache>
                <c:formatCode>_(* #,##0.00_);_(* \(#,##0.00\);_(* "-"??_);_(@_)</c:formatCode>
                <c:ptCount val="19"/>
                <c:pt idx="0">
                  <c:v>3.010475</c:v>
                </c:pt>
                <c:pt idx="1">
                  <c:v>4.8426999999999998</c:v>
                </c:pt>
                <c:pt idx="2">
                  <c:v>5.6470306962025303</c:v>
                </c:pt>
                <c:pt idx="3">
                  <c:v>2.2064702531645599</c:v>
                </c:pt>
                <c:pt idx="4">
                  <c:v>7.47286428571429</c:v>
                </c:pt>
                <c:pt idx="5">
                  <c:v>12.486177848101301</c:v>
                </c:pt>
                <c:pt idx="6">
                  <c:v>8.03690696202532</c:v>
                </c:pt>
                <c:pt idx="8">
                  <c:v>11.68</c:v>
                </c:pt>
                <c:pt idx="9">
                  <c:v>29.85</c:v>
                </c:pt>
                <c:pt idx="12">
                  <c:v>11.05</c:v>
                </c:pt>
                <c:pt idx="15">
                  <c:v>15.152159210526301</c:v>
                </c:pt>
                <c:pt idx="18" formatCode="0.00">
                  <c:v>29.356899999999996</c:v>
                </c:pt>
              </c:numCache>
            </c:numRef>
          </c:val>
          <c:extLst>
            <c:ext xmlns:c16="http://schemas.microsoft.com/office/drawing/2014/chart" uri="{C3380CC4-5D6E-409C-BE32-E72D297353CC}">
              <c16:uniqueId val="{00000000-9591-4B63-BDAE-F629558F8CD6}"/>
            </c:ext>
          </c:extLst>
        </c:ser>
        <c:ser>
          <c:idx val="1"/>
          <c:order val="1"/>
          <c:tx>
            <c:strRef>
              <c:f>'3 - Trends groeivormen'!$J$188</c:f>
              <c:strCache>
                <c:ptCount val="1"/>
                <c:pt idx="0">
                  <c:v>kranswieren</c:v>
                </c:pt>
              </c:strCache>
            </c:strRef>
          </c:tx>
          <c:spPr>
            <a:solidFill>
              <a:schemeClr val="accent1">
                <a:lumMod val="75000"/>
              </a:schemeClr>
            </a:solidFill>
            <a:ln>
              <a:noFill/>
            </a:ln>
            <a:effectLst/>
          </c:spPr>
          <c:invertIfNegative val="0"/>
          <c:cat>
            <c:numRef>
              <c:f>'3 - Trends groeivormen'!$H$189:$H$207</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groeivormen'!$J$189:$J$207</c:f>
              <c:numCache>
                <c:formatCode>_(* #,##0.00_);_(* \(#,##0.00\);_(* "-"??_);_(@_)</c:formatCode>
                <c:ptCount val="19"/>
                <c:pt idx="0">
                  <c:v>8.25E-4</c:v>
                </c:pt>
                <c:pt idx="1">
                  <c:v>0</c:v>
                </c:pt>
                <c:pt idx="2">
                  <c:v>0</c:v>
                </c:pt>
                <c:pt idx="3">
                  <c:v>8.25E-4</c:v>
                </c:pt>
                <c:pt idx="4">
                  <c:v>8.5714285714285699E-4</c:v>
                </c:pt>
                <c:pt idx="5">
                  <c:v>8.2500000000000004E-3</c:v>
                </c:pt>
                <c:pt idx="6">
                  <c:v>0</c:v>
                </c:pt>
                <c:pt idx="8">
                  <c:v>0</c:v>
                </c:pt>
                <c:pt idx="9">
                  <c:v>0.04</c:v>
                </c:pt>
                <c:pt idx="12">
                  <c:v>3.0000000000000001E-3</c:v>
                </c:pt>
                <c:pt idx="15">
                  <c:v>5.5560526315789463E-2</c:v>
                </c:pt>
                <c:pt idx="18" formatCode="0.00">
                  <c:v>8.3750000000000005E-2</c:v>
                </c:pt>
              </c:numCache>
            </c:numRef>
          </c:val>
          <c:extLst>
            <c:ext xmlns:c16="http://schemas.microsoft.com/office/drawing/2014/chart" uri="{C3380CC4-5D6E-409C-BE32-E72D297353CC}">
              <c16:uniqueId val="{00000001-9591-4B63-BDAE-F629558F8CD6}"/>
            </c:ext>
          </c:extLst>
        </c:ser>
        <c:ser>
          <c:idx val="2"/>
          <c:order val="2"/>
          <c:tx>
            <c:strRef>
              <c:f>'3 - Trends groeivormen'!$K$188</c:f>
              <c:strCache>
                <c:ptCount val="1"/>
                <c:pt idx="0">
                  <c:v>parvopotamiden</c:v>
                </c:pt>
              </c:strCache>
            </c:strRef>
          </c:tx>
          <c:spPr>
            <a:solidFill>
              <a:srgbClr val="92D050"/>
            </a:solidFill>
            <a:ln>
              <a:noFill/>
            </a:ln>
            <a:effectLst/>
          </c:spPr>
          <c:invertIfNegative val="0"/>
          <c:cat>
            <c:numRef>
              <c:f>'3 - Trends groeivormen'!$H$189:$H$207</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groeivormen'!$K$189:$K$207</c:f>
              <c:numCache>
                <c:formatCode>_(* #,##0.00_);_(* \(#,##0.00\);_(* "-"??_);_(@_)</c:formatCode>
                <c:ptCount val="19"/>
                <c:pt idx="0">
                  <c:v>20.363524999999999</c:v>
                </c:pt>
                <c:pt idx="1">
                  <c:v>13.8055</c:v>
                </c:pt>
                <c:pt idx="2">
                  <c:v>9.1447689873417701</c:v>
                </c:pt>
                <c:pt idx="3">
                  <c:v>3.6871126582278499</c:v>
                </c:pt>
                <c:pt idx="4">
                  <c:v>7.7438392857142899</c:v>
                </c:pt>
                <c:pt idx="5">
                  <c:v>9.4947506329113995</c:v>
                </c:pt>
                <c:pt idx="6">
                  <c:v>5.2426968354430397</c:v>
                </c:pt>
                <c:pt idx="8">
                  <c:v>8.65</c:v>
                </c:pt>
                <c:pt idx="9">
                  <c:v>9.49</c:v>
                </c:pt>
                <c:pt idx="12">
                  <c:v>14.42</c:v>
                </c:pt>
                <c:pt idx="15">
                  <c:v>10.830082894736844</c:v>
                </c:pt>
                <c:pt idx="18" formatCode="0.00">
                  <c:v>9.2488750000000053</c:v>
                </c:pt>
              </c:numCache>
            </c:numRef>
          </c:val>
          <c:extLst>
            <c:ext xmlns:c16="http://schemas.microsoft.com/office/drawing/2014/chart" uri="{C3380CC4-5D6E-409C-BE32-E72D297353CC}">
              <c16:uniqueId val="{00000002-9591-4B63-BDAE-F629558F8CD6}"/>
            </c:ext>
          </c:extLst>
        </c:ser>
        <c:ser>
          <c:idx val="3"/>
          <c:order val="3"/>
          <c:tx>
            <c:strRef>
              <c:f>'3 - Trends groeivormen'!$L$188</c:f>
              <c:strCache>
                <c:ptCount val="1"/>
                <c:pt idx="0">
                  <c:v>magnopotamiden</c:v>
                </c:pt>
              </c:strCache>
            </c:strRef>
          </c:tx>
          <c:spPr>
            <a:solidFill>
              <a:schemeClr val="accent6">
                <a:lumMod val="75000"/>
              </a:schemeClr>
            </a:solidFill>
            <a:ln>
              <a:noFill/>
            </a:ln>
            <a:effectLst/>
          </c:spPr>
          <c:invertIfNegative val="0"/>
          <c:cat>
            <c:numRef>
              <c:f>'3 - Trends groeivormen'!$H$189:$H$207</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groeivormen'!$L$189:$L$207</c:f>
              <c:numCache>
                <c:formatCode>_(* #,##0.00_);_(* \(#,##0.00\);_(* "-"??_);_(@_)</c:formatCode>
                <c:ptCount val="19"/>
                <c:pt idx="0">
                  <c:v>0.21249999999999999</c:v>
                </c:pt>
                <c:pt idx="1">
                  <c:v>0.14449999999999999</c:v>
                </c:pt>
                <c:pt idx="2">
                  <c:v>0.18936708860759499</c:v>
                </c:pt>
                <c:pt idx="3">
                  <c:v>0.19453164556961999</c:v>
                </c:pt>
                <c:pt idx="4">
                  <c:v>0.39278571428571402</c:v>
                </c:pt>
                <c:pt idx="5">
                  <c:v>0.474242721518987</c:v>
                </c:pt>
                <c:pt idx="6">
                  <c:v>7.3085443037974707E-2</c:v>
                </c:pt>
                <c:pt idx="8">
                  <c:v>7.19</c:v>
                </c:pt>
                <c:pt idx="9">
                  <c:v>0.56999999999999995</c:v>
                </c:pt>
                <c:pt idx="12">
                  <c:v>3.05</c:v>
                </c:pt>
                <c:pt idx="15">
                  <c:v>1.4621960526315783</c:v>
                </c:pt>
                <c:pt idx="18" formatCode="0.00">
                  <c:v>0.63190000000000002</c:v>
                </c:pt>
              </c:numCache>
            </c:numRef>
          </c:val>
          <c:extLst>
            <c:ext xmlns:c16="http://schemas.microsoft.com/office/drawing/2014/chart" uri="{C3380CC4-5D6E-409C-BE32-E72D297353CC}">
              <c16:uniqueId val="{00000003-9591-4B63-BDAE-F629558F8CD6}"/>
            </c:ext>
          </c:extLst>
        </c:ser>
        <c:ser>
          <c:idx val="4"/>
          <c:order val="4"/>
          <c:tx>
            <c:strRef>
              <c:f>'3 - Trends groeivormen'!$M$188</c:f>
              <c:strCache>
                <c:ptCount val="1"/>
                <c:pt idx="0">
                  <c:v>myriophylliden</c:v>
                </c:pt>
              </c:strCache>
            </c:strRef>
          </c:tx>
          <c:spPr>
            <a:solidFill>
              <a:srgbClr val="FF0000"/>
            </a:solidFill>
            <a:ln>
              <a:noFill/>
            </a:ln>
            <a:effectLst/>
          </c:spPr>
          <c:invertIfNegative val="0"/>
          <c:cat>
            <c:numRef>
              <c:f>'3 - Trends groeivormen'!$H$189:$H$207</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groeivormen'!$M$189:$M$207</c:f>
              <c:numCache>
                <c:formatCode>_(* #,##0.00_);_(* \(#,##0.00\);_(* "-"??_);_(@_)</c:formatCode>
                <c:ptCount val="19"/>
                <c:pt idx="0">
                  <c:v>1.6500000000000001E-2</c:v>
                </c:pt>
                <c:pt idx="1">
                  <c:v>0.11812499999999999</c:v>
                </c:pt>
                <c:pt idx="2">
                  <c:v>0.21916139240506299</c:v>
                </c:pt>
                <c:pt idx="3">
                  <c:v>0.108505379746835</c:v>
                </c:pt>
                <c:pt idx="4">
                  <c:v>0.795732142857143</c:v>
                </c:pt>
                <c:pt idx="5">
                  <c:v>0.72671550632911397</c:v>
                </c:pt>
                <c:pt idx="6">
                  <c:v>0.83191360759493604</c:v>
                </c:pt>
                <c:pt idx="8">
                  <c:v>1.76</c:v>
                </c:pt>
                <c:pt idx="9">
                  <c:v>1.46</c:v>
                </c:pt>
                <c:pt idx="12">
                  <c:v>6.6509999999999998</c:v>
                </c:pt>
                <c:pt idx="15">
                  <c:v>0.88020263157894751</c:v>
                </c:pt>
                <c:pt idx="18" formatCode="0.00">
                  <c:v>0.69705000000000017</c:v>
                </c:pt>
              </c:numCache>
            </c:numRef>
          </c:val>
          <c:extLst>
            <c:ext xmlns:c16="http://schemas.microsoft.com/office/drawing/2014/chart" uri="{C3380CC4-5D6E-409C-BE32-E72D297353CC}">
              <c16:uniqueId val="{00000004-9591-4B63-BDAE-F629558F8CD6}"/>
            </c:ext>
          </c:extLst>
        </c:ser>
        <c:ser>
          <c:idx val="5"/>
          <c:order val="5"/>
          <c:tx>
            <c:strRef>
              <c:f>'3 - Trends groeivormen'!$N$188</c:f>
              <c:strCache>
                <c:ptCount val="1"/>
                <c:pt idx="0">
                  <c:v>nymphaeiden</c:v>
                </c:pt>
              </c:strCache>
            </c:strRef>
          </c:tx>
          <c:spPr>
            <a:solidFill>
              <a:srgbClr val="FFFF00"/>
            </a:solidFill>
            <a:ln>
              <a:noFill/>
            </a:ln>
            <a:effectLst/>
          </c:spPr>
          <c:invertIfNegative val="0"/>
          <c:cat>
            <c:numRef>
              <c:f>'3 - Trends groeivormen'!$H$189:$H$207</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groeivormen'!$N$189:$N$207</c:f>
              <c:numCache>
                <c:formatCode>_(* #,##0.00_);_(* \(#,##0.00\);_(* "-"??_);_(@_)</c:formatCode>
                <c:ptCount val="19"/>
                <c:pt idx="0">
                  <c:v>0</c:v>
                </c:pt>
                <c:pt idx="1">
                  <c:v>0</c:v>
                </c:pt>
                <c:pt idx="2">
                  <c:v>0</c:v>
                </c:pt>
                <c:pt idx="3">
                  <c:v>0</c:v>
                </c:pt>
                <c:pt idx="4">
                  <c:v>0</c:v>
                </c:pt>
                <c:pt idx="5">
                  <c:v>0</c:v>
                </c:pt>
                <c:pt idx="6">
                  <c:v>0</c:v>
                </c:pt>
                <c:pt idx="8">
                  <c:v>0</c:v>
                </c:pt>
                <c:pt idx="9">
                  <c:v>0</c:v>
                </c:pt>
                <c:pt idx="12">
                  <c:v>0</c:v>
                </c:pt>
                <c:pt idx="15">
                  <c:v>0</c:v>
                </c:pt>
                <c:pt idx="18" formatCode="0.00">
                  <c:v>0</c:v>
                </c:pt>
              </c:numCache>
            </c:numRef>
          </c:val>
          <c:extLst>
            <c:ext xmlns:c16="http://schemas.microsoft.com/office/drawing/2014/chart" uri="{C3380CC4-5D6E-409C-BE32-E72D297353CC}">
              <c16:uniqueId val="{00000005-9591-4B63-BDAE-F629558F8CD6}"/>
            </c:ext>
          </c:extLst>
        </c:ser>
        <c:ser>
          <c:idx val="6"/>
          <c:order val="6"/>
          <c:tx>
            <c:strRef>
              <c:f>'3 - Trends groeivormen'!$O$188</c:f>
              <c:strCache>
                <c:ptCount val="1"/>
                <c:pt idx="0">
                  <c:v>helofyten</c:v>
                </c:pt>
              </c:strCache>
            </c:strRef>
          </c:tx>
          <c:spPr>
            <a:solidFill>
              <a:schemeClr val="accent4">
                <a:lumMod val="50000"/>
              </a:schemeClr>
            </a:solidFill>
            <a:ln>
              <a:noFill/>
            </a:ln>
            <a:effectLst/>
          </c:spPr>
          <c:invertIfNegative val="0"/>
          <c:cat>
            <c:numRef>
              <c:f>'3 - Trends groeivormen'!$H$189:$H$207</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groeivormen'!$O$189:$O$207</c:f>
              <c:numCache>
                <c:formatCode>_(* #,##0.00_);_(* \(#,##0.00\);_(* "-"??_);_(@_)</c:formatCode>
                <c:ptCount val="19"/>
                <c:pt idx="0">
                  <c:v>0</c:v>
                </c:pt>
                <c:pt idx="1">
                  <c:v>0</c:v>
                </c:pt>
                <c:pt idx="2">
                  <c:v>0</c:v>
                </c:pt>
                <c:pt idx="3">
                  <c:v>0</c:v>
                </c:pt>
                <c:pt idx="4">
                  <c:v>0</c:v>
                </c:pt>
                <c:pt idx="5">
                  <c:v>0</c:v>
                </c:pt>
                <c:pt idx="6">
                  <c:v>0</c:v>
                </c:pt>
                <c:pt idx="8">
                  <c:v>0</c:v>
                </c:pt>
                <c:pt idx="9">
                  <c:v>0.27</c:v>
                </c:pt>
                <c:pt idx="12">
                  <c:v>0.01</c:v>
                </c:pt>
                <c:pt idx="15">
                  <c:v>0</c:v>
                </c:pt>
                <c:pt idx="18" formatCode="0.00">
                  <c:v>8.250000000000001E-4</c:v>
                </c:pt>
              </c:numCache>
            </c:numRef>
          </c:val>
          <c:extLst>
            <c:ext xmlns:c16="http://schemas.microsoft.com/office/drawing/2014/chart" uri="{C3380CC4-5D6E-409C-BE32-E72D297353CC}">
              <c16:uniqueId val="{00000006-9591-4B63-BDAE-F629558F8CD6}"/>
            </c:ext>
          </c:extLst>
        </c:ser>
        <c:ser>
          <c:idx val="7"/>
          <c:order val="7"/>
          <c:tx>
            <c:strRef>
              <c:f>'3 - Trends groeivormen'!$P$188</c:f>
              <c:strCache>
                <c:ptCount val="1"/>
                <c:pt idx="0">
                  <c:v>Elodeide</c:v>
                </c:pt>
              </c:strCache>
            </c:strRef>
          </c:tx>
          <c:spPr>
            <a:solidFill>
              <a:schemeClr val="bg1">
                <a:lumMod val="65000"/>
              </a:schemeClr>
            </a:solidFill>
            <a:ln>
              <a:noFill/>
            </a:ln>
            <a:effectLst/>
          </c:spPr>
          <c:invertIfNegative val="0"/>
          <c:cat>
            <c:numRef>
              <c:f>'3 - Trends groeivormen'!$H$189:$H$207</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groeivormen'!$P$189:$P$207</c:f>
              <c:numCache>
                <c:formatCode>_(* #,##0.00_);_(* \(#,##0.00\);_(* "-"??_);_(@_)</c:formatCode>
                <c:ptCount val="19"/>
                <c:pt idx="0">
                  <c:v>0</c:v>
                </c:pt>
                <c:pt idx="1">
                  <c:v>0</c:v>
                </c:pt>
                <c:pt idx="2">
                  <c:v>0</c:v>
                </c:pt>
                <c:pt idx="3">
                  <c:v>0</c:v>
                </c:pt>
                <c:pt idx="4">
                  <c:v>0</c:v>
                </c:pt>
                <c:pt idx="5">
                  <c:v>6.31993670886076E-2</c:v>
                </c:pt>
                <c:pt idx="6">
                  <c:v>0.61502436708860797</c:v>
                </c:pt>
                <c:pt idx="8">
                  <c:v>4.75</c:v>
                </c:pt>
                <c:pt idx="9">
                  <c:v>22.1</c:v>
                </c:pt>
                <c:pt idx="12">
                  <c:v>7.29</c:v>
                </c:pt>
                <c:pt idx="15">
                  <c:v>3.3136723684210527</c:v>
                </c:pt>
                <c:pt idx="18" formatCode="0.00">
                  <c:v>0.93777500000000003</c:v>
                </c:pt>
              </c:numCache>
            </c:numRef>
          </c:val>
          <c:extLst>
            <c:ext xmlns:c16="http://schemas.microsoft.com/office/drawing/2014/chart" uri="{C3380CC4-5D6E-409C-BE32-E72D297353CC}">
              <c16:uniqueId val="{00000007-9591-4B63-BDAE-F629558F8CD6}"/>
            </c:ext>
          </c:extLst>
        </c:ser>
        <c:ser>
          <c:idx val="8"/>
          <c:order val="8"/>
          <c:tx>
            <c:strRef>
              <c:f>'3 - Trends groeivormen'!$Q$188</c:f>
              <c:strCache>
                <c:ptCount val="1"/>
                <c:pt idx="0">
                  <c:v>overige groeivormen</c:v>
                </c:pt>
              </c:strCache>
            </c:strRef>
          </c:tx>
          <c:spPr>
            <a:solidFill>
              <a:schemeClr val="bg1">
                <a:lumMod val="85000"/>
              </a:schemeClr>
            </a:solidFill>
            <a:ln>
              <a:noFill/>
            </a:ln>
            <a:effectLst/>
          </c:spPr>
          <c:invertIfNegative val="0"/>
          <c:cat>
            <c:numRef>
              <c:f>'3 - Trends groeivormen'!$H$189:$H$207</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groeivormen'!$Q$189:$Q$207</c:f>
              <c:numCache>
                <c:formatCode>_(* #,##0.00_);_(* \(#,##0.00\);_(* "-"??_);_(@_)</c:formatCode>
                <c:ptCount val="19"/>
                <c:pt idx="0">
                  <c:v>2.7650000000000001E-2</c:v>
                </c:pt>
                <c:pt idx="1">
                  <c:v>2.0625000000000001E-2</c:v>
                </c:pt>
                <c:pt idx="2">
                  <c:v>8.6075949367088594E-3</c:v>
                </c:pt>
                <c:pt idx="3">
                  <c:v>0.76065000000000005</c:v>
                </c:pt>
                <c:pt idx="4">
                  <c:v>0.158571428571429</c:v>
                </c:pt>
                <c:pt idx="5">
                  <c:v>0.24050537974683542</c:v>
                </c:pt>
                <c:pt idx="6">
                  <c:v>4.2208860759490596E-3</c:v>
                </c:pt>
                <c:pt idx="8">
                  <c:v>0</c:v>
                </c:pt>
                <c:pt idx="9">
                  <c:v>0</c:v>
                </c:pt>
                <c:pt idx="12">
                  <c:v>0</c:v>
                </c:pt>
                <c:pt idx="15">
                  <c:v>6.9105263157894737E-3</c:v>
                </c:pt>
                <c:pt idx="18" formatCode="0.00">
                  <c:v>1.8975000000000006E-2</c:v>
                </c:pt>
              </c:numCache>
            </c:numRef>
          </c:val>
          <c:extLst>
            <c:ext xmlns:c16="http://schemas.microsoft.com/office/drawing/2014/chart" uri="{C3380CC4-5D6E-409C-BE32-E72D297353CC}">
              <c16:uniqueId val="{00000001-ED58-49C4-BA6A-0E8C79156C92}"/>
            </c:ext>
          </c:extLst>
        </c:ser>
        <c:dLbls>
          <c:showLegendKey val="0"/>
          <c:showVal val="0"/>
          <c:showCatName val="0"/>
          <c:showSerName val="0"/>
          <c:showPercent val="0"/>
          <c:showBubbleSize val="0"/>
        </c:dLbls>
        <c:gapWidth val="50"/>
        <c:overlap val="100"/>
        <c:axId val="367841912"/>
        <c:axId val="367843872"/>
      </c:barChart>
      <c:catAx>
        <c:axId val="367841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7843872"/>
        <c:crosses val="autoZero"/>
        <c:auto val="1"/>
        <c:lblAlgn val="ctr"/>
        <c:lblOffset val="100"/>
        <c:noMultiLvlLbl val="0"/>
      </c:catAx>
      <c:valAx>
        <c:axId val="3678438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7841912"/>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Groeivormen Markermeer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7.6361824126618461E-2"/>
          <c:y val="0.1425168107588857"/>
          <c:w val="0.6659259403203398"/>
          <c:h val="0.78275310687028676"/>
        </c:manualLayout>
      </c:layout>
      <c:barChart>
        <c:barDir val="col"/>
        <c:grouping val="stacked"/>
        <c:varyColors val="0"/>
        <c:ser>
          <c:idx val="1"/>
          <c:order val="0"/>
          <c:tx>
            <c:strRef>
              <c:f>'3 - Trends groeivormen'!$I$4</c:f>
              <c:strCache>
                <c:ptCount val="1"/>
                <c:pt idx="0">
                  <c:v>draadwieren</c:v>
                </c:pt>
              </c:strCache>
            </c:strRef>
          </c:tx>
          <c:spPr>
            <a:solidFill>
              <a:schemeClr val="accent6">
                <a:lumMod val="40000"/>
                <a:lumOff val="60000"/>
              </a:schemeClr>
            </a:solidFill>
            <a:ln>
              <a:noFill/>
            </a:ln>
            <a:effectLst/>
          </c:spPr>
          <c:invertIfNegative val="0"/>
          <c:cat>
            <c:numRef>
              <c:f>'3 - Trends groeivormen'!$H$5:$H$21</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'3 - Trends groeivormen'!$I$5:$I$21</c:f>
              <c:numCache>
                <c:formatCode>_(* #,##0.00_);_(* \(#,##0.00\);_(* "-"??_);_(@_)</c:formatCode>
                <c:ptCount val="17"/>
                <c:pt idx="0">
                  <c:v>0.16792499999999999</c:v>
                </c:pt>
                <c:pt idx="1">
                  <c:v>1.54177215189873E-2</c:v>
                </c:pt>
                <c:pt idx="2">
                  <c:v>1.1249999999999999E-3</c:v>
                </c:pt>
                <c:pt idx="3">
                  <c:v>0.113675</c:v>
                </c:pt>
                <c:pt idx="4">
                  <c:v>4.5750000000000001E-3</c:v>
                </c:pt>
                <c:pt idx="5">
                  <c:v>4.2750000000000003E-2</c:v>
                </c:pt>
                <c:pt idx="6">
                  <c:v>4.725E-3</c:v>
                </c:pt>
                <c:pt idx="7">
                  <c:v>8.4749999999999999E-3</c:v>
                </c:pt>
                <c:pt idx="8">
                  <c:v>4.1399999999999997</c:v>
                </c:pt>
                <c:pt idx="9">
                  <c:v>0.95</c:v>
                </c:pt>
                <c:pt idx="11">
                  <c:v>3.14</c:v>
                </c:pt>
                <c:pt idx="14">
                  <c:v>0.06</c:v>
                </c:pt>
                <c:pt idx="16">
                  <c:v>1.6125E-2</c:v>
                </c:pt>
              </c:numCache>
            </c:numRef>
          </c:val>
          <c:extLst>
            <c:ext xmlns:c16="http://schemas.microsoft.com/office/drawing/2014/chart" uri="{C3380CC4-5D6E-409C-BE32-E72D297353CC}">
              <c16:uniqueId val="{00000000-E0B9-4BCE-80E1-DCF60DF6B798}"/>
            </c:ext>
          </c:extLst>
        </c:ser>
        <c:ser>
          <c:idx val="2"/>
          <c:order val="1"/>
          <c:tx>
            <c:strRef>
              <c:f>'3 - Trends groeivormen'!$J$4</c:f>
              <c:strCache>
                <c:ptCount val="1"/>
                <c:pt idx="0">
                  <c:v>kranswieren</c:v>
                </c:pt>
              </c:strCache>
            </c:strRef>
          </c:tx>
          <c:spPr>
            <a:solidFill>
              <a:schemeClr val="accent1">
                <a:lumMod val="60000"/>
                <a:lumOff val="40000"/>
              </a:schemeClr>
            </a:solidFill>
            <a:ln w="0">
              <a:noFill/>
            </a:ln>
            <a:effectLst/>
          </c:spPr>
          <c:invertIfNegative val="0"/>
          <c:cat>
            <c:numRef>
              <c:f>'3 - Trends groeivormen'!$H$5:$H$21</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'3 - Trends groeivormen'!$J$5:$J$21</c:f>
              <c:numCache>
                <c:formatCode>_(* #,##0.00_);_(* \(#,##0.00\);_(* "-"??_);_(@_)</c:formatCode>
                <c:ptCount val="17"/>
                <c:pt idx="0">
                  <c:v>13.6576</c:v>
                </c:pt>
                <c:pt idx="1">
                  <c:v>1.3990921237693399</c:v>
                </c:pt>
                <c:pt idx="2">
                  <c:v>11.621449999999999</c:v>
                </c:pt>
                <c:pt idx="3">
                  <c:v>13.9704625</c:v>
                </c:pt>
                <c:pt idx="4">
                  <c:v>15.713675</c:v>
                </c:pt>
                <c:pt idx="5">
                  <c:v>18.288900000000002</c:v>
                </c:pt>
                <c:pt idx="6">
                  <c:v>19.615324999999999</c:v>
                </c:pt>
                <c:pt idx="7">
                  <c:v>16.116399999999999</c:v>
                </c:pt>
                <c:pt idx="8">
                  <c:v>9.99</c:v>
                </c:pt>
                <c:pt idx="9">
                  <c:v>29.11</c:v>
                </c:pt>
                <c:pt idx="11">
                  <c:v>32.520000000000003</c:v>
                </c:pt>
                <c:pt idx="14">
                  <c:v>11.7</c:v>
                </c:pt>
                <c:pt idx="16">
                  <c:v>12.320275000000002</c:v>
                </c:pt>
              </c:numCache>
            </c:numRef>
          </c:val>
          <c:extLst>
            <c:ext xmlns:c16="http://schemas.microsoft.com/office/drawing/2014/chart" uri="{C3380CC4-5D6E-409C-BE32-E72D297353CC}">
              <c16:uniqueId val="{00000001-E0B9-4BCE-80E1-DCF60DF6B798}"/>
            </c:ext>
          </c:extLst>
        </c:ser>
        <c:ser>
          <c:idx val="3"/>
          <c:order val="2"/>
          <c:tx>
            <c:strRef>
              <c:f>'3 - Trends groeivormen'!$K$4</c:f>
              <c:strCache>
                <c:ptCount val="1"/>
                <c:pt idx="0">
                  <c:v>parvopotamiden</c:v>
                </c:pt>
              </c:strCache>
            </c:strRef>
          </c:tx>
          <c:spPr>
            <a:solidFill>
              <a:srgbClr val="92D050"/>
            </a:solidFill>
            <a:ln>
              <a:noFill/>
            </a:ln>
            <a:effectLst/>
          </c:spPr>
          <c:invertIfNegative val="0"/>
          <c:cat>
            <c:numRef>
              <c:f>'3 - Trends groeivormen'!$H$5:$H$21</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'3 - Trends groeivormen'!$K$5:$K$21</c:f>
              <c:numCache>
                <c:formatCode>_(* #,##0.00_);_(* \(#,##0.00\);_(* "-"??_);_(@_)</c:formatCode>
                <c:ptCount val="17"/>
                <c:pt idx="0">
                  <c:v>0.70777500000000004</c:v>
                </c:pt>
                <c:pt idx="1">
                  <c:v>0.37575879043600502</c:v>
                </c:pt>
                <c:pt idx="2">
                  <c:v>0.43782500000000002</c:v>
                </c:pt>
                <c:pt idx="3">
                  <c:v>0.31058750000000002</c:v>
                </c:pt>
                <c:pt idx="4">
                  <c:v>0.13922499999999999</c:v>
                </c:pt>
                <c:pt idx="5">
                  <c:v>0.99017500000000003</c:v>
                </c:pt>
                <c:pt idx="6">
                  <c:v>0.33939999999999998</c:v>
                </c:pt>
                <c:pt idx="7">
                  <c:v>0.223075</c:v>
                </c:pt>
                <c:pt idx="8">
                  <c:v>0.74</c:v>
                </c:pt>
                <c:pt idx="9">
                  <c:v>1.3049999999999999</c:v>
                </c:pt>
                <c:pt idx="11">
                  <c:v>0.57999999999999996</c:v>
                </c:pt>
                <c:pt idx="14">
                  <c:v>0.24</c:v>
                </c:pt>
                <c:pt idx="16">
                  <c:v>0.37417499999999987</c:v>
                </c:pt>
              </c:numCache>
            </c:numRef>
          </c:val>
          <c:extLst>
            <c:ext xmlns:c16="http://schemas.microsoft.com/office/drawing/2014/chart" uri="{C3380CC4-5D6E-409C-BE32-E72D297353CC}">
              <c16:uniqueId val="{00000002-E0B9-4BCE-80E1-DCF60DF6B798}"/>
            </c:ext>
          </c:extLst>
        </c:ser>
        <c:ser>
          <c:idx val="4"/>
          <c:order val="3"/>
          <c:tx>
            <c:strRef>
              <c:f>'3 - Trends groeivormen'!$L$4</c:f>
              <c:strCache>
                <c:ptCount val="1"/>
                <c:pt idx="0">
                  <c:v>magnopotamiden</c:v>
                </c:pt>
              </c:strCache>
            </c:strRef>
          </c:tx>
          <c:spPr>
            <a:solidFill>
              <a:schemeClr val="accent6">
                <a:lumMod val="75000"/>
              </a:schemeClr>
            </a:solidFill>
            <a:ln>
              <a:noFill/>
            </a:ln>
            <a:effectLst/>
          </c:spPr>
          <c:invertIfNegative val="0"/>
          <c:cat>
            <c:numRef>
              <c:f>'3 - Trends groeivormen'!$H$5:$H$21</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'3 - Trends groeivormen'!$L$5:$L$21</c:f>
              <c:numCache>
                <c:formatCode>_(* #,##0.00_);_(* \(#,##0.00\);_(* "-"??_);_(@_)</c:formatCode>
                <c:ptCount val="17"/>
                <c:pt idx="0">
                  <c:v>0.24055000000000001</c:v>
                </c:pt>
                <c:pt idx="1">
                  <c:v>0.45953375527426199</c:v>
                </c:pt>
                <c:pt idx="2">
                  <c:v>0.60007500000000003</c:v>
                </c:pt>
                <c:pt idx="3">
                  <c:v>2.5184250000000001</c:v>
                </c:pt>
                <c:pt idx="4">
                  <c:v>0.81589999999999996</c:v>
                </c:pt>
                <c:pt idx="5">
                  <c:v>6.47675</c:v>
                </c:pt>
                <c:pt idx="6">
                  <c:v>2.6571750000000001</c:v>
                </c:pt>
                <c:pt idx="7">
                  <c:v>1.50095</c:v>
                </c:pt>
                <c:pt idx="8">
                  <c:v>1.51</c:v>
                </c:pt>
                <c:pt idx="9">
                  <c:v>1.671</c:v>
                </c:pt>
                <c:pt idx="11">
                  <c:v>2.68</c:v>
                </c:pt>
                <c:pt idx="14">
                  <c:v>7.99</c:v>
                </c:pt>
                <c:pt idx="16">
                  <c:v>0.77655000000000018</c:v>
                </c:pt>
              </c:numCache>
            </c:numRef>
          </c:val>
          <c:extLst>
            <c:ext xmlns:c16="http://schemas.microsoft.com/office/drawing/2014/chart" uri="{C3380CC4-5D6E-409C-BE32-E72D297353CC}">
              <c16:uniqueId val="{00000003-E0B9-4BCE-80E1-DCF60DF6B798}"/>
            </c:ext>
          </c:extLst>
        </c:ser>
        <c:ser>
          <c:idx val="5"/>
          <c:order val="4"/>
          <c:tx>
            <c:strRef>
              <c:f>'3 - Trends groeivormen'!$M$4</c:f>
              <c:strCache>
                <c:ptCount val="1"/>
                <c:pt idx="0">
                  <c:v>myriophylliden</c:v>
                </c:pt>
              </c:strCache>
            </c:strRef>
          </c:tx>
          <c:spPr>
            <a:solidFill>
              <a:srgbClr val="FF0000"/>
            </a:solidFill>
            <a:ln>
              <a:noFill/>
            </a:ln>
            <a:effectLst/>
          </c:spPr>
          <c:invertIfNegative val="0"/>
          <c:cat>
            <c:numRef>
              <c:f>'3 - Trends groeivormen'!$H$5:$H$21</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'3 - Trends groeivormen'!$M$5:$M$21</c:f>
              <c:numCache>
                <c:formatCode>_(* #,##0.00_);_(* \(#,##0.00\);_(* "-"??_);_(@_)</c:formatCode>
                <c:ptCount val="17"/>
                <c:pt idx="0">
                  <c:v>1.475E-3</c:v>
                </c:pt>
                <c:pt idx="1">
                  <c:v>3.2658227848101299E-3</c:v>
                </c:pt>
                <c:pt idx="2">
                  <c:v>3.6575000000000003E-2</c:v>
                </c:pt>
                <c:pt idx="3">
                  <c:v>8.9787500000000006E-2</c:v>
                </c:pt>
                <c:pt idx="4">
                  <c:v>5.9900000000000002E-2</c:v>
                </c:pt>
                <c:pt idx="5">
                  <c:v>0.48259999999999997</c:v>
                </c:pt>
                <c:pt idx="6">
                  <c:v>0.173675</c:v>
                </c:pt>
                <c:pt idx="7">
                  <c:v>0.17080000000000001</c:v>
                </c:pt>
                <c:pt idx="8">
                  <c:v>0.77</c:v>
                </c:pt>
                <c:pt idx="9">
                  <c:v>0.36199999999999999</c:v>
                </c:pt>
                <c:pt idx="11">
                  <c:v>0.24</c:v>
                </c:pt>
                <c:pt idx="14">
                  <c:v>1.43</c:v>
                </c:pt>
                <c:pt idx="16">
                  <c:v>0.129575</c:v>
                </c:pt>
              </c:numCache>
            </c:numRef>
          </c:val>
          <c:extLst>
            <c:ext xmlns:c16="http://schemas.microsoft.com/office/drawing/2014/chart" uri="{C3380CC4-5D6E-409C-BE32-E72D297353CC}">
              <c16:uniqueId val="{00000004-E0B9-4BCE-80E1-DCF60DF6B798}"/>
            </c:ext>
          </c:extLst>
        </c:ser>
        <c:ser>
          <c:idx val="0"/>
          <c:order val="5"/>
          <c:tx>
            <c:strRef>
              <c:f>'3 - Trends groeivormen'!$N$4</c:f>
              <c:strCache>
                <c:ptCount val="1"/>
                <c:pt idx="0">
                  <c:v>elodeiden</c:v>
                </c:pt>
              </c:strCache>
            </c:strRef>
          </c:tx>
          <c:spPr>
            <a:solidFill>
              <a:schemeClr val="accent2">
                <a:lumMod val="60000"/>
                <a:lumOff val="40000"/>
              </a:schemeClr>
            </a:solidFill>
            <a:ln>
              <a:noFill/>
            </a:ln>
            <a:effectLst/>
          </c:spPr>
          <c:invertIfNegative val="0"/>
          <c:cat>
            <c:numRef>
              <c:f>'3 - Trends groeivormen'!$H$5:$H$21</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'3 - Trends groeivormen'!$N$5:$N$21</c:f>
              <c:numCache>
                <c:formatCode>_(* #,##0.00_);_(* \(#,##0.00\);_(* "-"??_);_(@_)</c:formatCode>
                <c:ptCount val="17"/>
                <c:pt idx="0">
                  <c:v>7.4999999999999993E-5</c:v>
                </c:pt>
                <c:pt idx="2">
                  <c:v>7.4999999999999993E-5</c:v>
                </c:pt>
                <c:pt idx="3">
                  <c:v>1.8749999999999999E-3</c:v>
                </c:pt>
                <c:pt idx="5">
                  <c:v>7.4999999999999997E-3</c:v>
                </c:pt>
                <c:pt idx="6">
                  <c:v>3.7499999999999999E-3</c:v>
                </c:pt>
                <c:pt idx="7">
                  <c:v>3.8249999999999999E-2</c:v>
                </c:pt>
                <c:pt idx="8">
                  <c:v>0.01</c:v>
                </c:pt>
                <c:pt idx="9">
                  <c:v>0.2</c:v>
                </c:pt>
                <c:pt idx="11">
                  <c:v>0.24</c:v>
                </c:pt>
                <c:pt idx="14">
                  <c:v>0.13</c:v>
                </c:pt>
                <c:pt idx="16">
                  <c:v>1.325E-3</c:v>
                </c:pt>
              </c:numCache>
            </c:numRef>
          </c:val>
          <c:extLst>
            <c:ext xmlns:c16="http://schemas.microsoft.com/office/drawing/2014/chart" uri="{C3380CC4-5D6E-409C-BE32-E72D297353CC}">
              <c16:uniqueId val="{00000005-E0B9-4BCE-80E1-DCF60DF6B798}"/>
            </c:ext>
          </c:extLst>
        </c:ser>
        <c:ser>
          <c:idx val="6"/>
          <c:order val="6"/>
          <c:tx>
            <c:strRef>
              <c:f>'3 - Trends groeivormen'!$O$4</c:f>
              <c:strCache>
                <c:ptCount val="1"/>
                <c:pt idx="0">
                  <c:v>nymphaeiden</c:v>
                </c:pt>
              </c:strCache>
            </c:strRef>
          </c:tx>
          <c:spPr>
            <a:solidFill>
              <a:srgbClr val="FFFF00"/>
            </a:solidFill>
            <a:ln>
              <a:noFill/>
            </a:ln>
            <a:effectLst/>
          </c:spPr>
          <c:invertIfNegative val="0"/>
          <c:cat>
            <c:numRef>
              <c:f>'3 - Trends groeivormen'!$H$5:$H$21</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'3 - Trends groeivormen'!$O$5:$O$21</c:f>
              <c:numCache>
                <c:formatCode>_(* #,##0.00_);_(* \(#,##0.00\);_(* "-"??_);_(@_)</c:formatCode>
                <c:ptCount val="17"/>
                <c:pt idx="0">
                  <c:v>0</c:v>
                </c:pt>
                <c:pt idx="1">
                  <c:v>0</c:v>
                </c:pt>
                <c:pt idx="2">
                  <c:v>0</c:v>
                </c:pt>
                <c:pt idx="3">
                  <c:v>0</c:v>
                </c:pt>
                <c:pt idx="4">
                  <c:v>0</c:v>
                </c:pt>
                <c:pt idx="5">
                  <c:v>0</c:v>
                </c:pt>
                <c:pt idx="6">
                  <c:v>0</c:v>
                </c:pt>
                <c:pt idx="7">
                  <c:v>0</c:v>
                </c:pt>
                <c:pt idx="8">
                  <c:v>0</c:v>
                </c:pt>
                <c:pt idx="9">
                  <c:v>0</c:v>
                </c:pt>
                <c:pt idx="11">
                  <c:v>0</c:v>
                </c:pt>
                <c:pt idx="14">
                  <c:v>0</c:v>
                </c:pt>
                <c:pt idx="16">
                  <c:v>0</c:v>
                </c:pt>
              </c:numCache>
            </c:numRef>
          </c:val>
          <c:extLst>
            <c:ext xmlns:c16="http://schemas.microsoft.com/office/drawing/2014/chart" uri="{C3380CC4-5D6E-409C-BE32-E72D297353CC}">
              <c16:uniqueId val="{00000006-E0B9-4BCE-80E1-DCF60DF6B798}"/>
            </c:ext>
          </c:extLst>
        </c:ser>
        <c:ser>
          <c:idx val="10"/>
          <c:order val="7"/>
          <c:tx>
            <c:strRef>
              <c:f>'3 - Trends groeivormen'!$P$4</c:f>
              <c:strCache>
                <c:ptCount val="1"/>
                <c:pt idx="0">
                  <c:v>helofyten</c:v>
                </c:pt>
              </c:strCache>
            </c:strRef>
          </c:tx>
          <c:spPr>
            <a:solidFill>
              <a:schemeClr val="accent6">
                <a:lumMod val="50000"/>
              </a:schemeClr>
            </a:solidFill>
            <a:ln>
              <a:noFill/>
            </a:ln>
            <a:effectLst/>
          </c:spPr>
          <c:invertIfNegative val="0"/>
          <c:cat>
            <c:numRef>
              <c:f>'3 - Trends groeivormen'!$H$5:$H$21</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'3 - Trends groeivormen'!$P$5:$P$21</c:f>
              <c:numCache>
                <c:formatCode>_(* #,##0.00_);_(* \(#,##0.00\);_(* "-"??_);_(@_)</c:formatCode>
                <c:ptCount val="17"/>
                <c:pt idx="0">
                  <c:v>0</c:v>
                </c:pt>
                <c:pt idx="1">
                  <c:v>0</c:v>
                </c:pt>
                <c:pt idx="2">
                  <c:v>0</c:v>
                </c:pt>
                <c:pt idx="3">
                  <c:v>0</c:v>
                </c:pt>
                <c:pt idx="4">
                  <c:v>0</c:v>
                </c:pt>
                <c:pt idx="5">
                  <c:v>0</c:v>
                </c:pt>
                <c:pt idx="6">
                  <c:v>0</c:v>
                </c:pt>
                <c:pt idx="7">
                  <c:v>0</c:v>
                </c:pt>
                <c:pt idx="8">
                  <c:v>0</c:v>
                </c:pt>
                <c:pt idx="9">
                  <c:v>2.1000000000000001E-2</c:v>
                </c:pt>
                <c:pt idx="10">
                  <c:v>0</c:v>
                </c:pt>
                <c:pt idx="11">
                  <c:v>0</c:v>
                </c:pt>
                <c:pt idx="14">
                  <c:v>0</c:v>
                </c:pt>
                <c:pt idx="16">
                  <c:v>3.7499999999999999E-2</c:v>
                </c:pt>
              </c:numCache>
            </c:numRef>
          </c:val>
          <c:extLst>
            <c:ext xmlns:c16="http://schemas.microsoft.com/office/drawing/2014/chart" uri="{C3380CC4-5D6E-409C-BE32-E72D297353CC}">
              <c16:uniqueId val="{00000007-E0B9-4BCE-80E1-DCF60DF6B798}"/>
            </c:ext>
          </c:extLst>
        </c:ser>
        <c:ser>
          <c:idx val="9"/>
          <c:order val="8"/>
          <c:tx>
            <c:strRef>
              <c:f>'3 - Trends groeivormen'!$Q$4</c:f>
              <c:strCache>
                <c:ptCount val="1"/>
                <c:pt idx="0">
                  <c:v>overige groeivormen</c:v>
                </c:pt>
              </c:strCache>
            </c:strRef>
          </c:tx>
          <c:spPr>
            <a:solidFill>
              <a:schemeClr val="bg1">
                <a:lumMod val="85000"/>
              </a:schemeClr>
            </a:solidFill>
            <a:ln>
              <a:noFill/>
            </a:ln>
            <a:effectLst/>
          </c:spPr>
          <c:invertIfNegative val="0"/>
          <c:cat>
            <c:numRef>
              <c:f>'3 - Trends groeivormen'!$H$5:$H$21</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'3 - Trends groeivormen'!$Q$5:$Q$21</c:f>
              <c:numCache>
                <c:formatCode>_(* #,##0.00_);_(* \(#,##0.00\);_(* "-"??_);_(@_)</c:formatCode>
                <c:ptCount val="17"/>
                <c:pt idx="0" formatCode="_ * #,##0.0000_ ;_ * \-#,##0.0000_ ;_ * &quot;-&quot;??_ ;_ @_ ">
                  <c:v>2.9999999999999997E-4</c:v>
                </c:pt>
                <c:pt idx="1">
                  <c:v>1.1392405063291099E-2</c:v>
                </c:pt>
                <c:pt idx="2" formatCode="_ * #,##0.0000_ ;_ * \-#,##0.0000_ ;_ * &quot;-&quot;??_ ;_ @_ ">
                  <c:v>7.4999999999999993E-5</c:v>
                </c:pt>
                <c:pt idx="3" formatCode="_ * #,##0.000_ ;_ * \-#,##0.000_ ;_ * &quot;-&quot;??_ ;_ @_ ">
                  <c:v>2.2499999999999998E-3</c:v>
                </c:pt>
                <c:pt idx="4" formatCode="_ * #,##0.000_ ;_ * \-#,##0.000_ ;_ * &quot;-&quot;??_ ;_ @_ ">
                  <c:v>7.5000000000000002E-4</c:v>
                </c:pt>
                <c:pt idx="5">
                  <c:v>1.0500000000000001E-2</c:v>
                </c:pt>
                <c:pt idx="6">
                  <c:v>2.1149999999999999E-2</c:v>
                </c:pt>
                <c:pt idx="7">
                  <c:v>4.53E-2</c:v>
                </c:pt>
                <c:pt idx="8">
                  <c:v>0.14000000000000001</c:v>
                </c:pt>
                <c:pt idx="9">
                  <c:v>0.20499999999999999</c:v>
                </c:pt>
                <c:pt idx="10">
                  <c:v>0</c:v>
                </c:pt>
                <c:pt idx="11">
                  <c:v>0.35</c:v>
                </c:pt>
                <c:pt idx="14">
                  <c:v>0.13</c:v>
                </c:pt>
                <c:pt idx="16">
                  <c:v>3.7499999999999999E-3</c:v>
                </c:pt>
              </c:numCache>
            </c:numRef>
          </c:val>
          <c:extLst>
            <c:ext xmlns:c16="http://schemas.microsoft.com/office/drawing/2014/chart" uri="{C3380CC4-5D6E-409C-BE32-E72D297353CC}">
              <c16:uniqueId val="{00000008-E0B9-4BCE-80E1-DCF60DF6B798}"/>
            </c:ext>
          </c:extLst>
        </c:ser>
        <c:dLbls>
          <c:showLegendKey val="0"/>
          <c:showVal val="0"/>
          <c:showCatName val="0"/>
          <c:showSerName val="0"/>
          <c:showPercent val="0"/>
          <c:showBubbleSize val="0"/>
        </c:dLbls>
        <c:gapWidth val="50"/>
        <c:overlap val="100"/>
        <c:axId val="366925232"/>
        <c:axId val="366925624"/>
      </c:barChart>
      <c:catAx>
        <c:axId val="366925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925624"/>
        <c:crosses val="autoZero"/>
        <c:auto val="1"/>
        <c:lblAlgn val="ctr"/>
        <c:lblOffset val="100"/>
        <c:noMultiLvlLbl val="0"/>
      </c:catAx>
      <c:valAx>
        <c:axId val="3669256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925232"/>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0" cap="flat" cmpd="sng" algn="ctr">
      <a:noFill/>
      <a:round/>
    </a:ln>
    <a:effectLst/>
  </c:spPr>
  <c:txPr>
    <a:bodyPr/>
    <a:lstStyle/>
    <a:p>
      <a:pPr>
        <a:defRPr/>
      </a:pPr>
      <a:endParaRPr lang="nl-NL"/>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Groeivormen Randmeren-Zuid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7.6361824126618461E-2"/>
          <c:y val="0.1425168107588857"/>
          <c:w val="0.6659259403203398"/>
          <c:h val="0.77891064769641549"/>
        </c:manualLayout>
      </c:layout>
      <c:barChart>
        <c:barDir val="col"/>
        <c:grouping val="stacked"/>
        <c:varyColors val="0"/>
        <c:ser>
          <c:idx val="0"/>
          <c:order val="0"/>
          <c:tx>
            <c:strRef>
              <c:f>'3 - Trends groeivormen'!$I$132</c:f>
              <c:strCache>
                <c:ptCount val="1"/>
                <c:pt idx="0">
                  <c:v>draadwieren</c:v>
                </c:pt>
              </c:strCache>
            </c:strRef>
          </c:tx>
          <c:spPr>
            <a:solidFill>
              <a:schemeClr val="accent6">
                <a:lumMod val="40000"/>
                <a:lumOff val="60000"/>
              </a:schemeClr>
            </a:solidFill>
            <a:ln>
              <a:noFill/>
            </a:ln>
            <a:effectLst/>
          </c:spPr>
          <c:invertIfNegative val="0"/>
          <c:cat>
            <c:numRef>
              <c:f>'3 - Trends groeivormen'!$H$133:$H$149</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'3 - Trends groeivormen'!$I$133:$I$149</c:f>
              <c:numCache>
                <c:formatCode>_(* #,##0.00_);_(* \(#,##0.00\);_(* "-"??_);_(@_)</c:formatCode>
                <c:ptCount val="17"/>
                <c:pt idx="0">
                  <c:v>22.281087500000002</c:v>
                </c:pt>
                <c:pt idx="1">
                  <c:v>9.3693749999999998</c:v>
                </c:pt>
                <c:pt idx="2">
                  <c:v>9.6349</c:v>
                </c:pt>
                <c:pt idx="3">
                  <c:v>7.0920874999999999</c:v>
                </c:pt>
                <c:pt idx="4">
                  <c:v>15.186712500000001</c:v>
                </c:pt>
                <c:pt idx="5">
                  <c:v>8.8009000000000004</c:v>
                </c:pt>
                <c:pt idx="6">
                  <c:v>17.266337499999999</c:v>
                </c:pt>
                <c:pt idx="7">
                  <c:v>15.383437499999999</c:v>
                </c:pt>
                <c:pt idx="10">
                  <c:v>13.119375</c:v>
                </c:pt>
                <c:pt idx="13">
                  <c:v>12.55</c:v>
                </c:pt>
                <c:pt idx="16">
                  <c:v>16.253899999999998</c:v>
                </c:pt>
              </c:numCache>
            </c:numRef>
          </c:val>
          <c:extLst>
            <c:ext xmlns:c16="http://schemas.microsoft.com/office/drawing/2014/chart" uri="{C3380CC4-5D6E-409C-BE32-E72D297353CC}">
              <c16:uniqueId val="{00000000-426D-4802-ACF2-E8E06896E852}"/>
            </c:ext>
          </c:extLst>
        </c:ser>
        <c:ser>
          <c:idx val="1"/>
          <c:order val="1"/>
          <c:tx>
            <c:strRef>
              <c:f>'3 - Trends groeivormen'!$J$132</c:f>
              <c:strCache>
                <c:ptCount val="1"/>
                <c:pt idx="0">
                  <c:v>kranswieren</c:v>
                </c:pt>
              </c:strCache>
            </c:strRef>
          </c:tx>
          <c:spPr>
            <a:solidFill>
              <a:schemeClr val="accent1">
                <a:lumMod val="60000"/>
                <a:lumOff val="40000"/>
              </a:schemeClr>
            </a:solidFill>
            <a:ln>
              <a:noFill/>
            </a:ln>
            <a:effectLst/>
          </c:spPr>
          <c:invertIfNegative val="0"/>
          <c:cat>
            <c:numRef>
              <c:f>'3 - Trends groeivormen'!$H$133:$H$149</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'3 - Trends groeivormen'!$J$133:$J$149</c:f>
              <c:numCache>
                <c:formatCode>_(* #,##0.00_);_(* \(#,##0.00\);_(* "-"??_);_(@_)</c:formatCode>
                <c:ptCount val="17"/>
                <c:pt idx="0">
                  <c:v>0</c:v>
                </c:pt>
                <c:pt idx="1">
                  <c:v>0</c:v>
                </c:pt>
                <c:pt idx="2">
                  <c:v>6.0874999999999999E-2</c:v>
                </c:pt>
                <c:pt idx="3">
                  <c:v>1.1825E-2</c:v>
                </c:pt>
                <c:pt idx="4">
                  <c:v>0.88741250000000005</c:v>
                </c:pt>
                <c:pt idx="5">
                  <c:v>0.76432500000000003</c:v>
                </c:pt>
                <c:pt idx="6">
                  <c:v>0.34131250000000002</c:v>
                </c:pt>
                <c:pt idx="7">
                  <c:v>4.8143874999999996</c:v>
                </c:pt>
                <c:pt idx="10">
                  <c:v>3.8706249999999995</c:v>
                </c:pt>
                <c:pt idx="13">
                  <c:v>4.08</c:v>
                </c:pt>
                <c:pt idx="16">
                  <c:v>2.7632500000000002</c:v>
                </c:pt>
              </c:numCache>
            </c:numRef>
          </c:val>
          <c:extLst>
            <c:ext xmlns:c16="http://schemas.microsoft.com/office/drawing/2014/chart" uri="{C3380CC4-5D6E-409C-BE32-E72D297353CC}">
              <c16:uniqueId val="{00000001-426D-4802-ACF2-E8E06896E852}"/>
            </c:ext>
          </c:extLst>
        </c:ser>
        <c:ser>
          <c:idx val="2"/>
          <c:order val="2"/>
          <c:tx>
            <c:strRef>
              <c:f>'3 - Trends groeivormen'!$K$132</c:f>
              <c:strCache>
                <c:ptCount val="1"/>
                <c:pt idx="0">
                  <c:v>parvopotamiden</c:v>
                </c:pt>
              </c:strCache>
            </c:strRef>
          </c:tx>
          <c:spPr>
            <a:solidFill>
              <a:srgbClr val="92D050"/>
            </a:solidFill>
            <a:ln>
              <a:noFill/>
            </a:ln>
            <a:effectLst/>
          </c:spPr>
          <c:invertIfNegative val="0"/>
          <c:cat>
            <c:numRef>
              <c:f>'3 - Trends groeivormen'!$H$133:$H$149</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'3 - Trends groeivormen'!$K$133:$K$149</c:f>
              <c:numCache>
                <c:formatCode>_(* #,##0.00_);_(* \(#,##0.00\);_(* "-"??_);_(@_)</c:formatCode>
                <c:ptCount val="17"/>
                <c:pt idx="0">
                  <c:v>7.7878999999999996</c:v>
                </c:pt>
                <c:pt idx="1">
                  <c:v>16.4326875</c:v>
                </c:pt>
                <c:pt idx="2">
                  <c:v>10.264737500000001</c:v>
                </c:pt>
                <c:pt idx="3">
                  <c:v>14.71285</c:v>
                </c:pt>
                <c:pt idx="4">
                  <c:v>15.8833375</c:v>
                </c:pt>
                <c:pt idx="5">
                  <c:v>12.7145375</c:v>
                </c:pt>
                <c:pt idx="6">
                  <c:v>15.833475</c:v>
                </c:pt>
                <c:pt idx="7">
                  <c:v>19.184462499999999</c:v>
                </c:pt>
                <c:pt idx="10">
                  <c:v>19.886874999999996</c:v>
                </c:pt>
                <c:pt idx="13">
                  <c:v>16.899999999999999</c:v>
                </c:pt>
                <c:pt idx="16">
                  <c:v>4.7919000000000027</c:v>
                </c:pt>
              </c:numCache>
            </c:numRef>
          </c:val>
          <c:extLst>
            <c:ext xmlns:c16="http://schemas.microsoft.com/office/drawing/2014/chart" uri="{C3380CC4-5D6E-409C-BE32-E72D297353CC}">
              <c16:uniqueId val="{00000002-426D-4802-ACF2-E8E06896E852}"/>
            </c:ext>
          </c:extLst>
        </c:ser>
        <c:ser>
          <c:idx val="3"/>
          <c:order val="3"/>
          <c:tx>
            <c:strRef>
              <c:f>'3 - Trends groeivormen'!$L$132</c:f>
              <c:strCache>
                <c:ptCount val="1"/>
                <c:pt idx="0">
                  <c:v>magnopotamiden</c:v>
                </c:pt>
              </c:strCache>
            </c:strRef>
          </c:tx>
          <c:spPr>
            <a:solidFill>
              <a:schemeClr val="accent6">
                <a:lumMod val="75000"/>
              </a:schemeClr>
            </a:solidFill>
            <a:ln>
              <a:noFill/>
            </a:ln>
            <a:effectLst/>
          </c:spPr>
          <c:invertIfNegative val="0"/>
          <c:cat>
            <c:numRef>
              <c:f>'3 - Trends groeivormen'!$H$133:$H$149</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'3 - Trends groeivormen'!$L$133:$L$149</c:f>
              <c:numCache>
                <c:formatCode>_(* #,##0.00_);_(* \(#,##0.00\);_(* "-"??_);_(@_)</c:formatCode>
                <c:ptCount val="17"/>
                <c:pt idx="0">
                  <c:v>0.176925</c:v>
                </c:pt>
                <c:pt idx="1">
                  <c:v>0.84699999999999998</c:v>
                </c:pt>
                <c:pt idx="2">
                  <c:v>1.2945</c:v>
                </c:pt>
                <c:pt idx="3">
                  <c:v>1.8276250000000001</c:v>
                </c:pt>
                <c:pt idx="4">
                  <c:v>0.87148749999999997</c:v>
                </c:pt>
                <c:pt idx="5">
                  <c:v>0.67698749999999996</c:v>
                </c:pt>
                <c:pt idx="6">
                  <c:v>3.3459625000000002</c:v>
                </c:pt>
                <c:pt idx="7">
                  <c:v>2.9966249999999999</c:v>
                </c:pt>
                <c:pt idx="10">
                  <c:v>6.4925000000000015</c:v>
                </c:pt>
                <c:pt idx="13">
                  <c:v>20.49</c:v>
                </c:pt>
                <c:pt idx="16">
                  <c:v>12.1682375</c:v>
                </c:pt>
              </c:numCache>
            </c:numRef>
          </c:val>
          <c:extLst>
            <c:ext xmlns:c16="http://schemas.microsoft.com/office/drawing/2014/chart" uri="{C3380CC4-5D6E-409C-BE32-E72D297353CC}">
              <c16:uniqueId val="{00000003-426D-4802-ACF2-E8E06896E852}"/>
            </c:ext>
          </c:extLst>
        </c:ser>
        <c:ser>
          <c:idx val="4"/>
          <c:order val="4"/>
          <c:tx>
            <c:strRef>
              <c:f>'3 - Trends groeivormen'!$M$132</c:f>
              <c:strCache>
                <c:ptCount val="1"/>
                <c:pt idx="0">
                  <c:v>myriophylliden</c:v>
                </c:pt>
              </c:strCache>
            </c:strRef>
          </c:tx>
          <c:spPr>
            <a:solidFill>
              <a:srgbClr val="FF0000"/>
            </a:solidFill>
            <a:ln>
              <a:noFill/>
            </a:ln>
            <a:effectLst/>
          </c:spPr>
          <c:invertIfNegative val="0"/>
          <c:cat>
            <c:numRef>
              <c:f>'3 - Trends groeivormen'!$H$133:$H$149</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'3 - Trends groeivormen'!$M$133:$M$149</c:f>
              <c:numCache>
                <c:formatCode>_(* #,##0.00_);_(* \(#,##0.00\);_(* "-"??_);_(@_)</c:formatCode>
                <c:ptCount val="17"/>
                <c:pt idx="0">
                  <c:v>0</c:v>
                </c:pt>
                <c:pt idx="1">
                  <c:v>0</c:v>
                </c:pt>
                <c:pt idx="2">
                  <c:v>0</c:v>
                </c:pt>
                <c:pt idx="3">
                  <c:v>0</c:v>
                </c:pt>
                <c:pt idx="4">
                  <c:v>0</c:v>
                </c:pt>
                <c:pt idx="5">
                  <c:v>0</c:v>
                </c:pt>
                <c:pt idx="6">
                  <c:v>7.8375000000000007E-3</c:v>
                </c:pt>
                <c:pt idx="7">
                  <c:v>4.4712500000000002E-2</c:v>
                </c:pt>
                <c:pt idx="10">
                  <c:v>0.62499999999999911</c:v>
                </c:pt>
                <c:pt idx="13">
                  <c:v>3.77</c:v>
                </c:pt>
                <c:pt idx="16">
                  <c:v>3.1846500000000009</c:v>
                </c:pt>
              </c:numCache>
            </c:numRef>
          </c:val>
          <c:extLst>
            <c:ext xmlns:c16="http://schemas.microsoft.com/office/drawing/2014/chart" uri="{C3380CC4-5D6E-409C-BE32-E72D297353CC}">
              <c16:uniqueId val="{00000004-426D-4802-ACF2-E8E06896E852}"/>
            </c:ext>
          </c:extLst>
        </c:ser>
        <c:ser>
          <c:idx val="5"/>
          <c:order val="5"/>
          <c:tx>
            <c:strRef>
              <c:f>'3 - Trends groeivormen'!$N$132</c:f>
              <c:strCache>
                <c:ptCount val="1"/>
                <c:pt idx="0">
                  <c:v>nymphaeiden</c:v>
                </c:pt>
              </c:strCache>
            </c:strRef>
          </c:tx>
          <c:spPr>
            <a:solidFill>
              <a:srgbClr val="FFFF00"/>
            </a:solidFill>
            <a:ln>
              <a:noFill/>
            </a:ln>
            <a:effectLst/>
          </c:spPr>
          <c:invertIfNegative val="0"/>
          <c:cat>
            <c:numRef>
              <c:f>'3 - Trends groeivormen'!$H$133:$H$149</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'3 - Trends groeivormen'!$N$133:$N$149</c:f>
              <c:numCache>
                <c:formatCode>_(* #,##0.00_);_(* \(#,##0.00\);_(* "-"??_);_(@_)</c:formatCode>
                <c:ptCount val="17"/>
                <c:pt idx="0">
                  <c:v>0</c:v>
                </c:pt>
                <c:pt idx="1">
                  <c:v>0</c:v>
                </c:pt>
                <c:pt idx="2">
                  <c:v>0</c:v>
                </c:pt>
                <c:pt idx="3">
                  <c:v>0</c:v>
                </c:pt>
                <c:pt idx="4">
                  <c:v>0</c:v>
                </c:pt>
                <c:pt idx="5">
                  <c:v>0</c:v>
                </c:pt>
                <c:pt idx="6">
                  <c:v>0</c:v>
                </c:pt>
                <c:pt idx="7">
                  <c:v>0</c:v>
                </c:pt>
                <c:pt idx="10">
                  <c:v>6.2500000000000001E-4</c:v>
                </c:pt>
                <c:pt idx="13">
                  <c:v>0.04</c:v>
                </c:pt>
                <c:pt idx="16">
                  <c:v>0</c:v>
                </c:pt>
              </c:numCache>
            </c:numRef>
          </c:val>
          <c:extLst>
            <c:ext xmlns:c16="http://schemas.microsoft.com/office/drawing/2014/chart" uri="{C3380CC4-5D6E-409C-BE32-E72D297353CC}">
              <c16:uniqueId val="{00000005-426D-4802-ACF2-E8E06896E852}"/>
            </c:ext>
          </c:extLst>
        </c:ser>
        <c:ser>
          <c:idx val="8"/>
          <c:order val="6"/>
          <c:tx>
            <c:strRef>
              <c:f>'3 - Trends groeivormen'!$O$132</c:f>
              <c:strCache>
                <c:ptCount val="1"/>
                <c:pt idx="0">
                  <c:v>elodeiden</c:v>
                </c:pt>
              </c:strCache>
            </c:strRef>
          </c:tx>
          <c:spPr>
            <a:solidFill>
              <a:schemeClr val="accent3">
                <a:lumMod val="60000"/>
              </a:schemeClr>
            </a:solidFill>
            <a:ln>
              <a:noFill/>
            </a:ln>
            <a:effectLst/>
          </c:spPr>
          <c:invertIfNegative val="0"/>
          <c:cat>
            <c:numRef>
              <c:f>'3 - Trends groeivormen'!$H$133:$H$149</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'3 - Trends groeivormen'!$O$133:$O$149</c:f>
              <c:numCache>
                <c:formatCode>_(* #,##0.00_);_(* \(#,##0.00\);_(* "-"??_);_(@_)</c:formatCode>
                <c:ptCount val="17"/>
                <c:pt idx="5">
                  <c:v>0.01</c:v>
                </c:pt>
                <c:pt idx="6">
                  <c:v>0.03</c:v>
                </c:pt>
                <c:pt idx="7">
                  <c:v>0.13</c:v>
                </c:pt>
                <c:pt idx="10">
                  <c:v>1.73</c:v>
                </c:pt>
                <c:pt idx="13">
                  <c:v>1.98</c:v>
                </c:pt>
                <c:pt idx="16">
                  <c:v>5.8445499999999999</c:v>
                </c:pt>
              </c:numCache>
            </c:numRef>
          </c:val>
          <c:extLst>
            <c:ext xmlns:c16="http://schemas.microsoft.com/office/drawing/2014/chart" uri="{C3380CC4-5D6E-409C-BE32-E72D297353CC}">
              <c16:uniqueId val="{00000006-426D-4802-ACF2-E8E06896E852}"/>
            </c:ext>
          </c:extLst>
        </c:ser>
        <c:ser>
          <c:idx val="6"/>
          <c:order val="7"/>
          <c:tx>
            <c:strRef>
              <c:f>'3 - Trends groeivormen'!$P$132</c:f>
              <c:strCache>
                <c:ptCount val="1"/>
                <c:pt idx="0">
                  <c:v>helofyten</c:v>
                </c:pt>
              </c:strCache>
            </c:strRef>
          </c:tx>
          <c:spPr>
            <a:solidFill>
              <a:schemeClr val="accent4">
                <a:lumMod val="50000"/>
              </a:schemeClr>
            </a:solidFill>
            <a:ln>
              <a:noFill/>
            </a:ln>
            <a:effectLst/>
          </c:spPr>
          <c:invertIfNegative val="0"/>
          <c:cat>
            <c:numRef>
              <c:f>'3 - Trends groeivormen'!$H$133:$H$149</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'3 - Trends groeivormen'!$P$133:$P$149</c:f>
              <c:numCache>
                <c:formatCode>_(* #,##0.00_);_(* \(#,##0.00\);_(* "-"??_);_(@_)</c:formatCode>
                <c:ptCount val="17"/>
                <c:pt idx="0">
                  <c:v>0</c:v>
                </c:pt>
                <c:pt idx="1">
                  <c:v>0</c:v>
                </c:pt>
                <c:pt idx="2">
                  <c:v>0</c:v>
                </c:pt>
                <c:pt idx="3">
                  <c:v>0</c:v>
                </c:pt>
                <c:pt idx="4">
                  <c:v>0</c:v>
                </c:pt>
                <c:pt idx="5">
                  <c:v>0</c:v>
                </c:pt>
                <c:pt idx="6">
                  <c:v>0</c:v>
                </c:pt>
                <c:pt idx="7">
                  <c:v>0</c:v>
                </c:pt>
                <c:pt idx="10">
                  <c:v>0.125</c:v>
                </c:pt>
                <c:pt idx="13">
                  <c:v>0.03</c:v>
                </c:pt>
                <c:pt idx="16">
                  <c:v>0</c:v>
                </c:pt>
              </c:numCache>
            </c:numRef>
          </c:val>
          <c:extLst>
            <c:ext xmlns:c16="http://schemas.microsoft.com/office/drawing/2014/chart" uri="{C3380CC4-5D6E-409C-BE32-E72D297353CC}">
              <c16:uniqueId val="{00000007-426D-4802-ACF2-E8E06896E852}"/>
            </c:ext>
          </c:extLst>
        </c:ser>
        <c:ser>
          <c:idx val="7"/>
          <c:order val="8"/>
          <c:tx>
            <c:strRef>
              <c:f>'3 - Trends groeivormen'!$Q$132</c:f>
              <c:strCache>
                <c:ptCount val="1"/>
                <c:pt idx="0">
                  <c:v>overige groeivormen</c:v>
                </c:pt>
              </c:strCache>
            </c:strRef>
          </c:tx>
          <c:spPr>
            <a:solidFill>
              <a:schemeClr val="bg1">
                <a:lumMod val="85000"/>
              </a:schemeClr>
            </a:solidFill>
            <a:ln>
              <a:noFill/>
            </a:ln>
            <a:effectLst/>
          </c:spPr>
          <c:invertIfNegative val="0"/>
          <c:cat>
            <c:numRef>
              <c:f>'3 - Trends groeivormen'!$H$133:$H$149</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'3 - Trends groeivormen'!$Q$133:$Q$149</c:f>
              <c:numCache>
                <c:formatCode>_(* #,##0.00_);_(* \(#,##0.00\);_(* "-"??_);_(@_)</c:formatCode>
                <c:ptCount val="17"/>
                <c:pt idx="0">
                  <c:v>0</c:v>
                </c:pt>
                <c:pt idx="1">
                  <c:v>0</c:v>
                </c:pt>
                <c:pt idx="2">
                  <c:v>4.2875000000000003E-2</c:v>
                </c:pt>
                <c:pt idx="3">
                  <c:v>0</c:v>
                </c:pt>
                <c:pt idx="4">
                  <c:v>1.2874999999999999E-2</c:v>
                </c:pt>
                <c:pt idx="5">
                  <c:v>8.2000000000000007E-3</c:v>
                </c:pt>
                <c:pt idx="6">
                  <c:v>0.13446250000000001</c:v>
                </c:pt>
                <c:pt idx="7">
                  <c:v>1.1020749999999999</c:v>
                </c:pt>
                <c:pt idx="10">
                  <c:v>1.9087500000000006</c:v>
                </c:pt>
                <c:pt idx="13">
                  <c:v>0.02</c:v>
                </c:pt>
                <c:pt idx="16">
                  <c:v>0</c:v>
                </c:pt>
              </c:numCache>
            </c:numRef>
          </c:val>
          <c:extLst>
            <c:ext xmlns:c16="http://schemas.microsoft.com/office/drawing/2014/chart" uri="{C3380CC4-5D6E-409C-BE32-E72D297353CC}">
              <c16:uniqueId val="{00000008-426D-4802-ACF2-E8E06896E852}"/>
            </c:ext>
          </c:extLst>
        </c:ser>
        <c:dLbls>
          <c:showLegendKey val="0"/>
          <c:showVal val="0"/>
          <c:showCatName val="0"/>
          <c:showSerName val="0"/>
          <c:showPercent val="0"/>
          <c:showBubbleSize val="0"/>
        </c:dLbls>
        <c:gapWidth val="50"/>
        <c:overlap val="100"/>
        <c:axId val="366928760"/>
        <c:axId val="367848576"/>
      </c:barChart>
      <c:catAx>
        <c:axId val="366928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7848576"/>
        <c:crosses val="autoZero"/>
        <c:auto val="1"/>
        <c:lblAlgn val="ctr"/>
        <c:lblOffset val="100"/>
        <c:noMultiLvlLbl val="0"/>
      </c:catAx>
      <c:valAx>
        <c:axId val="3678485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928760"/>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Groeivormen Markermeer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7.6361824126618461E-2"/>
          <c:y val="0.1425168107588857"/>
          <c:w val="0.6659259403203398"/>
          <c:h val="0.78275310687028676"/>
        </c:manualLayout>
      </c:layout>
      <c:lineChart>
        <c:grouping val="standard"/>
        <c:varyColors val="0"/>
        <c:ser>
          <c:idx val="1"/>
          <c:order val="0"/>
          <c:tx>
            <c:strRef>
              <c:f>'3 - Trends groeivormen'!$AE$4</c:f>
              <c:strCache>
                <c:ptCount val="1"/>
                <c:pt idx="0">
                  <c:v>draadwieren</c:v>
                </c:pt>
              </c:strCache>
            </c:strRef>
          </c:tx>
          <c:spPr>
            <a:ln w="28575" cap="rnd">
              <a:solidFill>
                <a:schemeClr val="accent2"/>
              </a:solidFill>
              <a:round/>
            </a:ln>
            <a:effectLst/>
          </c:spPr>
          <c:marker>
            <c:symbol val="none"/>
          </c:marker>
          <c:cat>
            <c:numRef>
              <c:f>'3 - Trends groeivormen'!$AD$5:$AD$17</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2016</c:v>
                </c:pt>
                <c:pt idx="11">
                  <c:v>2019</c:v>
                </c:pt>
                <c:pt idx="12">
                  <c:v>2021</c:v>
                </c:pt>
              </c:numCache>
            </c:numRef>
          </c:cat>
          <c:val>
            <c:numRef>
              <c:f>'3 - Trends groeivormen'!$AE$5:$AE$17</c:f>
              <c:numCache>
                <c:formatCode>_(* #,##0.00_);_(* \(#,##0.00\);_(* "-"??_);_(@_)</c:formatCode>
                <c:ptCount val="13"/>
                <c:pt idx="0">
                  <c:v>0.16792499999999999</c:v>
                </c:pt>
                <c:pt idx="1">
                  <c:v>1.54177215189873E-2</c:v>
                </c:pt>
                <c:pt idx="2">
                  <c:v>1.1249999999999999E-3</c:v>
                </c:pt>
                <c:pt idx="3">
                  <c:v>0.113675</c:v>
                </c:pt>
                <c:pt idx="4">
                  <c:v>4.5750000000000001E-3</c:v>
                </c:pt>
                <c:pt idx="5">
                  <c:v>4.2750000000000003E-2</c:v>
                </c:pt>
                <c:pt idx="6">
                  <c:v>4.725E-3</c:v>
                </c:pt>
                <c:pt idx="7">
                  <c:v>8.4749999999999999E-3</c:v>
                </c:pt>
                <c:pt idx="8">
                  <c:v>4.1399999999999997</c:v>
                </c:pt>
                <c:pt idx="9">
                  <c:v>0.95</c:v>
                </c:pt>
                <c:pt idx="10">
                  <c:v>3.14</c:v>
                </c:pt>
                <c:pt idx="11">
                  <c:v>0.06</c:v>
                </c:pt>
                <c:pt idx="12">
                  <c:v>1.6125E-2</c:v>
                </c:pt>
              </c:numCache>
            </c:numRef>
          </c:val>
          <c:smooth val="0"/>
          <c:extLst>
            <c:ext xmlns:c16="http://schemas.microsoft.com/office/drawing/2014/chart" uri="{C3380CC4-5D6E-409C-BE32-E72D297353CC}">
              <c16:uniqueId val="{00000000-D29E-4A47-B57A-FBF63BB0748F}"/>
            </c:ext>
          </c:extLst>
        </c:ser>
        <c:ser>
          <c:idx val="2"/>
          <c:order val="1"/>
          <c:tx>
            <c:strRef>
              <c:f>'3 - Trends groeivormen'!$AF$4</c:f>
              <c:strCache>
                <c:ptCount val="1"/>
                <c:pt idx="0">
                  <c:v>kranswieren</c:v>
                </c:pt>
              </c:strCache>
            </c:strRef>
          </c:tx>
          <c:spPr>
            <a:ln w="28575" cap="rnd">
              <a:solidFill>
                <a:schemeClr val="accent3"/>
              </a:solidFill>
              <a:round/>
            </a:ln>
            <a:effectLst/>
          </c:spPr>
          <c:marker>
            <c:symbol val="none"/>
          </c:marker>
          <c:cat>
            <c:numRef>
              <c:f>'3 - Trends groeivormen'!$AD$5:$AD$17</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2016</c:v>
                </c:pt>
                <c:pt idx="11">
                  <c:v>2019</c:v>
                </c:pt>
                <c:pt idx="12">
                  <c:v>2021</c:v>
                </c:pt>
              </c:numCache>
            </c:numRef>
          </c:cat>
          <c:val>
            <c:numRef>
              <c:f>'3 - Trends groeivormen'!$AF$5:$AF$17</c:f>
              <c:numCache>
                <c:formatCode>_(* #,##0.00_);_(* \(#,##0.00\);_(* "-"??_);_(@_)</c:formatCode>
                <c:ptCount val="13"/>
                <c:pt idx="0">
                  <c:v>13.6576</c:v>
                </c:pt>
                <c:pt idx="1">
                  <c:v>1.3990921237693399</c:v>
                </c:pt>
                <c:pt idx="2">
                  <c:v>11.621449999999999</c:v>
                </c:pt>
                <c:pt idx="3">
                  <c:v>13.9704625</c:v>
                </c:pt>
                <c:pt idx="4">
                  <c:v>15.713675</c:v>
                </c:pt>
                <c:pt idx="5">
                  <c:v>18.288900000000002</c:v>
                </c:pt>
                <c:pt idx="6">
                  <c:v>19.615324999999999</c:v>
                </c:pt>
                <c:pt idx="7">
                  <c:v>16.116399999999999</c:v>
                </c:pt>
                <c:pt idx="8">
                  <c:v>9.99</c:v>
                </c:pt>
                <c:pt idx="9">
                  <c:v>29.11</c:v>
                </c:pt>
                <c:pt idx="10">
                  <c:v>32.520000000000003</c:v>
                </c:pt>
                <c:pt idx="11">
                  <c:v>11.7</c:v>
                </c:pt>
                <c:pt idx="12">
                  <c:v>12.320275000000002</c:v>
                </c:pt>
              </c:numCache>
            </c:numRef>
          </c:val>
          <c:smooth val="0"/>
          <c:extLst>
            <c:ext xmlns:c16="http://schemas.microsoft.com/office/drawing/2014/chart" uri="{C3380CC4-5D6E-409C-BE32-E72D297353CC}">
              <c16:uniqueId val="{00000001-D29E-4A47-B57A-FBF63BB0748F}"/>
            </c:ext>
          </c:extLst>
        </c:ser>
        <c:ser>
          <c:idx val="3"/>
          <c:order val="2"/>
          <c:tx>
            <c:strRef>
              <c:f>'3 - Trends groeivormen'!$AG$4</c:f>
              <c:strCache>
                <c:ptCount val="1"/>
                <c:pt idx="0">
                  <c:v>parvopotamiden</c:v>
                </c:pt>
              </c:strCache>
            </c:strRef>
          </c:tx>
          <c:spPr>
            <a:ln w="28575" cap="rnd">
              <a:solidFill>
                <a:schemeClr val="accent4"/>
              </a:solidFill>
              <a:round/>
            </a:ln>
            <a:effectLst/>
          </c:spPr>
          <c:marker>
            <c:symbol val="none"/>
          </c:marker>
          <c:cat>
            <c:numRef>
              <c:f>'3 - Trends groeivormen'!$AD$5:$AD$17</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2016</c:v>
                </c:pt>
                <c:pt idx="11">
                  <c:v>2019</c:v>
                </c:pt>
                <c:pt idx="12">
                  <c:v>2021</c:v>
                </c:pt>
              </c:numCache>
            </c:numRef>
          </c:cat>
          <c:val>
            <c:numRef>
              <c:f>'3 - Trends groeivormen'!$AG$5:$AG$17</c:f>
              <c:numCache>
                <c:formatCode>_(* #,##0.00_);_(* \(#,##0.00\);_(* "-"??_);_(@_)</c:formatCode>
                <c:ptCount val="13"/>
                <c:pt idx="0">
                  <c:v>0.70777500000000004</c:v>
                </c:pt>
                <c:pt idx="1">
                  <c:v>0.37575879043600502</c:v>
                </c:pt>
                <c:pt idx="2">
                  <c:v>0.43782500000000002</c:v>
                </c:pt>
                <c:pt idx="3">
                  <c:v>0.31058750000000002</c:v>
                </c:pt>
                <c:pt idx="4">
                  <c:v>0.13922499999999999</c:v>
                </c:pt>
                <c:pt idx="5">
                  <c:v>0.99017500000000003</c:v>
                </c:pt>
                <c:pt idx="6">
                  <c:v>0.33939999999999998</c:v>
                </c:pt>
                <c:pt idx="7">
                  <c:v>0.223075</c:v>
                </c:pt>
                <c:pt idx="8">
                  <c:v>0.74</c:v>
                </c:pt>
                <c:pt idx="9">
                  <c:v>1.3049999999999999</c:v>
                </c:pt>
                <c:pt idx="10">
                  <c:v>0.57999999999999996</c:v>
                </c:pt>
                <c:pt idx="11">
                  <c:v>0.24</c:v>
                </c:pt>
                <c:pt idx="12">
                  <c:v>0.37417499999999987</c:v>
                </c:pt>
              </c:numCache>
            </c:numRef>
          </c:val>
          <c:smooth val="0"/>
          <c:extLst>
            <c:ext xmlns:c16="http://schemas.microsoft.com/office/drawing/2014/chart" uri="{C3380CC4-5D6E-409C-BE32-E72D297353CC}">
              <c16:uniqueId val="{00000002-D29E-4A47-B57A-FBF63BB0748F}"/>
            </c:ext>
          </c:extLst>
        </c:ser>
        <c:ser>
          <c:idx val="4"/>
          <c:order val="3"/>
          <c:tx>
            <c:strRef>
              <c:f>'3 - Trends groeivormen'!$AH$4</c:f>
              <c:strCache>
                <c:ptCount val="1"/>
                <c:pt idx="0">
                  <c:v>magnopotamiden</c:v>
                </c:pt>
              </c:strCache>
            </c:strRef>
          </c:tx>
          <c:spPr>
            <a:ln w="28575" cap="rnd">
              <a:solidFill>
                <a:schemeClr val="accent5"/>
              </a:solidFill>
              <a:round/>
            </a:ln>
            <a:effectLst/>
          </c:spPr>
          <c:marker>
            <c:symbol val="none"/>
          </c:marker>
          <c:cat>
            <c:numRef>
              <c:f>'3 - Trends groeivormen'!$AD$5:$AD$17</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2016</c:v>
                </c:pt>
                <c:pt idx="11">
                  <c:v>2019</c:v>
                </c:pt>
                <c:pt idx="12">
                  <c:v>2021</c:v>
                </c:pt>
              </c:numCache>
            </c:numRef>
          </c:cat>
          <c:val>
            <c:numRef>
              <c:f>'3 - Trends groeivormen'!$AH$5:$AH$17</c:f>
              <c:numCache>
                <c:formatCode>_(* #,##0.00_);_(* \(#,##0.00\);_(* "-"??_);_(@_)</c:formatCode>
                <c:ptCount val="13"/>
                <c:pt idx="0">
                  <c:v>0.24055000000000001</c:v>
                </c:pt>
                <c:pt idx="1">
                  <c:v>0.45953375527426199</c:v>
                </c:pt>
                <c:pt idx="2">
                  <c:v>0.60007500000000003</c:v>
                </c:pt>
                <c:pt idx="3">
                  <c:v>2.5184250000000001</c:v>
                </c:pt>
                <c:pt idx="4">
                  <c:v>0.81589999999999996</c:v>
                </c:pt>
                <c:pt idx="5">
                  <c:v>6.47675</c:v>
                </c:pt>
                <c:pt idx="6">
                  <c:v>2.6571750000000001</c:v>
                </c:pt>
                <c:pt idx="7">
                  <c:v>1.50095</c:v>
                </c:pt>
                <c:pt idx="8">
                  <c:v>1.51</c:v>
                </c:pt>
                <c:pt idx="9">
                  <c:v>1.671</c:v>
                </c:pt>
                <c:pt idx="10">
                  <c:v>2.68</c:v>
                </c:pt>
                <c:pt idx="11">
                  <c:v>7.99</c:v>
                </c:pt>
                <c:pt idx="12">
                  <c:v>0.77655000000000018</c:v>
                </c:pt>
              </c:numCache>
            </c:numRef>
          </c:val>
          <c:smooth val="0"/>
          <c:extLst>
            <c:ext xmlns:c16="http://schemas.microsoft.com/office/drawing/2014/chart" uri="{C3380CC4-5D6E-409C-BE32-E72D297353CC}">
              <c16:uniqueId val="{00000003-D29E-4A47-B57A-FBF63BB0748F}"/>
            </c:ext>
          </c:extLst>
        </c:ser>
        <c:ser>
          <c:idx val="5"/>
          <c:order val="4"/>
          <c:tx>
            <c:strRef>
              <c:f>'3 - Trends groeivormen'!$AI$4</c:f>
              <c:strCache>
                <c:ptCount val="1"/>
                <c:pt idx="0">
                  <c:v>myriophylliden</c:v>
                </c:pt>
              </c:strCache>
            </c:strRef>
          </c:tx>
          <c:spPr>
            <a:ln w="28575" cap="rnd">
              <a:solidFill>
                <a:schemeClr val="accent6"/>
              </a:solidFill>
              <a:round/>
            </a:ln>
            <a:effectLst/>
          </c:spPr>
          <c:marker>
            <c:symbol val="none"/>
          </c:marker>
          <c:cat>
            <c:numRef>
              <c:f>'3 - Trends groeivormen'!$AD$5:$AD$17</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2016</c:v>
                </c:pt>
                <c:pt idx="11">
                  <c:v>2019</c:v>
                </c:pt>
                <c:pt idx="12">
                  <c:v>2021</c:v>
                </c:pt>
              </c:numCache>
            </c:numRef>
          </c:cat>
          <c:val>
            <c:numRef>
              <c:f>'3 - Trends groeivormen'!$AI$5:$AI$17</c:f>
              <c:numCache>
                <c:formatCode>_(* #,##0.00_);_(* \(#,##0.00\);_(* "-"??_);_(@_)</c:formatCode>
                <c:ptCount val="13"/>
                <c:pt idx="0">
                  <c:v>1.475E-3</c:v>
                </c:pt>
                <c:pt idx="1">
                  <c:v>3.2658227848101299E-3</c:v>
                </c:pt>
                <c:pt idx="2">
                  <c:v>3.6575000000000003E-2</c:v>
                </c:pt>
                <c:pt idx="3">
                  <c:v>8.9787500000000006E-2</c:v>
                </c:pt>
                <c:pt idx="4">
                  <c:v>5.9900000000000002E-2</c:v>
                </c:pt>
                <c:pt idx="5">
                  <c:v>0.48259999999999997</c:v>
                </c:pt>
                <c:pt idx="6">
                  <c:v>0.173675</c:v>
                </c:pt>
                <c:pt idx="7">
                  <c:v>0.17080000000000001</c:v>
                </c:pt>
                <c:pt idx="8">
                  <c:v>0.77</c:v>
                </c:pt>
                <c:pt idx="9">
                  <c:v>0.36199999999999999</c:v>
                </c:pt>
                <c:pt idx="10">
                  <c:v>0.24</c:v>
                </c:pt>
                <c:pt idx="11">
                  <c:v>1.43</c:v>
                </c:pt>
                <c:pt idx="12">
                  <c:v>0.129575</c:v>
                </c:pt>
              </c:numCache>
            </c:numRef>
          </c:val>
          <c:smooth val="0"/>
          <c:extLst>
            <c:ext xmlns:c16="http://schemas.microsoft.com/office/drawing/2014/chart" uri="{C3380CC4-5D6E-409C-BE32-E72D297353CC}">
              <c16:uniqueId val="{00000004-D29E-4A47-B57A-FBF63BB0748F}"/>
            </c:ext>
          </c:extLst>
        </c:ser>
        <c:ser>
          <c:idx val="0"/>
          <c:order val="5"/>
          <c:tx>
            <c:strRef>
              <c:f>'3 - Trends groeivormen'!$AJ$4</c:f>
              <c:strCache>
                <c:ptCount val="1"/>
                <c:pt idx="0">
                  <c:v>elodeiden</c:v>
                </c:pt>
              </c:strCache>
            </c:strRef>
          </c:tx>
          <c:spPr>
            <a:ln w="28575" cap="rnd">
              <a:solidFill>
                <a:schemeClr val="accent1"/>
              </a:solidFill>
              <a:round/>
            </a:ln>
            <a:effectLst/>
          </c:spPr>
          <c:marker>
            <c:symbol val="none"/>
          </c:marker>
          <c:cat>
            <c:numRef>
              <c:f>'3 - Trends groeivormen'!$AD$5:$AD$17</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2016</c:v>
                </c:pt>
                <c:pt idx="11">
                  <c:v>2019</c:v>
                </c:pt>
                <c:pt idx="12">
                  <c:v>2021</c:v>
                </c:pt>
              </c:numCache>
            </c:numRef>
          </c:cat>
          <c:val>
            <c:numRef>
              <c:f>'3 - Trends groeivormen'!$AJ$5:$AJ$17</c:f>
              <c:numCache>
                <c:formatCode>_(* #,##0.00_);_(* \(#,##0.00\);_(* "-"??_);_(@_)</c:formatCode>
                <c:ptCount val="13"/>
                <c:pt idx="0">
                  <c:v>7.4999999999999993E-5</c:v>
                </c:pt>
                <c:pt idx="2">
                  <c:v>7.4999999999999993E-5</c:v>
                </c:pt>
                <c:pt idx="3">
                  <c:v>1.8749999999999999E-3</c:v>
                </c:pt>
                <c:pt idx="5">
                  <c:v>7.4999999999999997E-3</c:v>
                </c:pt>
                <c:pt idx="6">
                  <c:v>3.7499999999999999E-3</c:v>
                </c:pt>
                <c:pt idx="7">
                  <c:v>3.8249999999999999E-2</c:v>
                </c:pt>
                <c:pt idx="8">
                  <c:v>0.01</c:v>
                </c:pt>
                <c:pt idx="9">
                  <c:v>0.2</c:v>
                </c:pt>
                <c:pt idx="10">
                  <c:v>0.24</c:v>
                </c:pt>
                <c:pt idx="11">
                  <c:v>0.13</c:v>
                </c:pt>
                <c:pt idx="12">
                  <c:v>1.325E-3</c:v>
                </c:pt>
              </c:numCache>
            </c:numRef>
          </c:val>
          <c:smooth val="0"/>
          <c:extLst>
            <c:ext xmlns:c16="http://schemas.microsoft.com/office/drawing/2014/chart" uri="{C3380CC4-5D6E-409C-BE32-E72D297353CC}">
              <c16:uniqueId val="{00000005-D29E-4A47-B57A-FBF63BB0748F}"/>
            </c:ext>
          </c:extLst>
        </c:ser>
        <c:ser>
          <c:idx val="6"/>
          <c:order val="6"/>
          <c:tx>
            <c:strRef>
              <c:f>'3 - Trends groeivormen'!$AK$4</c:f>
              <c:strCache>
                <c:ptCount val="1"/>
                <c:pt idx="0">
                  <c:v>nymphaeiden</c:v>
                </c:pt>
              </c:strCache>
            </c:strRef>
          </c:tx>
          <c:spPr>
            <a:ln w="28575" cap="rnd">
              <a:solidFill>
                <a:schemeClr val="accent1">
                  <a:lumMod val="60000"/>
                </a:schemeClr>
              </a:solidFill>
              <a:round/>
            </a:ln>
            <a:effectLst/>
          </c:spPr>
          <c:marker>
            <c:symbol val="none"/>
          </c:marker>
          <c:cat>
            <c:numRef>
              <c:f>'3 - Trends groeivormen'!$AD$5:$AD$17</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2016</c:v>
                </c:pt>
                <c:pt idx="11">
                  <c:v>2019</c:v>
                </c:pt>
                <c:pt idx="12">
                  <c:v>2021</c:v>
                </c:pt>
              </c:numCache>
            </c:numRef>
          </c:cat>
          <c:val>
            <c:numRef>
              <c:f>'3 - Trends groeivormen'!$AK$5:$AK$17</c:f>
              <c:numCache>
                <c:formatCode>_(* #,##0.00_);_(* \(#,##0.00\);_(*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6-D29E-4A47-B57A-FBF63BB0748F}"/>
            </c:ext>
          </c:extLst>
        </c:ser>
        <c:ser>
          <c:idx val="10"/>
          <c:order val="7"/>
          <c:tx>
            <c:strRef>
              <c:f>'3 - Trends groeivormen'!$AL$4</c:f>
              <c:strCache>
                <c:ptCount val="1"/>
                <c:pt idx="0">
                  <c:v>helofyten</c:v>
                </c:pt>
              </c:strCache>
            </c:strRef>
          </c:tx>
          <c:spPr>
            <a:ln w="28575" cap="rnd">
              <a:solidFill>
                <a:schemeClr val="accent5">
                  <a:lumMod val="60000"/>
                </a:schemeClr>
              </a:solidFill>
              <a:round/>
            </a:ln>
            <a:effectLst/>
          </c:spPr>
          <c:marker>
            <c:symbol val="none"/>
          </c:marker>
          <c:cat>
            <c:numRef>
              <c:f>'3 - Trends groeivormen'!$AD$5:$AD$17</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2016</c:v>
                </c:pt>
                <c:pt idx="11">
                  <c:v>2019</c:v>
                </c:pt>
                <c:pt idx="12">
                  <c:v>2021</c:v>
                </c:pt>
              </c:numCache>
            </c:numRef>
          </c:cat>
          <c:val>
            <c:numRef>
              <c:f>'3 - Trends groeivormen'!$AL$5:$AL$17</c:f>
              <c:numCache>
                <c:formatCode>_(* #,##0.00_);_(* \(#,##0.00\);_(* "-"??_);_(@_)</c:formatCode>
                <c:ptCount val="13"/>
                <c:pt idx="0">
                  <c:v>0</c:v>
                </c:pt>
                <c:pt idx="1">
                  <c:v>0</c:v>
                </c:pt>
                <c:pt idx="2">
                  <c:v>0</c:v>
                </c:pt>
                <c:pt idx="3">
                  <c:v>0</c:v>
                </c:pt>
                <c:pt idx="4">
                  <c:v>0</c:v>
                </c:pt>
                <c:pt idx="5">
                  <c:v>0</c:v>
                </c:pt>
                <c:pt idx="6">
                  <c:v>0</c:v>
                </c:pt>
                <c:pt idx="7">
                  <c:v>0</c:v>
                </c:pt>
                <c:pt idx="8">
                  <c:v>0</c:v>
                </c:pt>
                <c:pt idx="9">
                  <c:v>2.1000000000000001E-2</c:v>
                </c:pt>
                <c:pt idx="10">
                  <c:v>0</c:v>
                </c:pt>
                <c:pt idx="11">
                  <c:v>0</c:v>
                </c:pt>
                <c:pt idx="12">
                  <c:v>3.7499999999999999E-2</c:v>
                </c:pt>
              </c:numCache>
            </c:numRef>
          </c:val>
          <c:smooth val="0"/>
          <c:extLst>
            <c:ext xmlns:c16="http://schemas.microsoft.com/office/drawing/2014/chart" uri="{C3380CC4-5D6E-409C-BE32-E72D297353CC}">
              <c16:uniqueId val="{00000007-D29E-4A47-B57A-FBF63BB0748F}"/>
            </c:ext>
          </c:extLst>
        </c:ser>
        <c:ser>
          <c:idx val="9"/>
          <c:order val="8"/>
          <c:tx>
            <c:strRef>
              <c:f>'3 - Trends groeivormen'!$AM$4</c:f>
              <c:strCache>
                <c:ptCount val="1"/>
                <c:pt idx="0">
                  <c:v>overige groeivormen</c:v>
                </c:pt>
              </c:strCache>
            </c:strRef>
          </c:tx>
          <c:spPr>
            <a:ln w="28575" cap="rnd">
              <a:solidFill>
                <a:schemeClr val="accent4">
                  <a:lumMod val="60000"/>
                </a:schemeClr>
              </a:solidFill>
              <a:round/>
            </a:ln>
            <a:effectLst/>
          </c:spPr>
          <c:marker>
            <c:symbol val="none"/>
          </c:marker>
          <c:cat>
            <c:numRef>
              <c:f>'3 - Trends groeivormen'!$AD$5:$AD$17</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2016</c:v>
                </c:pt>
                <c:pt idx="11">
                  <c:v>2019</c:v>
                </c:pt>
                <c:pt idx="12">
                  <c:v>2021</c:v>
                </c:pt>
              </c:numCache>
            </c:numRef>
          </c:cat>
          <c:val>
            <c:numRef>
              <c:f>'3 - Trends groeivormen'!$AM$5:$AM$17</c:f>
              <c:numCache>
                <c:formatCode>_(* #,##0.00_);_(* \(#,##0.00\);_(* "-"??_);_(@_)</c:formatCode>
                <c:ptCount val="13"/>
                <c:pt idx="0" formatCode="_ * #,##0.0000_ ;_ * \-#,##0.0000_ ;_ * &quot;-&quot;??_ ;_ @_ ">
                  <c:v>2.9999999999999997E-4</c:v>
                </c:pt>
                <c:pt idx="1">
                  <c:v>1.1392405063291099E-2</c:v>
                </c:pt>
                <c:pt idx="2" formatCode="_ * #,##0.0000_ ;_ * \-#,##0.0000_ ;_ * &quot;-&quot;??_ ;_ @_ ">
                  <c:v>7.4999999999999993E-5</c:v>
                </c:pt>
                <c:pt idx="3" formatCode="_ * #,##0.000_ ;_ * \-#,##0.000_ ;_ * &quot;-&quot;??_ ;_ @_ ">
                  <c:v>2.2499999999999998E-3</c:v>
                </c:pt>
                <c:pt idx="4" formatCode="_ * #,##0.000_ ;_ * \-#,##0.000_ ;_ * &quot;-&quot;??_ ;_ @_ ">
                  <c:v>7.5000000000000002E-4</c:v>
                </c:pt>
                <c:pt idx="5">
                  <c:v>1.0500000000000001E-2</c:v>
                </c:pt>
                <c:pt idx="6">
                  <c:v>2.1149999999999999E-2</c:v>
                </c:pt>
                <c:pt idx="7">
                  <c:v>4.53E-2</c:v>
                </c:pt>
                <c:pt idx="8">
                  <c:v>0.14000000000000001</c:v>
                </c:pt>
                <c:pt idx="9">
                  <c:v>0.20499999999999999</c:v>
                </c:pt>
                <c:pt idx="10">
                  <c:v>0.35</c:v>
                </c:pt>
                <c:pt idx="11">
                  <c:v>0.13</c:v>
                </c:pt>
                <c:pt idx="12">
                  <c:v>3.7499999999999999E-3</c:v>
                </c:pt>
              </c:numCache>
            </c:numRef>
          </c:val>
          <c:smooth val="0"/>
          <c:extLst>
            <c:ext xmlns:c16="http://schemas.microsoft.com/office/drawing/2014/chart" uri="{C3380CC4-5D6E-409C-BE32-E72D297353CC}">
              <c16:uniqueId val="{00000008-D29E-4A47-B57A-FBF63BB0748F}"/>
            </c:ext>
          </c:extLst>
        </c:ser>
        <c:dLbls>
          <c:showLegendKey val="0"/>
          <c:showVal val="0"/>
          <c:showCatName val="0"/>
          <c:showSerName val="0"/>
          <c:showPercent val="0"/>
          <c:showBubbleSize val="0"/>
        </c:dLbls>
        <c:smooth val="0"/>
        <c:axId val="366925232"/>
        <c:axId val="366925624"/>
      </c:lineChart>
      <c:catAx>
        <c:axId val="366925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925624"/>
        <c:crosses val="autoZero"/>
        <c:auto val="1"/>
        <c:lblAlgn val="ctr"/>
        <c:lblOffset val="100"/>
        <c:noMultiLvlLbl val="0"/>
      </c:catAx>
      <c:valAx>
        <c:axId val="3669256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925232"/>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0" cap="flat" cmpd="sng" algn="ctr">
      <a:noFill/>
      <a:round/>
    </a:ln>
    <a:effectLst/>
  </c:spPr>
  <c:txPr>
    <a:bodyPr/>
    <a:lstStyle/>
    <a:p>
      <a:pPr>
        <a:defRPr/>
      </a:pPr>
      <a:endParaRPr lang="nl-NL"/>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Groeivormen Randmeren-Zuid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7.6361824126618461E-2"/>
          <c:y val="0.1425168107588857"/>
          <c:w val="0.6659259403203398"/>
          <c:h val="0.77891064769641549"/>
        </c:manualLayout>
      </c:layout>
      <c:lineChart>
        <c:grouping val="standard"/>
        <c:varyColors val="0"/>
        <c:ser>
          <c:idx val="0"/>
          <c:order val="0"/>
          <c:tx>
            <c:strRef>
              <c:f>'3 - Trends groeivormen'!$AE$133</c:f>
              <c:strCache>
                <c:ptCount val="1"/>
                <c:pt idx="0">
                  <c:v>draadwieren</c:v>
                </c:pt>
              </c:strCache>
            </c:strRef>
          </c:tx>
          <c:spPr>
            <a:ln w="28575" cap="rnd">
              <a:solidFill>
                <a:schemeClr val="accent1"/>
              </a:solidFill>
              <a:round/>
            </a:ln>
            <a:effectLst/>
          </c:spPr>
          <c:marker>
            <c:symbol val="none"/>
          </c:marker>
          <c:cat>
            <c:numRef>
              <c:f>'3 - Trends groeivormen'!$AD$134:$AD$144</c:f>
              <c:numCache>
                <c:formatCode>General</c:formatCode>
                <c:ptCount val="11"/>
                <c:pt idx="0">
                  <c:v>2005</c:v>
                </c:pt>
                <c:pt idx="1">
                  <c:v>2006</c:v>
                </c:pt>
                <c:pt idx="2">
                  <c:v>2007</c:v>
                </c:pt>
                <c:pt idx="3">
                  <c:v>2008</c:v>
                </c:pt>
                <c:pt idx="4">
                  <c:v>2009</c:v>
                </c:pt>
                <c:pt idx="5">
                  <c:v>2010</c:v>
                </c:pt>
                <c:pt idx="6">
                  <c:v>2011</c:v>
                </c:pt>
                <c:pt idx="7">
                  <c:v>2012</c:v>
                </c:pt>
                <c:pt idx="8">
                  <c:v>2015</c:v>
                </c:pt>
                <c:pt idx="9">
                  <c:v>2018</c:v>
                </c:pt>
                <c:pt idx="10">
                  <c:v>2021</c:v>
                </c:pt>
              </c:numCache>
            </c:numRef>
          </c:cat>
          <c:val>
            <c:numRef>
              <c:f>'3 - Trends groeivormen'!$AE$134:$AE$144</c:f>
              <c:numCache>
                <c:formatCode>_(* #,##0.00_);_(* \(#,##0.00\);_(* "-"??_);_(@_)</c:formatCode>
                <c:ptCount val="11"/>
                <c:pt idx="0">
                  <c:v>22.281087500000002</c:v>
                </c:pt>
                <c:pt idx="1">
                  <c:v>9.3693749999999998</c:v>
                </c:pt>
                <c:pt idx="2">
                  <c:v>9.6349</c:v>
                </c:pt>
                <c:pt idx="3">
                  <c:v>7.0920874999999999</c:v>
                </c:pt>
                <c:pt idx="4">
                  <c:v>15.186712500000001</c:v>
                </c:pt>
                <c:pt idx="5">
                  <c:v>8.8009000000000004</c:v>
                </c:pt>
                <c:pt idx="6">
                  <c:v>17.266337499999999</c:v>
                </c:pt>
                <c:pt idx="7">
                  <c:v>15.383437499999999</c:v>
                </c:pt>
                <c:pt idx="8">
                  <c:v>13.119375</c:v>
                </c:pt>
                <c:pt idx="9">
                  <c:v>12.55</c:v>
                </c:pt>
                <c:pt idx="10">
                  <c:v>16.253899999999998</c:v>
                </c:pt>
              </c:numCache>
            </c:numRef>
          </c:val>
          <c:smooth val="0"/>
          <c:extLst>
            <c:ext xmlns:c16="http://schemas.microsoft.com/office/drawing/2014/chart" uri="{C3380CC4-5D6E-409C-BE32-E72D297353CC}">
              <c16:uniqueId val="{00000000-EC7E-4903-B000-606A917B8F15}"/>
            </c:ext>
          </c:extLst>
        </c:ser>
        <c:ser>
          <c:idx val="1"/>
          <c:order val="1"/>
          <c:tx>
            <c:strRef>
              <c:f>'3 - Trends groeivormen'!$AF$133</c:f>
              <c:strCache>
                <c:ptCount val="1"/>
                <c:pt idx="0">
                  <c:v>kranswieren</c:v>
                </c:pt>
              </c:strCache>
            </c:strRef>
          </c:tx>
          <c:spPr>
            <a:ln w="28575" cap="rnd">
              <a:solidFill>
                <a:schemeClr val="accent2"/>
              </a:solidFill>
              <a:round/>
            </a:ln>
            <a:effectLst/>
          </c:spPr>
          <c:marker>
            <c:symbol val="none"/>
          </c:marker>
          <c:cat>
            <c:numRef>
              <c:f>'3 - Trends groeivormen'!$AD$134:$AD$144</c:f>
              <c:numCache>
                <c:formatCode>General</c:formatCode>
                <c:ptCount val="11"/>
                <c:pt idx="0">
                  <c:v>2005</c:v>
                </c:pt>
                <c:pt idx="1">
                  <c:v>2006</c:v>
                </c:pt>
                <c:pt idx="2">
                  <c:v>2007</c:v>
                </c:pt>
                <c:pt idx="3">
                  <c:v>2008</c:v>
                </c:pt>
                <c:pt idx="4">
                  <c:v>2009</c:v>
                </c:pt>
                <c:pt idx="5">
                  <c:v>2010</c:v>
                </c:pt>
                <c:pt idx="6">
                  <c:v>2011</c:v>
                </c:pt>
                <c:pt idx="7">
                  <c:v>2012</c:v>
                </c:pt>
                <c:pt idx="8">
                  <c:v>2015</c:v>
                </c:pt>
                <c:pt idx="9">
                  <c:v>2018</c:v>
                </c:pt>
                <c:pt idx="10">
                  <c:v>2021</c:v>
                </c:pt>
              </c:numCache>
            </c:numRef>
          </c:cat>
          <c:val>
            <c:numRef>
              <c:f>'3 - Trends groeivormen'!$AF$134:$AF$144</c:f>
              <c:numCache>
                <c:formatCode>_(* #,##0.00_);_(* \(#,##0.00\);_(* "-"??_);_(@_)</c:formatCode>
                <c:ptCount val="11"/>
                <c:pt idx="0">
                  <c:v>0</c:v>
                </c:pt>
                <c:pt idx="1">
                  <c:v>0</c:v>
                </c:pt>
                <c:pt idx="2">
                  <c:v>6.0874999999999999E-2</c:v>
                </c:pt>
                <c:pt idx="3">
                  <c:v>1.1825E-2</c:v>
                </c:pt>
                <c:pt idx="4">
                  <c:v>0.88741250000000005</c:v>
                </c:pt>
                <c:pt idx="5">
                  <c:v>0.76432500000000003</c:v>
                </c:pt>
                <c:pt idx="6">
                  <c:v>0.34131250000000002</c:v>
                </c:pt>
                <c:pt idx="7">
                  <c:v>4.8143874999999996</c:v>
                </c:pt>
                <c:pt idx="8">
                  <c:v>3.8706249999999995</c:v>
                </c:pt>
                <c:pt idx="9">
                  <c:v>4.08</c:v>
                </c:pt>
                <c:pt idx="10">
                  <c:v>2.7632500000000002</c:v>
                </c:pt>
              </c:numCache>
            </c:numRef>
          </c:val>
          <c:smooth val="0"/>
          <c:extLst>
            <c:ext xmlns:c16="http://schemas.microsoft.com/office/drawing/2014/chart" uri="{C3380CC4-5D6E-409C-BE32-E72D297353CC}">
              <c16:uniqueId val="{00000001-EC7E-4903-B000-606A917B8F15}"/>
            </c:ext>
          </c:extLst>
        </c:ser>
        <c:ser>
          <c:idx val="2"/>
          <c:order val="2"/>
          <c:tx>
            <c:strRef>
              <c:f>'3 - Trends groeivormen'!$AG$133</c:f>
              <c:strCache>
                <c:ptCount val="1"/>
                <c:pt idx="0">
                  <c:v>parvopotamiden</c:v>
                </c:pt>
              </c:strCache>
            </c:strRef>
          </c:tx>
          <c:spPr>
            <a:ln w="28575" cap="rnd">
              <a:solidFill>
                <a:schemeClr val="accent3"/>
              </a:solidFill>
              <a:round/>
            </a:ln>
            <a:effectLst/>
          </c:spPr>
          <c:marker>
            <c:symbol val="none"/>
          </c:marker>
          <c:cat>
            <c:numRef>
              <c:f>'3 - Trends groeivormen'!$AD$134:$AD$144</c:f>
              <c:numCache>
                <c:formatCode>General</c:formatCode>
                <c:ptCount val="11"/>
                <c:pt idx="0">
                  <c:v>2005</c:v>
                </c:pt>
                <c:pt idx="1">
                  <c:v>2006</c:v>
                </c:pt>
                <c:pt idx="2">
                  <c:v>2007</c:v>
                </c:pt>
                <c:pt idx="3">
                  <c:v>2008</c:v>
                </c:pt>
                <c:pt idx="4">
                  <c:v>2009</c:v>
                </c:pt>
                <c:pt idx="5">
                  <c:v>2010</c:v>
                </c:pt>
                <c:pt idx="6">
                  <c:v>2011</c:v>
                </c:pt>
                <c:pt idx="7">
                  <c:v>2012</c:v>
                </c:pt>
                <c:pt idx="8">
                  <c:v>2015</c:v>
                </c:pt>
                <c:pt idx="9">
                  <c:v>2018</c:v>
                </c:pt>
                <c:pt idx="10">
                  <c:v>2021</c:v>
                </c:pt>
              </c:numCache>
            </c:numRef>
          </c:cat>
          <c:val>
            <c:numRef>
              <c:f>'3 - Trends groeivormen'!$AG$134:$AG$144</c:f>
              <c:numCache>
                <c:formatCode>_(* #,##0.00_);_(* \(#,##0.00\);_(* "-"??_);_(@_)</c:formatCode>
                <c:ptCount val="11"/>
                <c:pt idx="0">
                  <c:v>7.7878999999999996</c:v>
                </c:pt>
                <c:pt idx="1">
                  <c:v>16.4326875</c:v>
                </c:pt>
                <c:pt idx="2">
                  <c:v>10.264737500000001</c:v>
                </c:pt>
                <c:pt idx="3">
                  <c:v>14.71285</c:v>
                </c:pt>
                <c:pt idx="4">
                  <c:v>15.8833375</c:v>
                </c:pt>
                <c:pt idx="5">
                  <c:v>12.7145375</c:v>
                </c:pt>
                <c:pt idx="6">
                  <c:v>15.833475</c:v>
                </c:pt>
                <c:pt idx="7">
                  <c:v>19.184462499999999</c:v>
                </c:pt>
                <c:pt idx="8">
                  <c:v>19.886874999999996</c:v>
                </c:pt>
                <c:pt idx="9">
                  <c:v>16.899999999999999</c:v>
                </c:pt>
                <c:pt idx="10">
                  <c:v>4.7919000000000027</c:v>
                </c:pt>
              </c:numCache>
            </c:numRef>
          </c:val>
          <c:smooth val="0"/>
          <c:extLst>
            <c:ext xmlns:c16="http://schemas.microsoft.com/office/drawing/2014/chart" uri="{C3380CC4-5D6E-409C-BE32-E72D297353CC}">
              <c16:uniqueId val="{00000002-EC7E-4903-B000-606A917B8F15}"/>
            </c:ext>
          </c:extLst>
        </c:ser>
        <c:ser>
          <c:idx val="3"/>
          <c:order val="3"/>
          <c:tx>
            <c:strRef>
              <c:f>'3 - Trends groeivormen'!$AH$133</c:f>
              <c:strCache>
                <c:ptCount val="1"/>
                <c:pt idx="0">
                  <c:v>magnopotamiden</c:v>
                </c:pt>
              </c:strCache>
            </c:strRef>
          </c:tx>
          <c:spPr>
            <a:ln w="28575" cap="rnd">
              <a:solidFill>
                <a:schemeClr val="accent4"/>
              </a:solidFill>
              <a:round/>
            </a:ln>
            <a:effectLst/>
          </c:spPr>
          <c:marker>
            <c:symbol val="none"/>
          </c:marker>
          <c:cat>
            <c:numRef>
              <c:f>'3 - Trends groeivormen'!$AD$134:$AD$144</c:f>
              <c:numCache>
                <c:formatCode>General</c:formatCode>
                <c:ptCount val="11"/>
                <c:pt idx="0">
                  <c:v>2005</c:v>
                </c:pt>
                <c:pt idx="1">
                  <c:v>2006</c:v>
                </c:pt>
                <c:pt idx="2">
                  <c:v>2007</c:v>
                </c:pt>
                <c:pt idx="3">
                  <c:v>2008</c:v>
                </c:pt>
                <c:pt idx="4">
                  <c:v>2009</c:v>
                </c:pt>
                <c:pt idx="5">
                  <c:v>2010</c:v>
                </c:pt>
                <c:pt idx="6">
                  <c:v>2011</c:v>
                </c:pt>
                <c:pt idx="7">
                  <c:v>2012</c:v>
                </c:pt>
                <c:pt idx="8">
                  <c:v>2015</c:v>
                </c:pt>
                <c:pt idx="9">
                  <c:v>2018</c:v>
                </c:pt>
                <c:pt idx="10">
                  <c:v>2021</c:v>
                </c:pt>
              </c:numCache>
            </c:numRef>
          </c:cat>
          <c:val>
            <c:numRef>
              <c:f>'3 - Trends groeivormen'!$AH$134:$AH$144</c:f>
              <c:numCache>
                <c:formatCode>_(* #,##0.00_);_(* \(#,##0.00\);_(* "-"??_);_(@_)</c:formatCode>
                <c:ptCount val="11"/>
                <c:pt idx="0">
                  <c:v>0.176925</c:v>
                </c:pt>
                <c:pt idx="1">
                  <c:v>0.84699999999999998</c:v>
                </c:pt>
                <c:pt idx="2">
                  <c:v>1.2945</c:v>
                </c:pt>
                <c:pt idx="3">
                  <c:v>1.8276250000000001</c:v>
                </c:pt>
                <c:pt idx="4">
                  <c:v>0.87148749999999997</c:v>
                </c:pt>
                <c:pt idx="5">
                  <c:v>0.67698749999999996</c:v>
                </c:pt>
                <c:pt idx="6">
                  <c:v>3.3459625000000002</c:v>
                </c:pt>
                <c:pt idx="7">
                  <c:v>2.9966249999999999</c:v>
                </c:pt>
                <c:pt idx="8">
                  <c:v>6.4925000000000015</c:v>
                </c:pt>
                <c:pt idx="9">
                  <c:v>20.49</c:v>
                </c:pt>
                <c:pt idx="10">
                  <c:v>12.1682375</c:v>
                </c:pt>
              </c:numCache>
            </c:numRef>
          </c:val>
          <c:smooth val="0"/>
          <c:extLst>
            <c:ext xmlns:c16="http://schemas.microsoft.com/office/drawing/2014/chart" uri="{C3380CC4-5D6E-409C-BE32-E72D297353CC}">
              <c16:uniqueId val="{00000003-EC7E-4903-B000-606A917B8F15}"/>
            </c:ext>
          </c:extLst>
        </c:ser>
        <c:ser>
          <c:idx val="4"/>
          <c:order val="4"/>
          <c:tx>
            <c:strRef>
              <c:f>'3 - Trends groeivormen'!$AI$133</c:f>
              <c:strCache>
                <c:ptCount val="1"/>
                <c:pt idx="0">
                  <c:v>myriophylliden</c:v>
                </c:pt>
              </c:strCache>
            </c:strRef>
          </c:tx>
          <c:spPr>
            <a:ln w="28575" cap="rnd">
              <a:solidFill>
                <a:schemeClr val="accent5"/>
              </a:solidFill>
              <a:round/>
            </a:ln>
            <a:effectLst/>
          </c:spPr>
          <c:marker>
            <c:symbol val="none"/>
          </c:marker>
          <c:cat>
            <c:numRef>
              <c:f>'3 - Trends groeivormen'!$AD$134:$AD$144</c:f>
              <c:numCache>
                <c:formatCode>General</c:formatCode>
                <c:ptCount val="11"/>
                <c:pt idx="0">
                  <c:v>2005</c:v>
                </c:pt>
                <c:pt idx="1">
                  <c:v>2006</c:v>
                </c:pt>
                <c:pt idx="2">
                  <c:v>2007</c:v>
                </c:pt>
                <c:pt idx="3">
                  <c:v>2008</c:v>
                </c:pt>
                <c:pt idx="4">
                  <c:v>2009</c:v>
                </c:pt>
                <c:pt idx="5">
                  <c:v>2010</c:v>
                </c:pt>
                <c:pt idx="6">
                  <c:v>2011</c:v>
                </c:pt>
                <c:pt idx="7">
                  <c:v>2012</c:v>
                </c:pt>
                <c:pt idx="8">
                  <c:v>2015</c:v>
                </c:pt>
                <c:pt idx="9">
                  <c:v>2018</c:v>
                </c:pt>
                <c:pt idx="10">
                  <c:v>2021</c:v>
                </c:pt>
              </c:numCache>
            </c:numRef>
          </c:cat>
          <c:val>
            <c:numRef>
              <c:f>'3 - Trends groeivormen'!$AI$134:$AI$144</c:f>
              <c:numCache>
                <c:formatCode>_(* #,##0.00_);_(* \(#,##0.00\);_(* "-"??_);_(@_)</c:formatCode>
                <c:ptCount val="11"/>
                <c:pt idx="0">
                  <c:v>0</c:v>
                </c:pt>
                <c:pt idx="1">
                  <c:v>0</c:v>
                </c:pt>
                <c:pt idx="2">
                  <c:v>0</c:v>
                </c:pt>
                <c:pt idx="3">
                  <c:v>0</c:v>
                </c:pt>
                <c:pt idx="4">
                  <c:v>0</c:v>
                </c:pt>
                <c:pt idx="5">
                  <c:v>0</c:v>
                </c:pt>
                <c:pt idx="6">
                  <c:v>7.8375000000000007E-3</c:v>
                </c:pt>
                <c:pt idx="7">
                  <c:v>4.4712500000000002E-2</c:v>
                </c:pt>
                <c:pt idx="8">
                  <c:v>0.62499999999999911</c:v>
                </c:pt>
                <c:pt idx="9">
                  <c:v>3.77</c:v>
                </c:pt>
                <c:pt idx="10">
                  <c:v>3.1846500000000009</c:v>
                </c:pt>
              </c:numCache>
            </c:numRef>
          </c:val>
          <c:smooth val="0"/>
          <c:extLst>
            <c:ext xmlns:c16="http://schemas.microsoft.com/office/drawing/2014/chart" uri="{C3380CC4-5D6E-409C-BE32-E72D297353CC}">
              <c16:uniqueId val="{00000004-EC7E-4903-B000-606A917B8F15}"/>
            </c:ext>
          </c:extLst>
        </c:ser>
        <c:ser>
          <c:idx val="5"/>
          <c:order val="5"/>
          <c:tx>
            <c:strRef>
              <c:f>'3 - Trends groeivormen'!$AJ$133</c:f>
              <c:strCache>
                <c:ptCount val="1"/>
                <c:pt idx="0">
                  <c:v>nymphaeiden</c:v>
                </c:pt>
              </c:strCache>
            </c:strRef>
          </c:tx>
          <c:spPr>
            <a:ln w="28575" cap="rnd">
              <a:solidFill>
                <a:schemeClr val="accent6"/>
              </a:solidFill>
              <a:round/>
            </a:ln>
            <a:effectLst/>
          </c:spPr>
          <c:marker>
            <c:symbol val="none"/>
          </c:marker>
          <c:cat>
            <c:numRef>
              <c:f>'3 - Trends groeivormen'!$AD$134:$AD$144</c:f>
              <c:numCache>
                <c:formatCode>General</c:formatCode>
                <c:ptCount val="11"/>
                <c:pt idx="0">
                  <c:v>2005</c:v>
                </c:pt>
                <c:pt idx="1">
                  <c:v>2006</c:v>
                </c:pt>
                <c:pt idx="2">
                  <c:v>2007</c:v>
                </c:pt>
                <c:pt idx="3">
                  <c:v>2008</c:v>
                </c:pt>
                <c:pt idx="4">
                  <c:v>2009</c:v>
                </c:pt>
                <c:pt idx="5">
                  <c:v>2010</c:v>
                </c:pt>
                <c:pt idx="6">
                  <c:v>2011</c:v>
                </c:pt>
                <c:pt idx="7">
                  <c:v>2012</c:v>
                </c:pt>
                <c:pt idx="8">
                  <c:v>2015</c:v>
                </c:pt>
                <c:pt idx="9">
                  <c:v>2018</c:v>
                </c:pt>
                <c:pt idx="10">
                  <c:v>2021</c:v>
                </c:pt>
              </c:numCache>
            </c:numRef>
          </c:cat>
          <c:val>
            <c:numRef>
              <c:f>'3 - Trends groeivormen'!$AJ$134:$AJ$144</c:f>
              <c:numCache>
                <c:formatCode>_(* #,##0.00_);_(* \(#,##0.00\);_(* "-"??_);_(@_)</c:formatCode>
                <c:ptCount val="11"/>
                <c:pt idx="0">
                  <c:v>0</c:v>
                </c:pt>
                <c:pt idx="1">
                  <c:v>0</c:v>
                </c:pt>
                <c:pt idx="2">
                  <c:v>0</c:v>
                </c:pt>
                <c:pt idx="3">
                  <c:v>0</c:v>
                </c:pt>
                <c:pt idx="4">
                  <c:v>0</c:v>
                </c:pt>
                <c:pt idx="5">
                  <c:v>0</c:v>
                </c:pt>
                <c:pt idx="6">
                  <c:v>0</c:v>
                </c:pt>
                <c:pt idx="7">
                  <c:v>0</c:v>
                </c:pt>
                <c:pt idx="8">
                  <c:v>6.2500000000000001E-4</c:v>
                </c:pt>
                <c:pt idx="9">
                  <c:v>0.04</c:v>
                </c:pt>
                <c:pt idx="10">
                  <c:v>0</c:v>
                </c:pt>
              </c:numCache>
            </c:numRef>
          </c:val>
          <c:smooth val="0"/>
          <c:extLst>
            <c:ext xmlns:c16="http://schemas.microsoft.com/office/drawing/2014/chart" uri="{C3380CC4-5D6E-409C-BE32-E72D297353CC}">
              <c16:uniqueId val="{00000005-EC7E-4903-B000-606A917B8F15}"/>
            </c:ext>
          </c:extLst>
        </c:ser>
        <c:ser>
          <c:idx val="8"/>
          <c:order val="6"/>
          <c:tx>
            <c:strRef>
              <c:f>'3 - Trends groeivormen'!$AK$133</c:f>
              <c:strCache>
                <c:ptCount val="1"/>
                <c:pt idx="0">
                  <c:v>elodeiden</c:v>
                </c:pt>
              </c:strCache>
            </c:strRef>
          </c:tx>
          <c:spPr>
            <a:ln w="28575" cap="rnd">
              <a:solidFill>
                <a:schemeClr val="accent3">
                  <a:lumMod val="60000"/>
                </a:schemeClr>
              </a:solidFill>
              <a:round/>
            </a:ln>
            <a:effectLst/>
          </c:spPr>
          <c:marker>
            <c:symbol val="none"/>
          </c:marker>
          <c:cat>
            <c:numRef>
              <c:f>'3 - Trends groeivormen'!$AD$134:$AD$144</c:f>
              <c:numCache>
                <c:formatCode>General</c:formatCode>
                <c:ptCount val="11"/>
                <c:pt idx="0">
                  <c:v>2005</c:v>
                </c:pt>
                <c:pt idx="1">
                  <c:v>2006</c:v>
                </c:pt>
                <c:pt idx="2">
                  <c:v>2007</c:v>
                </c:pt>
                <c:pt idx="3">
                  <c:v>2008</c:v>
                </c:pt>
                <c:pt idx="4">
                  <c:v>2009</c:v>
                </c:pt>
                <c:pt idx="5">
                  <c:v>2010</c:v>
                </c:pt>
                <c:pt idx="6">
                  <c:v>2011</c:v>
                </c:pt>
                <c:pt idx="7">
                  <c:v>2012</c:v>
                </c:pt>
                <c:pt idx="8">
                  <c:v>2015</c:v>
                </c:pt>
                <c:pt idx="9">
                  <c:v>2018</c:v>
                </c:pt>
                <c:pt idx="10">
                  <c:v>2021</c:v>
                </c:pt>
              </c:numCache>
            </c:numRef>
          </c:cat>
          <c:val>
            <c:numRef>
              <c:f>'3 - Trends groeivormen'!$AK$134:$AK$144</c:f>
              <c:numCache>
                <c:formatCode>_(* #,##0.00_);_(* \(#,##0.00\);_(* "-"??_);_(@_)</c:formatCode>
                <c:ptCount val="11"/>
                <c:pt idx="5">
                  <c:v>0.01</c:v>
                </c:pt>
                <c:pt idx="6">
                  <c:v>0.03</c:v>
                </c:pt>
                <c:pt idx="7">
                  <c:v>0.13</c:v>
                </c:pt>
                <c:pt idx="8">
                  <c:v>1.73</c:v>
                </c:pt>
                <c:pt idx="9">
                  <c:v>1.98</c:v>
                </c:pt>
                <c:pt idx="10">
                  <c:v>5.8445499999999999</c:v>
                </c:pt>
              </c:numCache>
            </c:numRef>
          </c:val>
          <c:smooth val="0"/>
          <c:extLst>
            <c:ext xmlns:c16="http://schemas.microsoft.com/office/drawing/2014/chart" uri="{C3380CC4-5D6E-409C-BE32-E72D297353CC}">
              <c16:uniqueId val="{00000006-EC7E-4903-B000-606A917B8F15}"/>
            </c:ext>
          </c:extLst>
        </c:ser>
        <c:ser>
          <c:idx val="6"/>
          <c:order val="7"/>
          <c:tx>
            <c:strRef>
              <c:f>'3 - Trends groeivormen'!$AL$133</c:f>
              <c:strCache>
                <c:ptCount val="1"/>
                <c:pt idx="0">
                  <c:v>helofyten</c:v>
                </c:pt>
              </c:strCache>
            </c:strRef>
          </c:tx>
          <c:spPr>
            <a:ln w="28575" cap="rnd">
              <a:solidFill>
                <a:schemeClr val="accent1">
                  <a:lumMod val="60000"/>
                </a:schemeClr>
              </a:solidFill>
              <a:round/>
            </a:ln>
            <a:effectLst/>
          </c:spPr>
          <c:marker>
            <c:symbol val="none"/>
          </c:marker>
          <c:cat>
            <c:numRef>
              <c:f>'3 - Trends groeivormen'!$AD$134:$AD$144</c:f>
              <c:numCache>
                <c:formatCode>General</c:formatCode>
                <c:ptCount val="11"/>
                <c:pt idx="0">
                  <c:v>2005</c:v>
                </c:pt>
                <c:pt idx="1">
                  <c:v>2006</c:v>
                </c:pt>
                <c:pt idx="2">
                  <c:v>2007</c:v>
                </c:pt>
                <c:pt idx="3">
                  <c:v>2008</c:v>
                </c:pt>
                <c:pt idx="4">
                  <c:v>2009</c:v>
                </c:pt>
                <c:pt idx="5">
                  <c:v>2010</c:v>
                </c:pt>
                <c:pt idx="6">
                  <c:v>2011</c:v>
                </c:pt>
                <c:pt idx="7">
                  <c:v>2012</c:v>
                </c:pt>
                <c:pt idx="8">
                  <c:v>2015</c:v>
                </c:pt>
                <c:pt idx="9">
                  <c:v>2018</c:v>
                </c:pt>
                <c:pt idx="10">
                  <c:v>2021</c:v>
                </c:pt>
              </c:numCache>
            </c:numRef>
          </c:cat>
          <c:val>
            <c:numRef>
              <c:f>'3 - Trends groeivormen'!$AL$134:$AL$144</c:f>
              <c:numCache>
                <c:formatCode>_(* #,##0.00_);_(* \(#,##0.00\);_(* "-"??_);_(@_)</c:formatCode>
                <c:ptCount val="11"/>
                <c:pt idx="0">
                  <c:v>0</c:v>
                </c:pt>
                <c:pt idx="1">
                  <c:v>0</c:v>
                </c:pt>
                <c:pt idx="2">
                  <c:v>0</c:v>
                </c:pt>
                <c:pt idx="3">
                  <c:v>0</c:v>
                </c:pt>
                <c:pt idx="4">
                  <c:v>0</c:v>
                </c:pt>
                <c:pt idx="5">
                  <c:v>0</c:v>
                </c:pt>
                <c:pt idx="6">
                  <c:v>0</c:v>
                </c:pt>
                <c:pt idx="7">
                  <c:v>0</c:v>
                </c:pt>
                <c:pt idx="8">
                  <c:v>0.125</c:v>
                </c:pt>
                <c:pt idx="9">
                  <c:v>0.03</c:v>
                </c:pt>
                <c:pt idx="10">
                  <c:v>0</c:v>
                </c:pt>
              </c:numCache>
            </c:numRef>
          </c:val>
          <c:smooth val="0"/>
          <c:extLst>
            <c:ext xmlns:c16="http://schemas.microsoft.com/office/drawing/2014/chart" uri="{C3380CC4-5D6E-409C-BE32-E72D297353CC}">
              <c16:uniqueId val="{00000007-EC7E-4903-B000-606A917B8F15}"/>
            </c:ext>
          </c:extLst>
        </c:ser>
        <c:ser>
          <c:idx val="7"/>
          <c:order val="8"/>
          <c:tx>
            <c:strRef>
              <c:f>'3 - Trends groeivormen'!$AM$133</c:f>
              <c:strCache>
                <c:ptCount val="1"/>
                <c:pt idx="0">
                  <c:v>overige groeivormen</c:v>
                </c:pt>
              </c:strCache>
            </c:strRef>
          </c:tx>
          <c:spPr>
            <a:ln w="28575" cap="rnd">
              <a:solidFill>
                <a:schemeClr val="accent2">
                  <a:lumMod val="60000"/>
                </a:schemeClr>
              </a:solidFill>
              <a:round/>
            </a:ln>
            <a:effectLst/>
          </c:spPr>
          <c:marker>
            <c:symbol val="none"/>
          </c:marker>
          <c:cat>
            <c:numRef>
              <c:f>'3 - Trends groeivormen'!$AD$134:$AD$144</c:f>
              <c:numCache>
                <c:formatCode>General</c:formatCode>
                <c:ptCount val="11"/>
                <c:pt idx="0">
                  <c:v>2005</c:v>
                </c:pt>
                <c:pt idx="1">
                  <c:v>2006</c:v>
                </c:pt>
                <c:pt idx="2">
                  <c:v>2007</c:v>
                </c:pt>
                <c:pt idx="3">
                  <c:v>2008</c:v>
                </c:pt>
                <c:pt idx="4">
                  <c:v>2009</c:v>
                </c:pt>
                <c:pt idx="5">
                  <c:v>2010</c:v>
                </c:pt>
                <c:pt idx="6">
                  <c:v>2011</c:v>
                </c:pt>
                <c:pt idx="7">
                  <c:v>2012</c:v>
                </c:pt>
                <c:pt idx="8">
                  <c:v>2015</c:v>
                </c:pt>
                <c:pt idx="9">
                  <c:v>2018</c:v>
                </c:pt>
                <c:pt idx="10">
                  <c:v>2021</c:v>
                </c:pt>
              </c:numCache>
            </c:numRef>
          </c:cat>
          <c:val>
            <c:numRef>
              <c:f>'3 - Trends groeivormen'!$AM$134:$AM$144</c:f>
              <c:numCache>
                <c:formatCode>_(* #,##0.00_);_(* \(#,##0.00\);_(* "-"??_);_(@_)</c:formatCode>
                <c:ptCount val="11"/>
                <c:pt idx="0">
                  <c:v>0</c:v>
                </c:pt>
                <c:pt idx="1">
                  <c:v>0</c:v>
                </c:pt>
                <c:pt idx="2">
                  <c:v>4.2875000000000003E-2</c:v>
                </c:pt>
                <c:pt idx="3">
                  <c:v>0</c:v>
                </c:pt>
                <c:pt idx="4">
                  <c:v>1.2874999999999999E-2</c:v>
                </c:pt>
                <c:pt idx="5">
                  <c:v>8.2000000000000007E-3</c:v>
                </c:pt>
                <c:pt idx="6">
                  <c:v>0.13446250000000001</c:v>
                </c:pt>
                <c:pt idx="7">
                  <c:v>1.1020749999999999</c:v>
                </c:pt>
                <c:pt idx="8">
                  <c:v>1.9087500000000006</c:v>
                </c:pt>
                <c:pt idx="9">
                  <c:v>0.02</c:v>
                </c:pt>
              </c:numCache>
            </c:numRef>
          </c:val>
          <c:smooth val="0"/>
          <c:extLst>
            <c:ext xmlns:c16="http://schemas.microsoft.com/office/drawing/2014/chart" uri="{C3380CC4-5D6E-409C-BE32-E72D297353CC}">
              <c16:uniqueId val="{00000008-EC7E-4903-B000-606A917B8F15}"/>
            </c:ext>
          </c:extLst>
        </c:ser>
        <c:dLbls>
          <c:showLegendKey val="0"/>
          <c:showVal val="0"/>
          <c:showCatName val="0"/>
          <c:showSerName val="0"/>
          <c:showPercent val="0"/>
          <c:showBubbleSize val="0"/>
        </c:dLbls>
        <c:smooth val="0"/>
        <c:axId val="366928760"/>
        <c:axId val="367848576"/>
      </c:lineChart>
      <c:catAx>
        <c:axId val="366928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7848576"/>
        <c:crosses val="autoZero"/>
        <c:auto val="1"/>
        <c:lblAlgn val="ctr"/>
        <c:lblOffset val="100"/>
        <c:noMultiLvlLbl val="0"/>
      </c:catAx>
      <c:valAx>
        <c:axId val="3678485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928760"/>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Groeivormen IJsselmeer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7.6361824126618461E-2"/>
          <c:y val="0.1425168107588857"/>
          <c:w val="0.6659259403203398"/>
          <c:h val="0.77506818852254422"/>
        </c:manualLayout>
      </c:layout>
      <c:barChart>
        <c:barDir val="col"/>
        <c:grouping val="stacked"/>
        <c:varyColors val="0"/>
        <c:ser>
          <c:idx val="1"/>
          <c:order val="0"/>
          <c:tx>
            <c:strRef>
              <c:f>'3 - Trends groeivormen'!$I$30</c:f>
              <c:strCache>
                <c:ptCount val="1"/>
                <c:pt idx="0">
                  <c:v>draadwieren</c:v>
                </c:pt>
              </c:strCache>
            </c:strRef>
          </c:tx>
          <c:spPr>
            <a:solidFill>
              <a:schemeClr val="accent6">
                <a:lumMod val="40000"/>
                <a:lumOff val="60000"/>
              </a:schemeClr>
            </a:solidFill>
            <a:ln>
              <a:noFill/>
            </a:ln>
            <a:effectLst/>
          </c:spPr>
          <c:invertIfNegative val="0"/>
          <c:cat>
            <c:numRef>
              <c:f>'3 - Trends groeivormen'!$H$31:$H$49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groeivormen'!$I$31:$I$49</c:f>
              <c:numCache>
                <c:formatCode>_(* #,##0.00_);_(* \(#,##0.00\);_(* "-"??_);_(@_)</c:formatCode>
                <c:ptCount val="19"/>
                <c:pt idx="0">
                  <c:v>0.23</c:v>
                </c:pt>
                <c:pt idx="1">
                  <c:v>0.7</c:v>
                </c:pt>
                <c:pt idx="2">
                  <c:v>0</c:v>
                </c:pt>
                <c:pt idx="3">
                  <c:v>1.1499999999999999</c:v>
                </c:pt>
                <c:pt idx="4">
                  <c:v>0.03</c:v>
                </c:pt>
                <c:pt idx="5">
                  <c:v>0.31</c:v>
                </c:pt>
                <c:pt idx="6">
                  <c:v>0.34</c:v>
                </c:pt>
                <c:pt idx="7">
                  <c:v>0</c:v>
                </c:pt>
                <c:pt idx="8">
                  <c:v>0</c:v>
                </c:pt>
                <c:pt idx="9">
                  <c:v>0.02</c:v>
                </c:pt>
                <c:pt idx="12">
                  <c:v>2E-3</c:v>
                </c:pt>
                <c:pt idx="15">
                  <c:v>0.13285000000000005</c:v>
                </c:pt>
                <c:pt idx="18" formatCode="0.00">
                  <c:v>0.14302499999999999</c:v>
                </c:pt>
              </c:numCache>
            </c:numRef>
          </c:val>
          <c:extLst>
            <c:ext xmlns:c16="http://schemas.microsoft.com/office/drawing/2014/chart" uri="{C3380CC4-5D6E-409C-BE32-E72D297353CC}">
              <c16:uniqueId val="{00000000-0C47-4127-AEAA-A5D11EC4F99A}"/>
            </c:ext>
          </c:extLst>
        </c:ser>
        <c:ser>
          <c:idx val="2"/>
          <c:order val="1"/>
          <c:tx>
            <c:strRef>
              <c:f>'3 - Trends groeivormen'!$J$30</c:f>
              <c:strCache>
                <c:ptCount val="1"/>
                <c:pt idx="0">
                  <c:v>kranswieren</c:v>
                </c:pt>
              </c:strCache>
            </c:strRef>
          </c:tx>
          <c:spPr>
            <a:solidFill>
              <a:schemeClr val="accent1">
                <a:lumMod val="60000"/>
                <a:lumOff val="40000"/>
              </a:schemeClr>
            </a:solidFill>
            <a:ln>
              <a:noFill/>
            </a:ln>
            <a:effectLst/>
          </c:spPr>
          <c:invertIfNegative val="0"/>
          <c:cat>
            <c:numRef>
              <c:f>'3 - Trends groeivormen'!$H$31:$H$49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groeivormen'!$J$31:$J$49</c:f>
              <c:numCache>
                <c:formatCode>_(* #,##0.00_);_(* \(#,##0.00\);_(* "-"??_);_(@_)</c:formatCode>
                <c:ptCount val="19"/>
                <c:pt idx="0">
                  <c:v>1.06</c:v>
                </c:pt>
                <c:pt idx="1">
                  <c:v>0.98</c:v>
                </c:pt>
                <c:pt idx="2">
                  <c:v>0.08</c:v>
                </c:pt>
                <c:pt idx="3">
                  <c:v>4.92</c:v>
                </c:pt>
                <c:pt idx="4">
                  <c:v>4.16</c:v>
                </c:pt>
                <c:pt idx="5">
                  <c:v>14.74</c:v>
                </c:pt>
                <c:pt idx="6">
                  <c:v>8.9499999999999993</c:v>
                </c:pt>
                <c:pt idx="7">
                  <c:v>9.0500000000000007</c:v>
                </c:pt>
                <c:pt idx="8">
                  <c:v>6.27</c:v>
                </c:pt>
                <c:pt idx="9">
                  <c:v>9.16</c:v>
                </c:pt>
                <c:pt idx="12">
                  <c:v>6.1050000000000004</c:v>
                </c:pt>
                <c:pt idx="15">
                  <c:v>3.7963125</c:v>
                </c:pt>
                <c:pt idx="18" formatCode="0.00">
                  <c:v>11.21285</c:v>
                </c:pt>
              </c:numCache>
            </c:numRef>
          </c:val>
          <c:extLst>
            <c:ext xmlns:c16="http://schemas.microsoft.com/office/drawing/2014/chart" uri="{C3380CC4-5D6E-409C-BE32-E72D297353CC}">
              <c16:uniqueId val="{00000001-0C47-4127-AEAA-A5D11EC4F99A}"/>
            </c:ext>
          </c:extLst>
        </c:ser>
        <c:ser>
          <c:idx val="3"/>
          <c:order val="2"/>
          <c:tx>
            <c:strRef>
              <c:f>'3 - Trends groeivormen'!$K$30</c:f>
              <c:strCache>
                <c:ptCount val="1"/>
                <c:pt idx="0">
                  <c:v>parvopotamiden</c:v>
                </c:pt>
              </c:strCache>
            </c:strRef>
          </c:tx>
          <c:spPr>
            <a:solidFill>
              <a:srgbClr val="92D050"/>
            </a:solidFill>
            <a:ln>
              <a:noFill/>
            </a:ln>
            <a:effectLst/>
          </c:spPr>
          <c:invertIfNegative val="0"/>
          <c:cat>
            <c:numRef>
              <c:f>'3 - Trends groeivormen'!$H$31:$H$49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groeivormen'!$K$31:$K$49</c:f>
              <c:numCache>
                <c:formatCode>_(* #,##0.00_);_(* \(#,##0.00\);_(* "-"??_);_(@_)</c:formatCode>
                <c:ptCount val="19"/>
                <c:pt idx="0">
                  <c:v>2.56</c:v>
                </c:pt>
                <c:pt idx="1">
                  <c:v>3.53</c:v>
                </c:pt>
                <c:pt idx="2">
                  <c:v>0.62</c:v>
                </c:pt>
                <c:pt idx="3">
                  <c:v>6.76</c:v>
                </c:pt>
                <c:pt idx="4">
                  <c:v>2.98</c:v>
                </c:pt>
                <c:pt idx="5">
                  <c:v>5.18</c:v>
                </c:pt>
                <c:pt idx="6">
                  <c:v>3.47</c:v>
                </c:pt>
                <c:pt idx="7">
                  <c:v>0.94</c:v>
                </c:pt>
                <c:pt idx="8">
                  <c:v>2.61</c:v>
                </c:pt>
                <c:pt idx="9">
                  <c:v>1.55</c:v>
                </c:pt>
                <c:pt idx="12">
                  <c:v>4.32</c:v>
                </c:pt>
                <c:pt idx="15">
                  <c:v>2.8417125000000012</c:v>
                </c:pt>
                <c:pt idx="18" formatCode="0.00">
                  <c:v>2.2753125000000018</c:v>
                </c:pt>
              </c:numCache>
            </c:numRef>
          </c:val>
          <c:extLst>
            <c:ext xmlns:c16="http://schemas.microsoft.com/office/drawing/2014/chart" uri="{C3380CC4-5D6E-409C-BE32-E72D297353CC}">
              <c16:uniqueId val="{00000002-0C47-4127-AEAA-A5D11EC4F99A}"/>
            </c:ext>
          </c:extLst>
        </c:ser>
        <c:ser>
          <c:idx val="4"/>
          <c:order val="3"/>
          <c:tx>
            <c:strRef>
              <c:f>'3 - Trends groeivormen'!$L$30</c:f>
              <c:strCache>
                <c:ptCount val="1"/>
                <c:pt idx="0">
                  <c:v>magnopotamiden</c:v>
                </c:pt>
              </c:strCache>
            </c:strRef>
          </c:tx>
          <c:spPr>
            <a:solidFill>
              <a:schemeClr val="accent6">
                <a:lumMod val="75000"/>
              </a:schemeClr>
            </a:solidFill>
            <a:ln>
              <a:noFill/>
            </a:ln>
            <a:effectLst/>
          </c:spPr>
          <c:invertIfNegative val="0"/>
          <c:cat>
            <c:numRef>
              <c:f>'3 - Trends groeivormen'!$H$31:$H$49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groeivormen'!$L$31:$L$49</c:f>
              <c:numCache>
                <c:formatCode>_(* #,##0.00_);_(* \(#,##0.00\);_(* "-"??_);_(@_)</c:formatCode>
                <c:ptCount val="19"/>
                <c:pt idx="0">
                  <c:v>0</c:v>
                </c:pt>
                <c:pt idx="1">
                  <c:v>0</c:v>
                </c:pt>
                <c:pt idx="2">
                  <c:v>0</c:v>
                </c:pt>
                <c:pt idx="3">
                  <c:v>0.12</c:v>
                </c:pt>
                <c:pt idx="4">
                  <c:v>0</c:v>
                </c:pt>
                <c:pt idx="5">
                  <c:v>0</c:v>
                </c:pt>
                <c:pt idx="6">
                  <c:v>0.18</c:v>
                </c:pt>
                <c:pt idx="7">
                  <c:v>0.01</c:v>
                </c:pt>
                <c:pt idx="8">
                  <c:v>0.01</c:v>
                </c:pt>
                <c:pt idx="9">
                  <c:v>0.05</c:v>
                </c:pt>
                <c:pt idx="12">
                  <c:v>0.40100000000000002</c:v>
                </c:pt>
                <c:pt idx="15">
                  <c:v>4.5012500000000004E-2</c:v>
                </c:pt>
                <c:pt idx="18" formatCode="0.00">
                  <c:v>2.6662500000000006E-2</c:v>
                </c:pt>
              </c:numCache>
            </c:numRef>
          </c:val>
          <c:extLst>
            <c:ext xmlns:c16="http://schemas.microsoft.com/office/drawing/2014/chart" uri="{C3380CC4-5D6E-409C-BE32-E72D297353CC}">
              <c16:uniqueId val="{00000003-0C47-4127-AEAA-A5D11EC4F99A}"/>
            </c:ext>
          </c:extLst>
        </c:ser>
        <c:ser>
          <c:idx val="5"/>
          <c:order val="4"/>
          <c:tx>
            <c:strRef>
              <c:f>'3 - Trends groeivormen'!$M$30</c:f>
              <c:strCache>
                <c:ptCount val="1"/>
                <c:pt idx="0">
                  <c:v>myriophylliden</c:v>
                </c:pt>
              </c:strCache>
            </c:strRef>
          </c:tx>
          <c:spPr>
            <a:solidFill>
              <a:srgbClr val="FF0000"/>
            </a:solidFill>
            <a:ln>
              <a:noFill/>
            </a:ln>
            <a:effectLst/>
          </c:spPr>
          <c:invertIfNegative val="0"/>
          <c:cat>
            <c:numRef>
              <c:f>'3 - Trends groeivormen'!$H$31:$H$49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groeivormen'!$M$31:$M$49</c:f>
              <c:numCache>
                <c:formatCode>_(* #,##0.00_);_(* \(#,##0.00\);_(* "-"??_);_(@_)</c:formatCode>
                <c:ptCount val="19"/>
                <c:pt idx="0">
                  <c:v>0</c:v>
                </c:pt>
                <c:pt idx="1">
                  <c:v>0</c:v>
                </c:pt>
                <c:pt idx="2">
                  <c:v>0</c:v>
                </c:pt>
                <c:pt idx="3">
                  <c:v>0</c:v>
                </c:pt>
                <c:pt idx="4">
                  <c:v>0</c:v>
                </c:pt>
                <c:pt idx="5">
                  <c:v>0</c:v>
                </c:pt>
                <c:pt idx="6">
                  <c:v>0</c:v>
                </c:pt>
                <c:pt idx="7">
                  <c:v>0</c:v>
                </c:pt>
                <c:pt idx="8">
                  <c:v>0</c:v>
                </c:pt>
                <c:pt idx="9">
                  <c:v>0</c:v>
                </c:pt>
                <c:pt idx="12">
                  <c:v>0</c:v>
                </c:pt>
                <c:pt idx="15">
                  <c:v>8.3750000000000003E-4</c:v>
                </c:pt>
                <c:pt idx="18" formatCode="0.00">
                  <c:v>0.16958750000000006</c:v>
                </c:pt>
              </c:numCache>
            </c:numRef>
          </c:val>
          <c:extLst>
            <c:ext xmlns:c16="http://schemas.microsoft.com/office/drawing/2014/chart" uri="{C3380CC4-5D6E-409C-BE32-E72D297353CC}">
              <c16:uniqueId val="{00000004-0C47-4127-AEAA-A5D11EC4F99A}"/>
            </c:ext>
          </c:extLst>
        </c:ser>
        <c:ser>
          <c:idx val="6"/>
          <c:order val="5"/>
          <c:tx>
            <c:strRef>
              <c:f>'3 - Trends groeivormen'!$N$30</c:f>
              <c:strCache>
                <c:ptCount val="1"/>
                <c:pt idx="0">
                  <c:v>nymphaeiden</c:v>
                </c:pt>
              </c:strCache>
            </c:strRef>
          </c:tx>
          <c:spPr>
            <a:solidFill>
              <a:srgbClr val="FFFF00"/>
            </a:solidFill>
            <a:ln>
              <a:noFill/>
            </a:ln>
            <a:effectLst/>
          </c:spPr>
          <c:invertIfNegative val="0"/>
          <c:cat>
            <c:numRef>
              <c:f>'3 - Trends groeivormen'!$H$31:$H$49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groeivormen'!$N$31:$N$49</c:f>
              <c:numCache>
                <c:formatCode>_(* #,##0.00_);_(* \(#,##0.00\);_(* "-"??_);_(@_)</c:formatCode>
                <c:ptCount val="19"/>
                <c:pt idx="0">
                  <c:v>0</c:v>
                </c:pt>
                <c:pt idx="1">
                  <c:v>0</c:v>
                </c:pt>
                <c:pt idx="2">
                  <c:v>0</c:v>
                </c:pt>
                <c:pt idx="3">
                  <c:v>0</c:v>
                </c:pt>
                <c:pt idx="4">
                  <c:v>0</c:v>
                </c:pt>
                <c:pt idx="5">
                  <c:v>0</c:v>
                </c:pt>
                <c:pt idx="6">
                  <c:v>0</c:v>
                </c:pt>
                <c:pt idx="7">
                  <c:v>0</c:v>
                </c:pt>
                <c:pt idx="8">
                  <c:v>0</c:v>
                </c:pt>
                <c:pt idx="9">
                  <c:v>0</c:v>
                </c:pt>
                <c:pt idx="12">
                  <c:v>0</c:v>
                </c:pt>
                <c:pt idx="15">
                  <c:v>0</c:v>
                </c:pt>
                <c:pt idx="18" formatCode="0.00">
                  <c:v>0</c:v>
                </c:pt>
              </c:numCache>
            </c:numRef>
          </c:val>
          <c:extLst>
            <c:ext xmlns:c16="http://schemas.microsoft.com/office/drawing/2014/chart" uri="{C3380CC4-5D6E-409C-BE32-E72D297353CC}">
              <c16:uniqueId val="{00000005-0C47-4127-AEAA-A5D11EC4F99A}"/>
            </c:ext>
          </c:extLst>
        </c:ser>
        <c:ser>
          <c:idx val="7"/>
          <c:order val="6"/>
          <c:tx>
            <c:strRef>
              <c:f>'3 - Trends groeivormen'!$O$30</c:f>
              <c:strCache>
                <c:ptCount val="1"/>
                <c:pt idx="0">
                  <c:v>helofyten</c:v>
                </c:pt>
              </c:strCache>
            </c:strRef>
          </c:tx>
          <c:spPr>
            <a:solidFill>
              <a:schemeClr val="accent4">
                <a:lumMod val="50000"/>
              </a:schemeClr>
            </a:solidFill>
            <a:ln>
              <a:noFill/>
            </a:ln>
            <a:effectLst/>
          </c:spPr>
          <c:invertIfNegative val="0"/>
          <c:cat>
            <c:numRef>
              <c:f>'3 - Trends groeivormen'!$H$31:$H$49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groeivormen'!$O$31:$O$49</c:f>
              <c:numCache>
                <c:formatCode>_(* #,##0.00_);_(* \(#,##0.00\);_(* "-"??_);_(@_)</c:formatCode>
                <c:ptCount val="19"/>
                <c:pt idx="0">
                  <c:v>0</c:v>
                </c:pt>
                <c:pt idx="1">
                  <c:v>0</c:v>
                </c:pt>
                <c:pt idx="2">
                  <c:v>0</c:v>
                </c:pt>
                <c:pt idx="3">
                  <c:v>0</c:v>
                </c:pt>
                <c:pt idx="4">
                  <c:v>0</c:v>
                </c:pt>
                <c:pt idx="5">
                  <c:v>0</c:v>
                </c:pt>
                <c:pt idx="6">
                  <c:v>0.61</c:v>
                </c:pt>
                <c:pt idx="7">
                  <c:v>0.25</c:v>
                </c:pt>
                <c:pt idx="8">
                  <c:v>0</c:v>
                </c:pt>
                <c:pt idx="9">
                  <c:v>0.31</c:v>
                </c:pt>
                <c:pt idx="12">
                  <c:v>0</c:v>
                </c:pt>
                <c:pt idx="15">
                  <c:v>0.12375</c:v>
                </c:pt>
                <c:pt idx="18" formatCode="0.00">
                  <c:v>0.28875000000000001</c:v>
                </c:pt>
              </c:numCache>
            </c:numRef>
          </c:val>
          <c:extLst>
            <c:ext xmlns:c16="http://schemas.microsoft.com/office/drawing/2014/chart" uri="{C3380CC4-5D6E-409C-BE32-E72D297353CC}">
              <c16:uniqueId val="{00000006-0C47-4127-AEAA-A5D11EC4F99A}"/>
            </c:ext>
          </c:extLst>
        </c:ser>
        <c:ser>
          <c:idx val="8"/>
          <c:order val="7"/>
          <c:tx>
            <c:strRef>
              <c:f>'3 - Trends groeivormen'!$P$30</c:f>
              <c:strCache>
                <c:ptCount val="1"/>
                <c:pt idx="0">
                  <c:v>overige groeivormen</c:v>
                </c:pt>
              </c:strCache>
            </c:strRef>
          </c:tx>
          <c:spPr>
            <a:solidFill>
              <a:schemeClr val="bg1">
                <a:lumMod val="75000"/>
              </a:schemeClr>
            </a:solidFill>
            <a:ln>
              <a:noFill/>
            </a:ln>
            <a:effectLst/>
          </c:spPr>
          <c:invertIfNegative val="0"/>
          <c:cat>
            <c:numRef>
              <c:f>'3 - Trends groeivormen'!$H$31:$H$49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groeivormen'!$P$31:$P$49</c:f>
              <c:numCache>
                <c:formatCode>_(* #,##0.00_);_(* \(#,##0.00\);_(* "-"??_);_(@_)</c:formatCode>
                <c:ptCount val="19"/>
                <c:pt idx="0">
                  <c:v>0</c:v>
                </c:pt>
                <c:pt idx="1">
                  <c:v>0</c:v>
                </c:pt>
                <c:pt idx="2">
                  <c:v>0</c:v>
                </c:pt>
                <c:pt idx="3">
                  <c:v>1.00000000000008E-2</c:v>
                </c:pt>
                <c:pt idx="4">
                  <c:v>0</c:v>
                </c:pt>
                <c:pt idx="5">
                  <c:v>0</c:v>
                </c:pt>
                <c:pt idx="6">
                  <c:v>0</c:v>
                </c:pt>
                <c:pt idx="7">
                  <c:v>9.9999999999990097E-3</c:v>
                </c:pt>
                <c:pt idx="8">
                  <c:v>7.0000000000001394E-2</c:v>
                </c:pt>
                <c:pt idx="9">
                  <c:v>0.21000000000000099</c:v>
                </c:pt>
                <c:pt idx="12">
                  <c:v>0</c:v>
                </c:pt>
                <c:pt idx="15">
                  <c:v>8.3750000000000003E-4</c:v>
                </c:pt>
                <c:pt idx="18" formatCode="General">
                  <c:v>0</c:v>
                </c:pt>
              </c:numCache>
            </c:numRef>
          </c:val>
          <c:extLst>
            <c:ext xmlns:c16="http://schemas.microsoft.com/office/drawing/2014/chart" uri="{C3380CC4-5D6E-409C-BE32-E72D297353CC}">
              <c16:uniqueId val="{00000007-0C47-4127-AEAA-A5D11EC4F99A}"/>
            </c:ext>
          </c:extLst>
        </c:ser>
        <c:dLbls>
          <c:showLegendKey val="0"/>
          <c:showVal val="0"/>
          <c:showCatName val="0"/>
          <c:showSerName val="0"/>
          <c:showPercent val="0"/>
          <c:showBubbleSize val="0"/>
        </c:dLbls>
        <c:gapWidth val="50"/>
        <c:overlap val="100"/>
        <c:axId val="366923664"/>
        <c:axId val="366924056"/>
      </c:barChart>
      <c:catAx>
        <c:axId val="366923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924056"/>
        <c:crosses val="autoZero"/>
        <c:auto val="1"/>
        <c:lblAlgn val="ctr"/>
        <c:lblOffset val="100"/>
        <c:noMultiLvlLbl val="0"/>
      </c:catAx>
      <c:valAx>
        <c:axId val="3669240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923664"/>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EKR score deelmaatlatten</a:t>
            </a:r>
            <a:r>
              <a:rPr lang="nl-NL" baseline="0"/>
              <a:t> Ketelmeer-Vossemeer</a:t>
            </a:r>
            <a:endParaRPr lang="nl-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stacked"/>
        <c:varyColors val="0"/>
        <c:ser>
          <c:idx val="0"/>
          <c:order val="0"/>
          <c:tx>
            <c:strRef>
              <c:f>'1-Graf EKR score Ketel-Vos'!$E$3</c:f>
              <c:strCache>
                <c:ptCount val="1"/>
                <c:pt idx="0">
                  <c:v>Abundantie</c:v>
                </c:pt>
              </c:strCache>
            </c:strRef>
          </c:tx>
          <c:spPr>
            <a:solidFill>
              <a:schemeClr val="accent1"/>
            </a:solidFill>
            <a:ln>
              <a:noFill/>
            </a:ln>
            <a:effectLst/>
          </c:spPr>
          <c:invertIfNegative val="0"/>
          <c:cat>
            <c:numRef>
              <c:f>'1-Graf EKR score Ketel-Vos'!$C$4:$C$16</c:f>
              <c:numCache>
                <c:formatCode>General</c:formatCode>
                <c:ptCount val="13"/>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numCache>
            </c:numRef>
          </c:cat>
          <c:val>
            <c:numRef>
              <c:f>'1-Graf EKR score Ketel-Vos'!$E$4:$E$16</c:f>
              <c:numCache>
                <c:formatCode>General</c:formatCode>
                <c:ptCount val="13"/>
                <c:pt idx="0">
                  <c:v>0.47399999999999998</c:v>
                </c:pt>
                <c:pt idx="1">
                  <c:v>0.40899999999999997</c:v>
                </c:pt>
                <c:pt idx="4">
                  <c:v>0.33600000000000002</c:v>
                </c:pt>
                <c:pt idx="7">
                  <c:v>0.34799999999999998</c:v>
                </c:pt>
                <c:pt idx="9">
                  <c:v>0.39600000000000002</c:v>
                </c:pt>
                <c:pt idx="12">
                  <c:v>0.34599999999999997</c:v>
                </c:pt>
              </c:numCache>
            </c:numRef>
          </c:val>
          <c:extLst>
            <c:ext xmlns:c16="http://schemas.microsoft.com/office/drawing/2014/chart" uri="{C3380CC4-5D6E-409C-BE32-E72D297353CC}">
              <c16:uniqueId val="{00000000-AB34-49F5-ACB3-5F748B17E673}"/>
            </c:ext>
          </c:extLst>
        </c:ser>
        <c:ser>
          <c:idx val="1"/>
          <c:order val="1"/>
          <c:tx>
            <c:strRef>
              <c:f>'1-Graf EKR score Ketel-Vos'!$F$3</c:f>
              <c:strCache>
                <c:ptCount val="1"/>
                <c:pt idx="0">
                  <c:v>Soortensamenstelling</c:v>
                </c:pt>
              </c:strCache>
            </c:strRef>
          </c:tx>
          <c:spPr>
            <a:solidFill>
              <a:schemeClr val="accent2"/>
            </a:solidFill>
            <a:ln>
              <a:noFill/>
            </a:ln>
            <a:effectLst/>
          </c:spPr>
          <c:invertIfNegative val="0"/>
          <c:cat>
            <c:numRef>
              <c:f>'1-Graf EKR score Ketel-Vos'!$C$4:$C$16</c:f>
              <c:numCache>
                <c:formatCode>General</c:formatCode>
                <c:ptCount val="13"/>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numCache>
            </c:numRef>
          </c:cat>
          <c:val>
            <c:numRef>
              <c:f>'1-Graf EKR score Ketel-Vos'!$F$4:$F$16</c:f>
              <c:numCache>
                <c:formatCode>General</c:formatCode>
                <c:ptCount val="13"/>
                <c:pt idx="0">
                  <c:v>0.63800000000000001</c:v>
                </c:pt>
                <c:pt idx="1">
                  <c:v>0.621</c:v>
                </c:pt>
                <c:pt idx="4">
                  <c:v>0.68600000000000005</c:v>
                </c:pt>
                <c:pt idx="7">
                  <c:v>0.60499999999999998</c:v>
                </c:pt>
                <c:pt idx="9">
                  <c:v>0.70799999999999996</c:v>
                </c:pt>
                <c:pt idx="12">
                  <c:v>0.75800000000000001</c:v>
                </c:pt>
              </c:numCache>
            </c:numRef>
          </c:val>
          <c:extLst>
            <c:ext xmlns:c16="http://schemas.microsoft.com/office/drawing/2014/chart" uri="{C3380CC4-5D6E-409C-BE32-E72D297353CC}">
              <c16:uniqueId val="{00000001-AB34-49F5-ACB3-5F748B17E673}"/>
            </c:ext>
          </c:extLst>
        </c:ser>
        <c:dLbls>
          <c:showLegendKey val="0"/>
          <c:showVal val="0"/>
          <c:showCatName val="0"/>
          <c:showSerName val="0"/>
          <c:showPercent val="0"/>
          <c:showBubbleSize val="0"/>
        </c:dLbls>
        <c:gapWidth val="150"/>
        <c:overlap val="100"/>
        <c:axId val="978024192"/>
        <c:axId val="882683056"/>
      </c:barChart>
      <c:catAx>
        <c:axId val="978024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82683056"/>
        <c:crosses val="autoZero"/>
        <c:auto val="1"/>
        <c:lblAlgn val="ctr"/>
        <c:lblOffset val="100"/>
        <c:noMultiLvlLbl val="0"/>
      </c:catAx>
      <c:valAx>
        <c:axId val="882683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780241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Groeivormen Zwarte 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7.6361824126618461E-2"/>
          <c:y val="0.1425168107588857"/>
          <c:w val="0.6659259403203398"/>
          <c:h val="0.77506818852254422"/>
        </c:manualLayout>
      </c:layout>
      <c:barChart>
        <c:barDir val="col"/>
        <c:grouping val="stacked"/>
        <c:varyColors val="0"/>
        <c:ser>
          <c:idx val="0"/>
          <c:order val="0"/>
          <c:tx>
            <c:strRef>
              <c:f>'3 - Trends groeivormen'!$I$55</c:f>
              <c:strCache>
                <c:ptCount val="1"/>
                <c:pt idx="0">
                  <c:v>draadwieren</c:v>
                </c:pt>
              </c:strCache>
            </c:strRef>
          </c:tx>
          <c:spPr>
            <a:solidFill>
              <a:schemeClr val="accent6">
                <a:lumMod val="40000"/>
                <a:lumOff val="60000"/>
              </a:schemeClr>
            </a:solidFill>
            <a:ln>
              <a:noFill/>
            </a:ln>
            <a:effectLst/>
          </c:spPr>
          <c:invertIfNegative val="0"/>
          <c:cat>
            <c:numRef>
              <c:f>'3 - Trends groeivormen'!$H$56:$H$74</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groeivormen'!$I$56:$I$74</c:f>
              <c:numCache>
                <c:formatCode>_(* #,##0.00_);_(* \(#,##0.00\);_(* "-"??_);_(@_)</c:formatCode>
                <c:ptCount val="19"/>
                <c:pt idx="0">
                  <c:v>41.598686868686897</c:v>
                </c:pt>
                <c:pt idx="1">
                  <c:v>54.81</c:v>
                </c:pt>
                <c:pt idx="2">
                  <c:v>30.481212121212099</c:v>
                </c:pt>
                <c:pt idx="3">
                  <c:v>33.386666666666699</c:v>
                </c:pt>
                <c:pt idx="4">
                  <c:v>19.6125238095238</c:v>
                </c:pt>
                <c:pt idx="5">
                  <c:v>33.838619047619098</c:v>
                </c:pt>
                <c:pt idx="6">
                  <c:v>23.097238095238101</c:v>
                </c:pt>
                <c:pt idx="7">
                  <c:v>29.197095238095201</c:v>
                </c:pt>
                <c:pt idx="10">
                  <c:v>10.167499999999999</c:v>
                </c:pt>
                <c:pt idx="13">
                  <c:v>20.9</c:v>
                </c:pt>
                <c:pt idx="15">
                  <c:v>19.053333333333327</c:v>
                </c:pt>
                <c:pt idx="18" formatCode="0.00">
                  <c:v>11.994761904761909</c:v>
                </c:pt>
              </c:numCache>
            </c:numRef>
          </c:val>
          <c:extLst>
            <c:ext xmlns:c16="http://schemas.microsoft.com/office/drawing/2014/chart" uri="{C3380CC4-5D6E-409C-BE32-E72D297353CC}">
              <c16:uniqueId val="{00000000-FF22-46A2-B2AD-68D14B244175}"/>
            </c:ext>
          </c:extLst>
        </c:ser>
        <c:ser>
          <c:idx val="1"/>
          <c:order val="1"/>
          <c:tx>
            <c:strRef>
              <c:f>'3 - Trends groeivormen'!$J$55</c:f>
              <c:strCache>
                <c:ptCount val="1"/>
                <c:pt idx="0">
                  <c:v>kranswieren</c:v>
                </c:pt>
              </c:strCache>
            </c:strRef>
          </c:tx>
          <c:spPr>
            <a:solidFill>
              <a:schemeClr val="accent1">
                <a:lumMod val="60000"/>
                <a:lumOff val="40000"/>
              </a:schemeClr>
            </a:solidFill>
            <a:ln>
              <a:noFill/>
            </a:ln>
            <a:effectLst/>
          </c:spPr>
          <c:invertIfNegative val="0"/>
          <c:cat>
            <c:numRef>
              <c:f>'3 - Trends groeivormen'!$H$56:$H$74</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groeivormen'!$J$56:$J$74</c:f>
              <c:numCache>
                <c:formatCode>_(* #,##0.00_);_(* \(#,##0.00\);_(* "-"??_);_(@_)</c:formatCode>
                <c:ptCount val="19"/>
                <c:pt idx="0">
                  <c:v>0</c:v>
                </c:pt>
                <c:pt idx="1">
                  <c:v>2.4444444444444401E-2</c:v>
                </c:pt>
                <c:pt idx="2">
                  <c:v>0.236363636363636</c:v>
                </c:pt>
                <c:pt idx="3">
                  <c:v>6.8</c:v>
                </c:pt>
                <c:pt idx="4">
                  <c:v>16.687619047618998</c:v>
                </c:pt>
                <c:pt idx="5">
                  <c:v>18.181428571428601</c:v>
                </c:pt>
                <c:pt idx="6">
                  <c:v>11.2412857142857</c:v>
                </c:pt>
                <c:pt idx="7">
                  <c:v>14.9285714285714</c:v>
                </c:pt>
                <c:pt idx="10">
                  <c:v>6.9956250000000013</c:v>
                </c:pt>
                <c:pt idx="13">
                  <c:v>17.32</c:v>
                </c:pt>
                <c:pt idx="15">
                  <c:v>43.518309523809521</c:v>
                </c:pt>
                <c:pt idx="18" formatCode="0.00">
                  <c:v>21.925547619047624</c:v>
                </c:pt>
              </c:numCache>
            </c:numRef>
          </c:val>
          <c:extLst>
            <c:ext xmlns:c16="http://schemas.microsoft.com/office/drawing/2014/chart" uri="{C3380CC4-5D6E-409C-BE32-E72D297353CC}">
              <c16:uniqueId val="{00000001-FF22-46A2-B2AD-68D14B244175}"/>
            </c:ext>
          </c:extLst>
        </c:ser>
        <c:ser>
          <c:idx val="2"/>
          <c:order val="2"/>
          <c:tx>
            <c:strRef>
              <c:f>'3 - Trends groeivormen'!$K$55</c:f>
              <c:strCache>
                <c:ptCount val="1"/>
                <c:pt idx="0">
                  <c:v>parvopotamiden</c:v>
                </c:pt>
              </c:strCache>
            </c:strRef>
          </c:tx>
          <c:spPr>
            <a:solidFill>
              <a:srgbClr val="92D050"/>
            </a:solidFill>
            <a:ln>
              <a:noFill/>
            </a:ln>
            <a:effectLst/>
          </c:spPr>
          <c:invertIfNegative val="0"/>
          <c:cat>
            <c:numRef>
              <c:f>'3 - Trends groeivormen'!$H$56:$H$74</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groeivormen'!$K$56:$K$74</c:f>
              <c:numCache>
                <c:formatCode>_(* #,##0.00_);_(* \(#,##0.00\);_(* "-"??_);_(@_)</c:formatCode>
                <c:ptCount val="19"/>
                <c:pt idx="0">
                  <c:v>11.224494949495</c:v>
                </c:pt>
                <c:pt idx="1">
                  <c:v>6.4916666666666698</c:v>
                </c:pt>
                <c:pt idx="2">
                  <c:v>21.485050505050499</c:v>
                </c:pt>
                <c:pt idx="3">
                  <c:v>22.722878787878798</c:v>
                </c:pt>
                <c:pt idx="4">
                  <c:v>4.38683333333333</c:v>
                </c:pt>
                <c:pt idx="5">
                  <c:v>20.581904761904799</c:v>
                </c:pt>
                <c:pt idx="6">
                  <c:v>10.1261904761905</c:v>
                </c:pt>
                <c:pt idx="7">
                  <c:v>7.1883809523809497</c:v>
                </c:pt>
                <c:pt idx="10">
                  <c:v>4.8325000000000005</c:v>
                </c:pt>
                <c:pt idx="13">
                  <c:v>8.1</c:v>
                </c:pt>
                <c:pt idx="15">
                  <c:v>1.2031666666666658</c:v>
                </c:pt>
                <c:pt idx="18" formatCode="0.00">
                  <c:v>2.9080714285714264</c:v>
                </c:pt>
              </c:numCache>
            </c:numRef>
          </c:val>
          <c:extLst>
            <c:ext xmlns:c16="http://schemas.microsoft.com/office/drawing/2014/chart" uri="{C3380CC4-5D6E-409C-BE32-E72D297353CC}">
              <c16:uniqueId val="{00000002-FF22-46A2-B2AD-68D14B244175}"/>
            </c:ext>
          </c:extLst>
        </c:ser>
        <c:ser>
          <c:idx val="3"/>
          <c:order val="3"/>
          <c:tx>
            <c:strRef>
              <c:f>'3 - Trends groeivormen'!$L$55</c:f>
              <c:strCache>
                <c:ptCount val="1"/>
                <c:pt idx="0">
                  <c:v>magnopotamiden</c:v>
                </c:pt>
              </c:strCache>
            </c:strRef>
          </c:tx>
          <c:spPr>
            <a:solidFill>
              <a:schemeClr val="accent6">
                <a:lumMod val="75000"/>
              </a:schemeClr>
            </a:solidFill>
            <a:ln>
              <a:noFill/>
            </a:ln>
            <a:effectLst/>
          </c:spPr>
          <c:invertIfNegative val="0"/>
          <c:cat>
            <c:numRef>
              <c:f>'3 - Trends groeivormen'!$H$56:$H$74</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groeivormen'!$L$56:$L$74</c:f>
              <c:numCache>
                <c:formatCode>_(* #,##0.00_);_(* \(#,##0.00\);_(* "-"??_);_(@_)</c:formatCode>
                <c:ptCount val="19"/>
                <c:pt idx="0">
                  <c:v>3.6363636363636397E-2</c:v>
                </c:pt>
                <c:pt idx="1">
                  <c:v>2.2222222222222199E-2</c:v>
                </c:pt>
                <c:pt idx="2">
                  <c:v>5.5555555555555601E-3</c:v>
                </c:pt>
                <c:pt idx="3">
                  <c:v>0.54545454545454497</c:v>
                </c:pt>
                <c:pt idx="4">
                  <c:v>0.25261904761904802</c:v>
                </c:pt>
                <c:pt idx="5">
                  <c:v>0.30476190476190501</c:v>
                </c:pt>
                <c:pt idx="6">
                  <c:v>1.0221428571428599</c:v>
                </c:pt>
                <c:pt idx="7">
                  <c:v>0.31952380952380999</c:v>
                </c:pt>
                <c:pt idx="10">
                  <c:v>1.3424999999999998</c:v>
                </c:pt>
                <c:pt idx="13">
                  <c:v>1.23</c:v>
                </c:pt>
                <c:pt idx="15">
                  <c:v>2.6854047619047621</c:v>
                </c:pt>
                <c:pt idx="18" formatCode="0.00">
                  <c:v>1.5020476190476193</c:v>
                </c:pt>
              </c:numCache>
            </c:numRef>
          </c:val>
          <c:extLst>
            <c:ext xmlns:c16="http://schemas.microsoft.com/office/drawing/2014/chart" uri="{C3380CC4-5D6E-409C-BE32-E72D297353CC}">
              <c16:uniqueId val="{00000003-FF22-46A2-B2AD-68D14B244175}"/>
            </c:ext>
          </c:extLst>
        </c:ser>
        <c:ser>
          <c:idx val="4"/>
          <c:order val="4"/>
          <c:tx>
            <c:strRef>
              <c:f>'3 - Trends groeivormen'!$M$55</c:f>
              <c:strCache>
                <c:ptCount val="1"/>
                <c:pt idx="0">
                  <c:v>myriophylliden</c:v>
                </c:pt>
              </c:strCache>
            </c:strRef>
          </c:tx>
          <c:spPr>
            <a:solidFill>
              <a:srgbClr val="FF0000"/>
            </a:solidFill>
            <a:ln>
              <a:noFill/>
            </a:ln>
            <a:effectLst/>
          </c:spPr>
          <c:invertIfNegative val="0"/>
          <c:cat>
            <c:numRef>
              <c:f>'3 - Trends groeivormen'!$H$56:$H$74</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groeivormen'!$M$56:$M$74</c:f>
              <c:numCache>
                <c:formatCode>_(* #,##0.00_);_(* \(#,##0.00\);_(* "-"??_);_(@_)</c:formatCode>
                <c:ptCount val="19"/>
                <c:pt idx="0">
                  <c:v>0</c:v>
                </c:pt>
                <c:pt idx="1">
                  <c:v>0</c:v>
                </c:pt>
                <c:pt idx="2">
                  <c:v>0</c:v>
                </c:pt>
                <c:pt idx="3">
                  <c:v>0</c:v>
                </c:pt>
                <c:pt idx="4">
                  <c:v>0</c:v>
                </c:pt>
                <c:pt idx="5">
                  <c:v>5.0000000000000001E-3</c:v>
                </c:pt>
                <c:pt idx="6">
                  <c:v>1.73809523809524E-2</c:v>
                </c:pt>
                <c:pt idx="7">
                  <c:v>0.67142857142857104</c:v>
                </c:pt>
                <c:pt idx="10">
                  <c:v>0.93124999999999969</c:v>
                </c:pt>
                <c:pt idx="13">
                  <c:v>2.25</c:v>
                </c:pt>
                <c:pt idx="15">
                  <c:v>0.71061904761904748</c:v>
                </c:pt>
                <c:pt idx="18" formatCode="0.00">
                  <c:v>1.2644523809523811</c:v>
                </c:pt>
              </c:numCache>
            </c:numRef>
          </c:val>
          <c:extLst>
            <c:ext xmlns:c16="http://schemas.microsoft.com/office/drawing/2014/chart" uri="{C3380CC4-5D6E-409C-BE32-E72D297353CC}">
              <c16:uniqueId val="{00000004-FF22-46A2-B2AD-68D14B244175}"/>
            </c:ext>
          </c:extLst>
        </c:ser>
        <c:ser>
          <c:idx val="8"/>
          <c:order val="5"/>
          <c:tx>
            <c:strRef>
              <c:f>'3 - Trends groeivormen'!$N$55</c:f>
              <c:strCache>
                <c:ptCount val="1"/>
                <c:pt idx="0">
                  <c:v>elodeiden</c:v>
                </c:pt>
              </c:strCache>
            </c:strRef>
          </c:tx>
          <c:spPr>
            <a:solidFill>
              <a:srgbClr val="FF99CC"/>
            </a:solidFill>
            <a:ln>
              <a:noFill/>
            </a:ln>
            <a:effectLst/>
          </c:spPr>
          <c:invertIfNegative val="0"/>
          <c:cat>
            <c:numRef>
              <c:f>'3 - Trends groeivormen'!$H$56:$H$74</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groeivormen'!$N$56:$N$74</c:f>
              <c:numCache>
                <c:formatCode>_(* #,##0.00_);_(* \(#,##0.00\);_(* "-"??_);_(@_)</c:formatCode>
                <c:ptCount val="19"/>
                <c:pt idx="0">
                  <c:v>0</c:v>
                </c:pt>
                <c:pt idx="1">
                  <c:v>0</c:v>
                </c:pt>
                <c:pt idx="2">
                  <c:v>0.09</c:v>
                </c:pt>
                <c:pt idx="3">
                  <c:v>0</c:v>
                </c:pt>
                <c:pt idx="4">
                  <c:v>0.03</c:v>
                </c:pt>
                <c:pt idx="5">
                  <c:v>1.33</c:v>
                </c:pt>
                <c:pt idx="6">
                  <c:v>0.35</c:v>
                </c:pt>
                <c:pt idx="7">
                  <c:v>0.26</c:v>
                </c:pt>
                <c:pt idx="10">
                  <c:v>0.38</c:v>
                </c:pt>
                <c:pt idx="13">
                  <c:v>0.28999999999999998</c:v>
                </c:pt>
                <c:pt idx="15">
                  <c:v>0.20202380952380955</c:v>
                </c:pt>
                <c:pt idx="18" formatCode="0.00">
                  <c:v>0.1344285714285714</c:v>
                </c:pt>
              </c:numCache>
            </c:numRef>
          </c:val>
          <c:extLst>
            <c:ext xmlns:c16="http://schemas.microsoft.com/office/drawing/2014/chart" uri="{C3380CC4-5D6E-409C-BE32-E72D297353CC}">
              <c16:uniqueId val="{00000005-FF22-46A2-B2AD-68D14B244175}"/>
            </c:ext>
          </c:extLst>
        </c:ser>
        <c:ser>
          <c:idx val="5"/>
          <c:order val="6"/>
          <c:tx>
            <c:strRef>
              <c:f>'3 - Trends groeivormen'!$O$55</c:f>
              <c:strCache>
                <c:ptCount val="1"/>
                <c:pt idx="0">
                  <c:v>nymphaeiden</c:v>
                </c:pt>
              </c:strCache>
            </c:strRef>
          </c:tx>
          <c:spPr>
            <a:solidFill>
              <a:srgbClr val="FFFF00"/>
            </a:solidFill>
            <a:ln>
              <a:noFill/>
            </a:ln>
            <a:effectLst/>
          </c:spPr>
          <c:invertIfNegative val="0"/>
          <c:cat>
            <c:numRef>
              <c:f>'3 - Trends groeivormen'!$H$56:$H$74</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groeivormen'!$O$56:$O$74</c:f>
              <c:numCache>
                <c:formatCode>_(* #,##0.00_);_(* \(#,##0.00\);_(* "-"??_);_(@_)</c:formatCode>
                <c:ptCount val="19"/>
                <c:pt idx="0">
                  <c:v>3.8181818181818201</c:v>
                </c:pt>
                <c:pt idx="1">
                  <c:v>0</c:v>
                </c:pt>
                <c:pt idx="2">
                  <c:v>2.9272727272727299</c:v>
                </c:pt>
                <c:pt idx="3">
                  <c:v>2.2727272727272698</c:v>
                </c:pt>
                <c:pt idx="4">
                  <c:v>1.6285714285714299</c:v>
                </c:pt>
                <c:pt idx="5">
                  <c:v>0</c:v>
                </c:pt>
                <c:pt idx="6">
                  <c:v>1.02857142857143</c:v>
                </c:pt>
                <c:pt idx="7">
                  <c:v>1.80952380952381</c:v>
                </c:pt>
                <c:pt idx="10">
                  <c:v>0.66999999999999993</c:v>
                </c:pt>
                <c:pt idx="13">
                  <c:v>1.81</c:v>
                </c:pt>
                <c:pt idx="15">
                  <c:v>0.97142857142857142</c:v>
                </c:pt>
                <c:pt idx="18" formatCode="0.00">
                  <c:v>0.2</c:v>
                </c:pt>
              </c:numCache>
            </c:numRef>
          </c:val>
          <c:extLst>
            <c:ext xmlns:c16="http://schemas.microsoft.com/office/drawing/2014/chart" uri="{C3380CC4-5D6E-409C-BE32-E72D297353CC}">
              <c16:uniqueId val="{00000006-FF22-46A2-B2AD-68D14B244175}"/>
            </c:ext>
          </c:extLst>
        </c:ser>
        <c:ser>
          <c:idx val="6"/>
          <c:order val="7"/>
          <c:tx>
            <c:strRef>
              <c:f>'3 - Trends groeivormen'!$P$55</c:f>
              <c:strCache>
                <c:ptCount val="1"/>
                <c:pt idx="0">
                  <c:v>helofyten</c:v>
                </c:pt>
              </c:strCache>
            </c:strRef>
          </c:tx>
          <c:spPr>
            <a:solidFill>
              <a:schemeClr val="accent4">
                <a:lumMod val="50000"/>
              </a:schemeClr>
            </a:solidFill>
            <a:ln>
              <a:noFill/>
            </a:ln>
            <a:effectLst/>
          </c:spPr>
          <c:invertIfNegative val="0"/>
          <c:cat>
            <c:numRef>
              <c:f>'3 - Trends groeivormen'!$H$56:$H$74</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groeivormen'!$P$56:$P$74</c:f>
              <c:numCache>
                <c:formatCode>_(* #,##0.00_);_(* \(#,##0.00\);_(* "-"??_);_(@_)</c:formatCode>
                <c:ptCount val="19"/>
                <c:pt idx="0">
                  <c:v>0.54545454545454497</c:v>
                </c:pt>
                <c:pt idx="1">
                  <c:v>4.4444444444444402</c:v>
                </c:pt>
                <c:pt idx="2">
                  <c:v>3.6363636363636398</c:v>
                </c:pt>
                <c:pt idx="3">
                  <c:v>1.27272727272727</c:v>
                </c:pt>
                <c:pt idx="4">
                  <c:v>1.5904761904761899</c:v>
                </c:pt>
                <c:pt idx="5">
                  <c:v>1.6</c:v>
                </c:pt>
                <c:pt idx="6">
                  <c:v>1.13333333333333</c:v>
                </c:pt>
                <c:pt idx="7">
                  <c:v>1.47714285714286</c:v>
                </c:pt>
                <c:pt idx="10">
                  <c:v>0.46875</c:v>
                </c:pt>
                <c:pt idx="13">
                  <c:v>0.01</c:v>
                </c:pt>
                <c:pt idx="15">
                  <c:v>9.5238095238095233E-2</c:v>
                </c:pt>
                <c:pt idx="18" formatCode="0.00">
                  <c:v>1.9047619047619049E-2</c:v>
                </c:pt>
              </c:numCache>
            </c:numRef>
          </c:val>
          <c:extLst>
            <c:ext xmlns:c16="http://schemas.microsoft.com/office/drawing/2014/chart" uri="{C3380CC4-5D6E-409C-BE32-E72D297353CC}">
              <c16:uniqueId val="{00000007-FF22-46A2-B2AD-68D14B244175}"/>
            </c:ext>
          </c:extLst>
        </c:ser>
        <c:ser>
          <c:idx val="7"/>
          <c:order val="8"/>
          <c:tx>
            <c:strRef>
              <c:f>'3 - Trends groeivormen'!$Q$55</c:f>
              <c:strCache>
                <c:ptCount val="1"/>
                <c:pt idx="0">
                  <c:v>overige groeivormen</c:v>
                </c:pt>
              </c:strCache>
            </c:strRef>
          </c:tx>
          <c:spPr>
            <a:solidFill>
              <a:schemeClr val="bg1">
                <a:lumMod val="85000"/>
              </a:schemeClr>
            </a:solidFill>
            <a:ln>
              <a:noFill/>
            </a:ln>
            <a:effectLst/>
          </c:spPr>
          <c:invertIfNegative val="0"/>
          <c:cat>
            <c:numRef>
              <c:f>'3 - Trends groeivormen'!$H$56:$H$74</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groeivormen'!$Q$56:$Q$74</c:f>
              <c:numCache>
                <c:formatCode>_(* #,##0.00_);_(* \(#,##0.00\);_(* "-"??_);_(@_)</c:formatCode>
                <c:ptCount val="19"/>
                <c:pt idx="0" formatCode="_ * #,##0.000_ ;_ * \-#,##0.000_ ;_ * &quot;-&quot;??_ ;_ @_ ">
                  <c:v>5.5555555555555599E-4</c:v>
                </c:pt>
                <c:pt idx="1">
                  <c:v>0</c:v>
                </c:pt>
                <c:pt idx="2">
                  <c:v>0.20656565656565601</c:v>
                </c:pt>
                <c:pt idx="3">
                  <c:v>1.0909090909090899</c:v>
                </c:pt>
                <c:pt idx="4">
                  <c:v>4.8571428571428599E-2</c:v>
                </c:pt>
                <c:pt idx="5">
                  <c:v>1.46714285714285</c:v>
                </c:pt>
                <c:pt idx="6">
                  <c:v>0.46169047619047598</c:v>
                </c:pt>
                <c:pt idx="7">
                  <c:v>0.35573809523809502</c:v>
                </c:pt>
                <c:pt idx="10">
                  <c:v>0.40937500000000004</c:v>
                </c:pt>
                <c:pt idx="13">
                  <c:v>0.26</c:v>
                </c:pt>
                <c:pt idx="15">
                  <c:v>2.8642857142857147E-2</c:v>
                </c:pt>
                <c:pt idx="18" formatCode="0.00">
                  <c:v>0.1905476190476191</c:v>
                </c:pt>
              </c:numCache>
            </c:numRef>
          </c:val>
          <c:extLst>
            <c:ext xmlns:c16="http://schemas.microsoft.com/office/drawing/2014/chart" uri="{C3380CC4-5D6E-409C-BE32-E72D297353CC}">
              <c16:uniqueId val="{00000008-FF22-46A2-B2AD-68D14B244175}"/>
            </c:ext>
          </c:extLst>
        </c:ser>
        <c:dLbls>
          <c:showLegendKey val="0"/>
          <c:showVal val="0"/>
          <c:showCatName val="0"/>
          <c:showSerName val="0"/>
          <c:showPercent val="0"/>
          <c:showBubbleSize val="0"/>
        </c:dLbls>
        <c:gapWidth val="50"/>
        <c:overlap val="100"/>
        <c:axId val="366930328"/>
        <c:axId val="366928368"/>
      </c:barChart>
      <c:catAx>
        <c:axId val="366930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928368"/>
        <c:crosses val="autoZero"/>
        <c:auto val="1"/>
        <c:lblAlgn val="ctr"/>
        <c:lblOffset val="100"/>
        <c:noMultiLvlLbl val="0"/>
      </c:catAx>
      <c:valAx>
        <c:axId val="3669283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930328"/>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Groeivormen Ketelmeer-Vossemeer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7.6361824126618461E-2"/>
          <c:y val="0.1425168107588857"/>
          <c:w val="0.6659259403203398"/>
          <c:h val="0.77506818852254422"/>
        </c:manualLayout>
      </c:layout>
      <c:barChart>
        <c:barDir val="col"/>
        <c:grouping val="stacked"/>
        <c:varyColors val="0"/>
        <c:ser>
          <c:idx val="0"/>
          <c:order val="0"/>
          <c:tx>
            <c:strRef>
              <c:f>'3 - Trends groeivormen'!$I$80</c:f>
              <c:strCache>
                <c:ptCount val="1"/>
                <c:pt idx="0">
                  <c:v>draadwieren</c:v>
                </c:pt>
              </c:strCache>
            </c:strRef>
          </c:tx>
          <c:spPr>
            <a:solidFill>
              <a:schemeClr val="accent6">
                <a:lumMod val="40000"/>
                <a:lumOff val="60000"/>
              </a:schemeClr>
            </a:solidFill>
            <a:ln>
              <a:noFill/>
            </a:ln>
            <a:effectLst/>
          </c:spPr>
          <c:invertIfNegative val="0"/>
          <c:cat>
            <c:numRef>
              <c:f>'3 - Trends groeivormen'!$H$81:$H$99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groeivormen'!$I$81:$I$99</c:f>
              <c:numCache>
                <c:formatCode>_(* #,##0.00_);_(* \(#,##0.00\);_(* "-"??_);_(@_)</c:formatCode>
                <c:ptCount val="19"/>
                <c:pt idx="0">
                  <c:v>17.8036136363636</c:v>
                </c:pt>
                <c:pt idx="1">
                  <c:v>12.3114304812834</c:v>
                </c:pt>
                <c:pt idx="2">
                  <c:v>11.097991666666699</c:v>
                </c:pt>
                <c:pt idx="3">
                  <c:v>27.614350000000002</c:v>
                </c:pt>
                <c:pt idx="4">
                  <c:v>14.662167536782199</c:v>
                </c:pt>
                <c:pt idx="5">
                  <c:v>19.483149999999998</c:v>
                </c:pt>
                <c:pt idx="6">
                  <c:v>15.663724999999999</c:v>
                </c:pt>
                <c:pt idx="7">
                  <c:v>9.3782750000000004</c:v>
                </c:pt>
                <c:pt idx="10">
                  <c:v>7.9574999999999987</c:v>
                </c:pt>
                <c:pt idx="13">
                  <c:v>9.3000000000000007</c:v>
                </c:pt>
                <c:pt idx="15">
                  <c:v>14.218516666666666</c:v>
                </c:pt>
                <c:pt idx="18" formatCode="0.00">
                  <c:v>23.206006410256393</c:v>
                </c:pt>
              </c:numCache>
            </c:numRef>
          </c:val>
          <c:extLst>
            <c:ext xmlns:c16="http://schemas.microsoft.com/office/drawing/2014/chart" uri="{C3380CC4-5D6E-409C-BE32-E72D297353CC}">
              <c16:uniqueId val="{00000000-2BDA-4969-B409-1746DDF679C4}"/>
            </c:ext>
          </c:extLst>
        </c:ser>
        <c:ser>
          <c:idx val="1"/>
          <c:order val="1"/>
          <c:tx>
            <c:strRef>
              <c:f>'3 - Trends groeivormen'!$J$80</c:f>
              <c:strCache>
                <c:ptCount val="1"/>
                <c:pt idx="0">
                  <c:v>kranswieren</c:v>
                </c:pt>
              </c:strCache>
            </c:strRef>
          </c:tx>
          <c:spPr>
            <a:solidFill>
              <a:schemeClr val="accent1">
                <a:lumMod val="60000"/>
                <a:lumOff val="40000"/>
              </a:schemeClr>
            </a:solidFill>
            <a:ln>
              <a:noFill/>
            </a:ln>
            <a:effectLst/>
          </c:spPr>
          <c:invertIfNegative val="0"/>
          <c:cat>
            <c:numRef>
              <c:f>'3 - Trends groeivormen'!$H$81:$H$99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groeivormen'!$J$81:$J$99</c:f>
              <c:numCache>
                <c:formatCode>_(* #,##0.00_);_(* \(#,##0.00\);_(* "-"??_);_(@_)</c:formatCode>
                <c:ptCount val="19"/>
                <c:pt idx="0">
                  <c:v>2.2994949494949499E-2</c:v>
                </c:pt>
                <c:pt idx="1">
                  <c:v>0.29029411764705898</c:v>
                </c:pt>
                <c:pt idx="2">
                  <c:v>2.4453611111111102</c:v>
                </c:pt>
                <c:pt idx="3">
                  <c:v>3.76</c:v>
                </c:pt>
                <c:pt idx="4">
                  <c:v>6.4429330802088201</c:v>
                </c:pt>
                <c:pt idx="5">
                  <c:v>4.8780000000000001</c:v>
                </c:pt>
                <c:pt idx="6">
                  <c:v>3.8055750000000002</c:v>
                </c:pt>
                <c:pt idx="7">
                  <c:v>3.6888000000000001</c:v>
                </c:pt>
                <c:pt idx="10">
                  <c:v>4.415</c:v>
                </c:pt>
                <c:pt idx="13">
                  <c:v>0.94</c:v>
                </c:pt>
                <c:pt idx="15">
                  <c:v>4.6832666666666665</c:v>
                </c:pt>
                <c:pt idx="18" formatCode="0.00">
                  <c:v>3.4200336538461529</c:v>
                </c:pt>
              </c:numCache>
            </c:numRef>
          </c:val>
          <c:extLst>
            <c:ext xmlns:c16="http://schemas.microsoft.com/office/drawing/2014/chart" uri="{C3380CC4-5D6E-409C-BE32-E72D297353CC}">
              <c16:uniqueId val="{00000001-2BDA-4969-B409-1746DDF679C4}"/>
            </c:ext>
          </c:extLst>
        </c:ser>
        <c:ser>
          <c:idx val="2"/>
          <c:order val="2"/>
          <c:tx>
            <c:strRef>
              <c:f>'3 - Trends groeivormen'!$K$80</c:f>
              <c:strCache>
                <c:ptCount val="1"/>
                <c:pt idx="0">
                  <c:v>parvopotamiden</c:v>
                </c:pt>
              </c:strCache>
            </c:strRef>
          </c:tx>
          <c:spPr>
            <a:solidFill>
              <a:srgbClr val="92D050"/>
            </a:solidFill>
            <a:ln>
              <a:noFill/>
            </a:ln>
            <a:effectLst/>
          </c:spPr>
          <c:invertIfNegative val="0"/>
          <c:cat>
            <c:numRef>
              <c:f>'3 - Trends groeivormen'!$H$81:$H$99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groeivormen'!$K$81:$K$99</c:f>
              <c:numCache>
                <c:formatCode>_(* #,##0.00_);_(* \(#,##0.00\);_(* "-"??_);_(@_)</c:formatCode>
                <c:ptCount val="19"/>
                <c:pt idx="0">
                  <c:v>7.1101338383838399</c:v>
                </c:pt>
                <c:pt idx="1">
                  <c:v>4.9129117647058802</c:v>
                </c:pt>
                <c:pt idx="2">
                  <c:v>14.823608333333301</c:v>
                </c:pt>
                <c:pt idx="3">
                  <c:v>17.342575</c:v>
                </c:pt>
                <c:pt idx="4">
                  <c:v>15.498953962980501</c:v>
                </c:pt>
                <c:pt idx="5">
                  <c:v>21.125575000000001</c:v>
                </c:pt>
                <c:pt idx="6">
                  <c:v>18.133675</c:v>
                </c:pt>
                <c:pt idx="7">
                  <c:v>11.1546</c:v>
                </c:pt>
                <c:pt idx="10">
                  <c:v>6.7374999999999989</c:v>
                </c:pt>
                <c:pt idx="13">
                  <c:v>17.920000000000002</c:v>
                </c:pt>
                <c:pt idx="15">
                  <c:v>16.740854166666661</c:v>
                </c:pt>
                <c:pt idx="18" formatCode="0.00">
                  <c:v>12.162482371794878</c:v>
                </c:pt>
              </c:numCache>
            </c:numRef>
          </c:val>
          <c:extLst>
            <c:ext xmlns:c16="http://schemas.microsoft.com/office/drawing/2014/chart" uri="{C3380CC4-5D6E-409C-BE32-E72D297353CC}">
              <c16:uniqueId val="{00000002-2BDA-4969-B409-1746DDF679C4}"/>
            </c:ext>
          </c:extLst>
        </c:ser>
        <c:ser>
          <c:idx val="3"/>
          <c:order val="3"/>
          <c:tx>
            <c:strRef>
              <c:f>'3 - Trends groeivormen'!$L$80</c:f>
              <c:strCache>
                <c:ptCount val="1"/>
                <c:pt idx="0">
                  <c:v>magnopotamiden</c:v>
                </c:pt>
              </c:strCache>
            </c:strRef>
          </c:tx>
          <c:spPr>
            <a:solidFill>
              <a:schemeClr val="accent6">
                <a:lumMod val="75000"/>
              </a:schemeClr>
            </a:solidFill>
            <a:ln>
              <a:noFill/>
            </a:ln>
            <a:effectLst/>
          </c:spPr>
          <c:invertIfNegative val="0"/>
          <c:cat>
            <c:numRef>
              <c:f>'3 - Trends groeivormen'!$H$81:$H$99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groeivormen'!$L$81:$L$99</c:f>
              <c:numCache>
                <c:formatCode>_(* #,##0.00_);_(* \(#,##0.00\);_(* "-"??_);_(@_)</c:formatCode>
                <c:ptCount val="19"/>
                <c:pt idx="0">
                  <c:v>6.7888888888888901E-2</c:v>
                </c:pt>
                <c:pt idx="1">
                  <c:v>6.4374331550802202E-2</c:v>
                </c:pt>
                <c:pt idx="2">
                  <c:v>0.22230555555555501</c:v>
                </c:pt>
                <c:pt idx="3">
                  <c:v>0.45624999999999999</c:v>
                </c:pt>
                <c:pt idx="4">
                  <c:v>2.04162316089226E-2</c:v>
                </c:pt>
                <c:pt idx="5">
                  <c:v>0.70625000000000004</c:v>
                </c:pt>
                <c:pt idx="6">
                  <c:v>0.35725000000000001</c:v>
                </c:pt>
                <c:pt idx="7">
                  <c:v>0.85317500000000002</c:v>
                </c:pt>
                <c:pt idx="10">
                  <c:v>0.21874999999999994</c:v>
                </c:pt>
                <c:pt idx="13">
                  <c:v>1.65</c:v>
                </c:pt>
                <c:pt idx="15">
                  <c:v>1.2115375000000002</c:v>
                </c:pt>
                <c:pt idx="18" formatCode="0.00">
                  <c:v>1.0780016025641026</c:v>
                </c:pt>
              </c:numCache>
            </c:numRef>
          </c:val>
          <c:extLst>
            <c:ext xmlns:c16="http://schemas.microsoft.com/office/drawing/2014/chart" uri="{C3380CC4-5D6E-409C-BE32-E72D297353CC}">
              <c16:uniqueId val="{00000003-2BDA-4969-B409-1746DDF679C4}"/>
            </c:ext>
          </c:extLst>
        </c:ser>
        <c:ser>
          <c:idx val="4"/>
          <c:order val="4"/>
          <c:tx>
            <c:strRef>
              <c:f>'3 - Trends groeivormen'!$M$80</c:f>
              <c:strCache>
                <c:ptCount val="1"/>
                <c:pt idx="0">
                  <c:v>myriophylliden</c:v>
                </c:pt>
              </c:strCache>
            </c:strRef>
          </c:tx>
          <c:spPr>
            <a:solidFill>
              <a:srgbClr val="FF0000"/>
            </a:solidFill>
            <a:ln>
              <a:noFill/>
            </a:ln>
            <a:effectLst/>
          </c:spPr>
          <c:invertIfNegative val="0"/>
          <c:cat>
            <c:numRef>
              <c:f>'3 - Trends groeivormen'!$H$81:$H$99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groeivormen'!$M$81:$M$99</c:f>
              <c:numCache>
                <c:formatCode>_(* #,##0.00_);_(* \(#,##0.00\);_(* "-"??_);_(@_)</c:formatCode>
                <c:ptCount val="19"/>
                <c:pt idx="0">
                  <c:v>1.30555555555556E-2</c:v>
                </c:pt>
                <c:pt idx="1">
                  <c:v>0</c:v>
                </c:pt>
                <c:pt idx="2">
                  <c:v>0</c:v>
                </c:pt>
                <c:pt idx="3" formatCode="_ * #,##0.000_ ;_ * \-#,##0.000_ ;_ * &quot;-&quot;??_ ;_ @_ ">
                  <c:v>2.65E-3</c:v>
                </c:pt>
                <c:pt idx="4">
                  <c:v>0.125878974845752</c:v>
                </c:pt>
                <c:pt idx="5">
                  <c:v>2.3766750000000001</c:v>
                </c:pt>
                <c:pt idx="6">
                  <c:v>0.34282499999999999</c:v>
                </c:pt>
                <c:pt idx="7">
                  <c:v>0.57377500000000003</c:v>
                </c:pt>
                <c:pt idx="10">
                  <c:v>1.27</c:v>
                </c:pt>
                <c:pt idx="13">
                  <c:v>1.25</c:v>
                </c:pt>
                <c:pt idx="15">
                  <c:v>1.9337291666666665</c:v>
                </c:pt>
                <c:pt idx="18" formatCode="0.00">
                  <c:v>1.99013141025641</c:v>
                </c:pt>
              </c:numCache>
            </c:numRef>
          </c:val>
          <c:extLst>
            <c:ext xmlns:c16="http://schemas.microsoft.com/office/drawing/2014/chart" uri="{C3380CC4-5D6E-409C-BE32-E72D297353CC}">
              <c16:uniqueId val="{00000004-2BDA-4969-B409-1746DDF679C4}"/>
            </c:ext>
          </c:extLst>
        </c:ser>
        <c:ser>
          <c:idx val="5"/>
          <c:order val="5"/>
          <c:tx>
            <c:strRef>
              <c:f>'3 - Trends groeivormen'!$N$80</c:f>
              <c:strCache>
                <c:ptCount val="1"/>
                <c:pt idx="0">
                  <c:v>nymphaeiden</c:v>
                </c:pt>
              </c:strCache>
            </c:strRef>
          </c:tx>
          <c:spPr>
            <a:solidFill>
              <a:srgbClr val="FFFF00"/>
            </a:solidFill>
            <a:ln>
              <a:noFill/>
            </a:ln>
            <a:effectLst/>
          </c:spPr>
          <c:invertIfNegative val="0"/>
          <c:cat>
            <c:numRef>
              <c:f>'3 - Trends groeivormen'!$H$81:$H$99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groeivormen'!$N$81:$N$99</c:f>
              <c:numCache>
                <c:formatCode>_(* #,##0.00_);_(* \(#,##0.00\);_(* "-"??_);_(@_)</c:formatCode>
                <c:ptCount val="19"/>
                <c:pt idx="0">
                  <c:v>0</c:v>
                </c:pt>
                <c:pt idx="1">
                  <c:v>0</c:v>
                </c:pt>
                <c:pt idx="2">
                  <c:v>0</c:v>
                </c:pt>
                <c:pt idx="3">
                  <c:v>0</c:v>
                </c:pt>
                <c:pt idx="4">
                  <c:v>0</c:v>
                </c:pt>
                <c:pt idx="5">
                  <c:v>0</c:v>
                </c:pt>
                <c:pt idx="6">
                  <c:v>0</c:v>
                </c:pt>
                <c:pt idx="7">
                  <c:v>0</c:v>
                </c:pt>
                <c:pt idx="10">
                  <c:v>0</c:v>
                </c:pt>
                <c:pt idx="13">
                  <c:v>0</c:v>
                </c:pt>
                <c:pt idx="15">
                  <c:v>0</c:v>
                </c:pt>
                <c:pt idx="18" formatCode="0.00">
                  <c:v>9.791666666666666E-4</c:v>
                </c:pt>
              </c:numCache>
            </c:numRef>
          </c:val>
          <c:extLst>
            <c:ext xmlns:c16="http://schemas.microsoft.com/office/drawing/2014/chart" uri="{C3380CC4-5D6E-409C-BE32-E72D297353CC}">
              <c16:uniqueId val="{00000005-2BDA-4969-B409-1746DDF679C4}"/>
            </c:ext>
          </c:extLst>
        </c:ser>
        <c:ser>
          <c:idx val="6"/>
          <c:order val="6"/>
          <c:tx>
            <c:strRef>
              <c:f>'3 - Trends groeivormen'!$O$80</c:f>
              <c:strCache>
                <c:ptCount val="1"/>
                <c:pt idx="0">
                  <c:v>helofyten</c:v>
                </c:pt>
              </c:strCache>
            </c:strRef>
          </c:tx>
          <c:spPr>
            <a:solidFill>
              <a:schemeClr val="accent4">
                <a:lumMod val="50000"/>
              </a:schemeClr>
            </a:solidFill>
            <a:ln>
              <a:noFill/>
            </a:ln>
            <a:effectLst/>
          </c:spPr>
          <c:invertIfNegative val="0"/>
          <c:cat>
            <c:numRef>
              <c:f>'3 - Trends groeivormen'!$H$81:$H$99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groeivormen'!$O$81:$O$99</c:f>
              <c:numCache>
                <c:formatCode>_(* #,##0.00_);_(* \(#,##0.00\);_(* "-"??_);_(@_)</c:formatCode>
                <c:ptCount val="19"/>
                <c:pt idx="0">
                  <c:v>0</c:v>
                </c:pt>
                <c:pt idx="1">
                  <c:v>0</c:v>
                </c:pt>
                <c:pt idx="2">
                  <c:v>0</c:v>
                </c:pt>
                <c:pt idx="3">
                  <c:v>0</c:v>
                </c:pt>
                <c:pt idx="4">
                  <c:v>0</c:v>
                </c:pt>
                <c:pt idx="5">
                  <c:v>0</c:v>
                </c:pt>
                <c:pt idx="6">
                  <c:v>0</c:v>
                </c:pt>
                <c:pt idx="7">
                  <c:v>0</c:v>
                </c:pt>
                <c:pt idx="10">
                  <c:v>2.5012500000000002</c:v>
                </c:pt>
                <c:pt idx="13">
                  <c:v>0.02</c:v>
                </c:pt>
                <c:pt idx="15">
                  <c:v>1.41</c:v>
                </c:pt>
                <c:pt idx="18" formatCode="0.00">
                  <c:v>0.29374999999999996</c:v>
                </c:pt>
              </c:numCache>
            </c:numRef>
          </c:val>
          <c:extLst>
            <c:ext xmlns:c16="http://schemas.microsoft.com/office/drawing/2014/chart" uri="{C3380CC4-5D6E-409C-BE32-E72D297353CC}">
              <c16:uniqueId val="{00000006-2BDA-4969-B409-1746DDF679C4}"/>
            </c:ext>
          </c:extLst>
        </c:ser>
        <c:ser>
          <c:idx val="8"/>
          <c:order val="7"/>
          <c:tx>
            <c:strRef>
              <c:f>'3 - Trends groeivormen'!$P$80</c:f>
              <c:strCache>
                <c:ptCount val="1"/>
                <c:pt idx="0">
                  <c:v>elodeiden</c:v>
                </c:pt>
              </c:strCache>
            </c:strRef>
          </c:tx>
          <c:spPr>
            <a:solidFill>
              <a:srgbClr val="FF99CC"/>
            </a:solidFill>
            <a:ln>
              <a:noFill/>
            </a:ln>
            <a:effectLst/>
          </c:spPr>
          <c:invertIfNegative val="0"/>
          <c:cat>
            <c:numRef>
              <c:f>'3 - Trends groeivormen'!$H$81:$H$99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groeivormen'!$P$81:$P$99</c:f>
              <c:numCache>
                <c:formatCode>_(* #,##0.00_);_(* \(#,##0.00\);_(* "-"??_);_(@_)</c:formatCode>
                <c:ptCount val="19"/>
                <c:pt idx="0">
                  <c:v>0</c:v>
                </c:pt>
                <c:pt idx="1">
                  <c:v>0</c:v>
                </c:pt>
                <c:pt idx="2">
                  <c:v>0</c:v>
                </c:pt>
                <c:pt idx="3">
                  <c:v>0</c:v>
                </c:pt>
                <c:pt idx="4">
                  <c:v>0</c:v>
                </c:pt>
                <c:pt idx="5">
                  <c:v>0</c:v>
                </c:pt>
                <c:pt idx="6">
                  <c:v>0</c:v>
                </c:pt>
                <c:pt idx="7">
                  <c:v>0</c:v>
                </c:pt>
                <c:pt idx="10">
                  <c:v>0</c:v>
                </c:pt>
                <c:pt idx="13">
                  <c:v>2.5</c:v>
                </c:pt>
                <c:pt idx="15">
                  <c:v>5.5804166666666682E-2</c:v>
                </c:pt>
                <c:pt idx="18" formatCode="0.00">
                  <c:v>4.7641810897435892</c:v>
                </c:pt>
              </c:numCache>
            </c:numRef>
          </c:val>
          <c:extLst>
            <c:ext xmlns:c16="http://schemas.microsoft.com/office/drawing/2014/chart" uri="{C3380CC4-5D6E-409C-BE32-E72D297353CC}">
              <c16:uniqueId val="{00000007-2BDA-4969-B409-1746DDF679C4}"/>
            </c:ext>
          </c:extLst>
        </c:ser>
        <c:ser>
          <c:idx val="7"/>
          <c:order val="8"/>
          <c:tx>
            <c:strRef>
              <c:f>'3 - Trends groeivormen'!$Q$80</c:f>
              <c:strCache>
                <c:ptCount val="1"/>
                <c:pt idx="0">
                  <c:v>batrachiide</c:v>
                </c:pt>
              </c:strCache>
            </c:strRef>
          </c:tx>
          <c:spPr>
            <a:solidFill>
              <a:schemeClr val="accent2">
                <a:lumMod val="75000"/>
              </a:schemeClr>
            </a:solidFill>
            <a:ln>
              <a:noFill/>
            </a:ln>
            <a:effectLst/>
          </c:spPr>
          <c:invertIfNegative val="0"/>
          <c:cat>
            <c:numRef>
              <c:f>'3 - Trends groeivormen'!$H$81:$H$99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groeivormen'!$Q$81:$Q$99</c:f>
              <c:numCache>
                <c:formatCode>_(* #,##0.00_);_(* \(#,##0.00\);_(* "-"??_);_(@_)</c:formatCode>
                <c:ptCount val="19"/>
                <c:pt idx="15">
                  <c:v>0.24785416666666665</c:v>
                </c:pt>
                <c:pt idx="18" formatCode="0.00">
                  <c:v>5.2874999999999985E-2</c:v>
                </c:pt>
              </c:numCache>
            </c:numRef>
          </c:val>
          <c:extLst>
            <c:ext xmlns:c16="http://schemas.microsoft.com/office/drawing/2014/chart" uri="{C3380CC4-5D6E-409C-BE32-E72D297353CC}">
              <c16:uniqueId val="{00000008-2BDA-4969-B409-1746DDF679C4}"/>
            </c:ext>
          </c:extLst>
        </c:ser>
        <c:ser>
          <c:idx val="9"/>
          <c:order val="9"/>
          <c:tx>
            <c:strRef>
              <c:f>'3 - Trends groeivormen'!$R$80</c:f>
              <c:strCache>
                <c:ptCount val="1"/>
                <c:pt idx="0">
                  <c:v>overige groeivormen</c:v>
                </c:pt>
              </c:strCache>
            </c:strRef>
          </c:tx>
          <c:spPr>
            <a:solidFill>
              <a:schemeClr val="bg1">
                <a:lumMod val="85000"/>
              </a:schemeClr>
            </a:solidFill>
            <a:ln>
              <a:noFill/>
            </a:ln>
            <a:effectLst/>
          </c:spPr>
          <c:invertIfNegative val="0"/>
          <c:cat>
            <c:numRef>
              <c:f>'3 - Trends groeivormen'!$H$81:$H$99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groeivormen'!$R$81:$R$99</c:f>
              <c:numCache>
                <c:formatCode>_(* #,##0.00_);_(* \(#,##0.00\);_(* "-"??_);_(@_)</c:formatCode>
                <c:ptCount val="19"/>
                <c:pt idx="0">
                  <c:v>1.4385202020201999</c:v>
                </c:pt>
                <c:pt idx="1">
                  <c:v>1.58970588235294</c:v>
                </c:pt>
                <c:pt idx="2">
                  <c:v>0.71675</c:v>
                </c:pt>
                <c:pt idx="3">
                  <c:v>2.47675</c:v>
                </c:pt>
                <c:pt idx="4">
                  <c:v>0.73266112956810603</c:v>
                </c:pt>
                <c:pt idx="5">
                  <c:v>6.0588249999999997</c:v>
                </c:pt>
                <c:pt idx="6">
                  <c:v>4.1296499999999998</c:v>
                </c:pt>
                <c:pt idx="7">
                  <c:v>2.3076500000000002</c:v>
                </c:pt>
                <c:pt idx="10">
                  <c:v>1.1575000000000004</c:v>
                </c:pt>
                <c:pt idx="13">
                  <c:v>2.2799999999999998</c:v>
                </c:pt>
                <c:pt idx="15">
                  <c:v>0.4599625</c:v>
                </c:pt>
                <c:pt idx="18" formatCode="0.00">
                  <c:v>0.36271474358974354</c:v>
                </c:pt>
              </c:numCache>
            </c:numRef>
          </c:val>
          <c:extLst>
            <c:ext xmlns:c16="http://schemas.microsoft.com/office/drawing/2014/chart" uri="{C3380CC4-5D6E-409C-BE32-E72D297353CC}">
              <c16:uniqueId val="{00000009-2BDA-4969-B409-1746DDF679C4}"/>
            </c:ext>
          </c:extLst>
        </c:ser>
        <c:dLbls>
          <c:showLegendKey val="0"/>
          <c:showVal val="0"/>
          <c:showCatName val="0"/>
          <c:showSerName val="0"/>
          <c:showPercent val="0"/>
          <c:showBubbleSize val="0"/>
        </c:dLbls>
        <c:gapWidth val="50"/>
        <c:overlap val="100"/>
        <c:axId val="366926408"/>
        <c:axId val="366927192"/>
      </c:barChart>
      <c:catAx>
        <c:axId val="366926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927192"/>
        <c:crosses val="autoZero"/>
        <c:auto val="1"/>
        <c:lblAlgn val="ctr"/>
        <c:lblOffset val="100"/>
        <c:noMultiLvlLbl val="0"/>
      </c:catAx>
      <c:valAx>
        <c:axId val="366927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926408"/>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Groeivormen Randmeren-Oost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7.6361824126618461E-2"/>
          <c:y val="0.1425168107588857"/>
          <c:w val="0.6659259403203398"/>
          <c:h val="0.77891064769641549"/>
        </c:manualLayout>
      </c:layout>
      <c:barChart>
        <c:barDir val="col"/>
        <c:grouping val="stacked"/>
        <c:varyColors val="0"/>
        <c:ser>
          <c:idx val="0"/>
          <c:order val="0"/>
          <c:tx>
            <c:strRef>
              <c:f>'3 - Trends groeivormen'!$I$105</c:f>
              <c:strCache>
                <c:ptCount val="1"/>
                <c:pt idx="0">
                  <c:v> draadwieren </c:v>
                </c:pt>
              </c:strCache>
            </c:strRef>
          </c:tx>
          <c:spPr>
            <a:solidFill>
              <a:schemeClr val="accent6">
                <a:lumMod val="40000"/>
                <a:lumOff val="60000"/>
              </a:schemeClr>
            </a:solidFill>
            <a:ln>
              <a:noFill/>
            </a:ln>
            <a:effectLst/>
          </c:spPr>
          <c:invertIfNegative val="0"/>
          <c:cat>
            <c:numRef>
              <c:f>'3 - Trends groeivormen'!$H$106:$H$123</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'3 - Trends groeivormen'!$I$106:$I$123</c:f>
              <c:numCache>
                <c:formatCode>_(* #,##0.00_);_(* \(#,##0.00\);_(* "-"??_);_(@_)</c:formatCode>
                <c:ptCount val="18"/>
                <c:pt idx="0">
                  <c:v>12.26825</c:v>
                </c:pt>
                <c:pt idx="1">
                  <c:v>13.96984</c:v>
                </c:pt>
                <c:pt idx="2">
                  <c:v>0.69903571428571498</c:v>
                </c:pt>
                <c:pt idx="3">
                  <c:v>0.37786785714285698</c:v>
                </c:pt>
                <c:pt idx="4">
                  <c:v>1.41133333333333</c:v>
                </c:pt>
                <c:pt idx="5">
                  <c:v>0.99777499999999997</c:v>
                </c:pt>
                <c:pt idx="6">
                  <c:v>0.80615000000000003</c:v>
                </c:pt>
                <c:pt idx="7">
                  <c:v>0.65327500000000005</c:v>
                </c:pt>
                <c:pt idx="10">
                  <c:v>0.7</c:v>
                </c:pt>
                <c:pt idx="13">
                  <c:v>1</c:v>
                </c:pt>
                <c:pt idx="14">
                  <c:v>2.0499999999999998</c:v>
                </c:pt>
                <c:pt idx="17">
                  <c:v>6.7489749999999997</c:v>
                </c:pt>
              </c:numCache>
            </c:numRef>
          </c:val>
          <c:extLst>
            <c:ext xmlns:c16="http://schemas.microsoft.com/office/drawing/2014/chart" uri="{C3380CC4-5D6E-409C-BE32-E72D297353CC}">
              <c16:uniqueId val="{00000000-B72E-47B4-92C7-AFE96818580D}"/>
            </c:ext>
          </c:extLst>
        </c:ser>
        <c:ser>
          <c:idx val="1"/>
          <c:order val="1"/>
          <c:tx>
            <c:strRef>
              <c:f>'3 - Trends groeivormen'!$J$105</c:f>
              <c:strCache>
                <c:ptCount val="1"/>
                <c:pt idx="0">
                  <c:v> kranswieren </c:v>
                </c:pt>
              </c:strCache>
            </c:strRef>
          </c:tx>
          <c:spPr>
            <a:solidFill>
              <a:schemeClr val="accent1">
                <a:lumMod val="60000"/>
                <a:lumOff val="40000"/>
              </a:schemeClr>
            </a:solidFill>
            <a:ln>
              <a:noFill/>
            </a:ln>
            <a:effectLst/>
          </c:spPr>
          <c:invertIfNegative val="0"/>
          <c:cat>
            <c:numRef>
              <c:f>'3 - Trends groeivormen'!$H$106:$H$123</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'3 - Trends groeivormen'!$J$106:$J$123</c:f>
              <c:numCache>
                <c:formatCode>_(* #,##0.00_);_(* \(#,##0.00\);_(* "-"??_);_(@_)</c:formatCode>
                <c:ptCount val="18"/>
                <c:pt idx="0">
                  <c:v>50.795724999999997</c:v>
                </c:pt>
                <c:pt idx="1">
                  <c:v>42.03266</c:v>
                </c:pt>
                <c:pt idx="2">
                  <c:v>45.690942857142801</c:v>
                </c:pt>
                <c:pt idx="3">
                  <c:v>59.9721714285715</c:v>
                </c:pt>
                <c:pt idx="4">
                  <c:v>54.268916666666598</c:v>
                </c:pt>
                <c:pt idx="5">
                  <c:v>56.9589</c:v>
                </c:pt>
                <c:pt idx="6">
                  <c:v>51.683025000000001</c:v>
                </c:pt>
                <c:pt idx="7">
                  <c:v>64.000725000000003</c:v>
                </c:pt>
                <c:pt idx="10">
                  <c:v>64.849999999999994</c:v>
                </c:pt>
                <c:pt idx="13">
                  <c:v>60.1</c:v>
                </c:pt>
                <c:pt idx="14">
                  <c:v>63.04</c:v>
                </c:pt>
                <c:pt idx="17">
                  <c:v>66.877549999999985</c:v>
                </c:pt>
              </c:numCache>
            </c:numRef>
          </c:val>
          <c:extLst>
            <c:ext xmlns:c16="http://schemas.microsoft.com/office/drawing/2014/chart" uri="{C3380CC4-5D6E-409C-BE32-E72D297353CC}">
              <c16:uniqueId val="{00000001-B72E-47B4-92C7-AFE96818580D}"/>
            </c:ext>
          </c:extLst>
        </c:ser>
        <c:ser>
          <c:idx val="2"/>
          <c:order val="2"/>
          <c:tx>
            <c:strRef>
              <c:f>'3 - Trends groeivormen'!$K$105</c:f>
              <c:strCache>
                <c:ptCount val="1"/>
                <c:pt idx="0">
                  <c:v> parvopotamiden </c:v>
                </c:pt>
              </c:strCache>
            </c:strRef>
          </c:tx>
          <c:spPr>
            <a:solidFill>
              <a:srgbClr val="92D050"/>
            </a:solidFill>
            <a:ln>
              <a:noFill/>
            </a:ln>
            <a:effectLst/>
          </c:spPr>
          <c:invertIfNegative val="0"/>
          <c:cat>
            <c:numRef>
              <c:f>'3 - Trends groeivormen'!$H$106:$H$123</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'3 - Trends groeivormen'!$K$106:$K$123</c:f>
              <c:numCache>
                <c:formatCode>_(* #,##0.00_);_(* \(#,##0.00\);_(* "-"??_);_(@_)</c:formatCode>
                <c:ptCount val="18"/>
                <c:pt idx="0">
                  <c:v>17.526375000000002</c:v>
                </c:pt>
                <c:pt idx="1">
                  <c:v>10.9983466666667</c:v>
                </c:pt>
                <c:pt idx="2">
                  <c:v>12.2139821428571</c:v>
                </c:pt>
                <c:pt idx="3">
                  <c:v>12.927135714285701</c:v>
                </c:pt>
                <c:pt idx="4">
                  <c:v>8.4607500000000009</c:v>
                </c:pt>
                <c:pt idx="5">
                  <c:v>16.554124999999999</c:v>
                </c:pt>
                <c:pt idx="6">
                  <c:v>11.874675</c:v>
                </c:pt>
                <c:pt idx="7">
                  <c:v>4.4658499999999997</c:v>
                </c:pt>
                <c:pt idx="10">
                  <c:v>11.309999999999999</c:v>
                </c:pt>
                <c:pt idx="13">
                  <c:v>11.57</c:v>
                </c:pt>
                <c:pt idx="14">
                  <c:v>14.41</c:v>
                </c:pt>
                <c:pt idx="17">
                  <c:v>5.8872000000000027</c:v>
                </c:pt>
              </c:numCache>
            </c:numRef>
          </c:val>
          <c:extLst>
            <c:ext xmlns:c16="http://schemas.microsoft.com/office/drawing/2014/chart" uri="{C3380CC4-5D6E-409C-BE32-E72D297353CC}">
              <c16:uniqueId val="{00000002-B72E-47B4-92C7-AFE96818580D}"/>
            </c:ext>
          </c:extLst>
        </c:ser>
        <c:ser>
          <c:idx val="3"/>
          <c:order val="3"/>
          <c:tx>
            <c:strRef>
              <c:f>'3 - Trends groeivormen'!$L$105</c:f>
              <c:strCache>
                <c:ptCount val="1"/>
                <c:pt idx="0">
                  <c:v> magnopotamiden </c:v>
                </c:pt>
              </c:strCache>
            </c:strRef>
          </c:tx>
          <c:spPr>
            <a:solidFill>
              <a:schemeClr val="accent6">
                <a:lumMod val="75000"/>
              </a:schemeClr>
            </a:solidFill>
            <a:ln>
              <a:noFill/>
            </a:ln>
            <a:effectLst/>
          </c:spPr>
          <c:invertIfNegative val="0"/>
          <c:cat>
            <c:numRef>
              <c:f>'3 - Trends groeivormen'!$H$106:$H$123</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'3 - Trends groeivormen'!$L$106:$L$123</c:f>
              <c:numCache>
                <c:formatCode>_(* #,##0.00_);_(* \(#,##0.00\);_(* "-"??_);_(@_)</c:formatCode>
                <c:ptCount val="18"/>
                <c:pt idx="0">
                  <c:v>0.75902499999999995</c:v>
                </c:pt>
                <c:pt idx="1">
                  <c:v>8.4633333333333297E-2</c:v>
                </c:pt>
                <c:pt idx="2">
                  <c:v>2.11463571428571</c:v>
                </c:pt>
                <c:pt idx="3">
                  <c:v>1.1249392857142899</c:v>
                </c:pt>
                <c:pt idx="4">
                  <c:v>0.145972222222222</c:v>
                </c:pt>
                <c:pt idx="5">
                  <c:v>0.66500000000000004</c:v>
                </c:pt>
                <c:pt idx="6">
                  <c:v>0.60265000000000002</c:v>
                </c:pt>
                <c:pt idx="7">
                  <c:v>0.78664999999999996</c:v>
                </c:pt>
                <c:pt idx="10">
                  <c:v>1.1500000000000001</c:v>
                </c:pt>
                <c:pt idx="13">
                  <c:v>0.81</c:v>
                </c:pt>
                <c:pt idx="14">
                  <c:v>0.57999999999999996</c:v>
                </c:pt>
                <c:pt idx="17">
                  <c:v>0.66089999999999993</c:v>
                </c:pt>
              </c:numCache>
            </c:numRef>
          </c:val>
          <c:extLst>
            <c:ext xmlns:c16="http://schemas.microsoft.com/office/drawing/2014/chart" uri="{C3380CC4-5D6E-409C-BE32-E72D297353CC}">
              <c16:uniqueId val="{00000003-B72E-47B4-92C7-AFE96818580D}"/>
            </c:ext>
          </c:extLst>
        </c:ser>
        <c:ser>
          <c:idx val="4"/>
          <c:order val="4"/>
          <c:tx>
            <c:strRef>
              <c:f>'3 - Trends groeivormen'!$M$105</c:f>
              <c:strCache>
                <c:ptCount val="1"/>
                <c:pt idx="0">
                  <c:v> myriophylliden </c:v>
                </c:pt>
              </c:strCache>
            </c:strRef>
          </c:tx>
          <c:spPr>
            <a:solidFill>
              <a:srgbClr val="FF0000"/>
            </a:solidFill>
            <a:ln>
              <a:noFill/>
            </a:ln>
            <a:effectLst/>
          </c:spPr>
          <c:invertIfNegative val="0"/>
          <c:cat>
            <c:numRef>
              <c:f>'3 - Trends groeivormen'!$H$106:$H$123</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'3 - Trends groeivormen'!$M$106:$M$123</c:f>
              <c:numCache>
                <c:formatCode>_(* #,##0.00_);_(* \(#,##0.00\);_(* "-"??_);_(@_)</c:formatCode>
                <c:ptCount val="18"/>
                <c:pt idx="0">
                  <c:v>0.13594999999999999</c:v>
                </c:pt>
                <c:pt idx="1">
                  <c:v>4.2053333333333297E-2</c:v>
                </c:pt>
                <c:pt idx="2">
                  <c:v>0.48970714285714301</c:v>
                </c:pt>
                <c:pt idx="3">
                  <c:v>1.10747857142857</c:v>
                </c:pt>
                <c:pt idx="4">
                  <c:v>8.6194444444444407E-2</c:v>
                </c:pt>
                <c:pt idx="5">
                  <c:v>0.4133</c:v>
                </c:pt>
                <c:pt idx="6">
                  <c:v>0.92697499999999999</c:v>
                </c:pt>
                <c:pt idx="7">
                  <c:v>0.94620000000000004</c:v>
                </c:pt>
                <c:pt idx="10">
                  <c:v>1.07</c:v>
                </c:pt>
                <c:pt idx="13">
                  <c:v>0.77</c:v>
                </c:pt>
                <c:pt idx="14">
                  <c:v>0.76</c:v>
                </c:pt>
                <c:pt idx="17">
                  <c:v>0.30354999999999999</c:v>
                </c:pt>
              </c:numCache>
            </c:numRef>
          </c:val>
          <c:extLst>
            <c:ext xmlns:c16="http://schemas.microsoft.com/office/drawing/2014/chart" uri="{C3380CC4-5D6E-409C-BE32-E72D297353CC}">
              <c16:uniqueId val="{00000004-B72E-47B4-92C7-AFE96818580D}"/>
            </c:ext>
          </c:extLst>
        </c:ser>
        <c:ser>
          <c:idx val="5"/>
          <c:order val="5"/>
          <c:tx>
            <c:strRef>
              <c:f>'3 - Trends groeivormen'!$N$105</c:f>
              <c:strCache>
                <c:ptCount val="1"/>
                <c:pt idx="0">
                  <c:v> nymphaeiden </c:v>
                </c:pt>
              </c:strCache>
            </c:strRef>
          </c:tx>
          <c:spPr>
            <a:solidFill>
              <a:srgbClr val="FFFF00"/>
            </a:solidFill>
            <a:ln>
              <a:noFill/>
            </a:ln>
            <a:effectLst/>
          </c:spPr>
          <c:invertIfNegative val="0"/>
          <c:cat>
            <c:numRef>
              <c:f>'3 - Trends groeivormen'!$H$106:$H$123</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'3 - Trends groeivormen'!$N$106:$N$123</c:f>
              <c:numCache>
                <c:formatCode>_(* #,##0.00_);_(* \(#,##0.00\);_(* "-"??_);_(@_)</c:formatCode>
                <c:ptCount val="18"/>
                <c:pt idx="0">
                  <c:v>0</c:v>
                </c:pt>
                <c:pt idx="1">
                  <c:v>0</c:v>
                </c:pt>
                <c:pt idx="2">
                  <c:v>0</c:v>
                </c:pt>
                <c:pt idx="3">
                  <c:v>0</c:v>
                </c:pt>
                <c:pt idx="4">
                  <c:v>0</c:v>
                </c:pt>
                <c:pt idx="5">
                  <c:v>0</c:v>
                </c:pt>
                <c:pt idx="6">
                  <c:v>0</c:v>
                </c:pt>
                <c:pt idx="7">
                  <c:v>0</c:v>
                </c:pt>
                <c:pt idx="10">
                  <c:v>0</c:v>
                </c:pt>
                <c:pt idx="13">
                  <c:v>0</c:v>
                </c:pt>
                <c:pt idx="14">
                  <c:v>0</c:v>
                </c:pt>
                <c:pt idx="17">
                  <c:v>0</c:v>
                </c:pt>
              </c:numCache>
            </c:numRef>
          </c:val>
          <c:extLst>
            <c:ext xmlns:c16="http://schemas.microsoft.com/office/drawing/2014/chart" uri="{C3380CC4-5D6E-409C-BE32-E72D297353CC}">
              <c16:uniqueId val="{00000005-B72E-47B4-92C7-AFE96818580D}"/>
            </c:ext>
          </c:extLst>
        </c:ser>
        <c:ser>
          <c:idx val="6"/>
          <c:order val="6"/>
          <c:tx>
            <c:strRef>
              <c:f>'3 - Trends groeivormen'!$O$105</c:f>
              <c:strCache>
                <c:ptCount val="1"/>
                <c:pt idx="0">
                  <c:v> helofyten </c:v>
                </c:pt>
              </c:strCache>
            </c:strRef>
          </c:tx>
          <c:spPr>
            <a:solidFill>
              <a:schemeClr val="accent4">
                <a:lumMod val="50000"/>
              </a:schemeClr>
            </a:solidFill>
            <a:ln>
              <a:noFill/>
            </a:ln>
            <a:effectLst/>
          </c:spPr>
          <c:invertIfNegative val="0"/>
          <c:cat>
            <c:numRef>
              <c:f>'3 - Trends groeivormen'!$H$106:$H$123</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'3 - Trends groeivormen'!$O$106:$O$123</c:f>
              <c:numCache>
                <c:formatCode>_(* #,##0.00_);_(* \(#,##0.00\);_(* "-"??_);_(@_)</c:formatCode>
                <c:ptCount val="18"/>
                <c:pt idx="0">
                  <c:v>0</c:v>
                </c:pt>
                <c:pt idx="1">
                  <c:v>0</c:v>
                </c:pt>
                <c:pt idx="2">
                  <c:v>0</c:v>
                </c:pt>
                <c:pt idx="3">
                  <c:v>0</c:v>
                </c:pt>
                <c:pt idx="4">
                  <c:v>0</c:v>
                </c:pt>
                <c:pt idx="5">
                  <c:v>0</c:v>
                </c:pt>
                <c:pt idx="6">
                  <c:v>0</c:v>
                </c:pt>
                <c:pt idx="7">
                  <c:v>0</c:v>
                </c:pt>
                <c:pt idx="10">
                  <c:v>0.23</c:v>
                </c:pt>
                <c:pt idx="13">
                  <c:v>0</c:v>
                </c:pt>
                <c:pt idx="14">
                  <c:v>0</c:v>
                </c:pt>
                <c:pt idx="17">
                  <c:v>1.55E-2</c:v>
                </c:pt>
              </c:numCache>
            </c:numRef>
          </c:val>
          <c:extLst>
            <c:ext xmlns:c16="http://schemas.microsoft.com/office/drawing/2014/chart" uri="{C3380CC4-5D6E-409C-BE32-E72D297353CC}">
              <c16:uniqueId val="{00000006-B72E-47B4-92C7-AFE96818580D}"/>
            </c:ext>
          </c:extLst>
        </c:ser>
        <c:ser>
          <c:idx val="7"/>
          <c:order val="7"/>
          <c:tx>
            <c:strRef>
              <c:f>'3 - Trends groeivormen'!$P$105</c:f>
              <c:strCache>
                <c:ptCount val="1"/>
                <c:pt idx="0">
                  <c:v> overige groeivormen </c:v>
                </c:pt>
              </c:strCache>
            </c:strRef>
          </c:tx>
          <c:spPr>
            <a:solidFill>
              <a:schemeClr val="bg1">
                <a:lumMod val="85000"/>
              </a:schemeClr>
            </a:solidFill>
            <a:ln>
              <a:noFill/>
            </a:ln>
            <a:effectLst/>
          </c:spPr>
          <c:invertIfNegative val="0"/>
          <c:cat>
            <c:numRef>
              <c:f>'3 - Trends groeivormen'!$H$106:$H$123</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'3 - Trends groeivormen'!$P$106:$P$123</c:f>
              <c:numCache>
                <c:formatCode>_(* #,##0.00_);_(* \(#,##0.00\);_(* "-"??_);_(@_)</c:formatCode>
                <c:ptCount val="18"/>
                <c:pt idx="0">
                  <c:v>1.1010500000000001</c:v>
                </c:pt>
                <c:pt idx="1">
                  <c:v>0.50112666666666605</c:v>
                </c:pt>
                <c:pt idx="2">
                  <c:v>2.23455</c:v>
                </c:pt>
                <c:pt idx="3">
                  <c:v>0.50337142857142803</c:v>
                </c:pt>
                <c:pt idx="4">
                  <c:v>0.17922222222222201</c:v>
                </c:pt>
                <c:pt idx="5">
                  <c:v>0.53569999999999995</c:v>
                </c:pt>
                <c:pt idx="6">
                  <c:v>0.216725</c:v>
                </c:pt>
                <c:pt idx="7">
                  <c:v>0.130825</c:v>
                </c:pt>
                <c:pt idx="10">
                  <c:v>0.8</c:v>
                </c:pt>
                <c:pt idx="13">
                  <c:v>1.33</c:v>
                </c:pt>
                <c:pt idx="14">
                  <c:v>1.98</c:v>
                </c:pt>
                <c:pt idx="17">
                  <c:v>0.17452500000000001</c:v>
                </c:pt>
              </c:numCache>
            </c:numRef>
          </c:val>
          <c:extLst>
            <c:ext xmlns:c16="http://schemas.microsoft.com/office/drawing/2014/chart" uri="{C3380CC4-5D6E-409C-BE32-E72D297353CC}">
              <c16:uniqueId val="{00000007-B72E-47B4-92C7-AFE96818580D}"/>
            </c:ext>
          </c:extLst>
        </c:ser>
        <c:dLbls>
          <c:showLegendKey val="0"/>
          <c:showVal val="0"/>
          <c:showCatName val="0"/>
          <c:showSerName val="0"/>
          <c:showPercent val="0"/>
          <c:showBubbleSize val="0"/>
        </c:dLbls>
        <c:gapWidth val="50"/>
        <c:overlap val="100"/>
        <c:axId val="366926800"/>
        <c:axId val="366927584"/>
      </c:barChart>
      <c:catAx>
        <c:axId val="366926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927584"/>
        <c:crosses val="autoZero"/>
        <c:auto val="1"/>
        <c:lblAlgn val="ctr"/>
        <c:lblOffset val="100"/>
        <c:noMultiLvlLbl val="0"/>
      </c:catAx>
      <c:valAx>
        <c:axId val="3669275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926800"/>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Groeivormen Volkerakmeer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7.6361824126618461E-2"/>
          <c:y val="0.1425168107588857"/>
          <c:w val="0.6659259403203398"/>
          <c:h val="0.77506818852254422"/>
        </c:manualLayout>
      </c:layout>
      <c:barChart>
        <c:barDir val="col"/>
        <c:grouping val="stacked"/>
        <c:varyColors val="0"/>
        <c:ser>
          <c:idx val="0"/>
          <c:order val="0"/>
          <c:tx>
            <c:strRef>
              <c:f>'3 - Trends groeivormen'!$I$159</c:f>
              <c:strCache>
                <c:ptCount val="1"/>
                <c:pt idx="0">
                  <c:v>draadwieren</c:v>
                </c:pt>
              </c:strCache>
            </c:strRef>
          </c:tx>
          <c:spPr>
            <a:solidFill>
              <a:schemeClr val="accent6">
                <a:lumMod val="40000"/>
                <a:lumOff val="60000"/>
              </a:schemeClr>
            </a:solidFill>
            <a:ln>
              <a:noFill/>
            </a:ln>
            <a:effectLst/>
          </c:spPr>
          <c:invertIfNegative val="0"/>
          <c:cat>
            <c:numRef>
              <c:f>'3 - Trends groeivormen'!$H$160:$H$177</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'3 - Trends groeivormen'!$I$160:$I$177</c:f>
              <c:numCache>
                <c:formatCode>_(* #,##0.00_);_(* \(#,##0.00\);_(* "-"??_);_(@_)</c:formatCode>
                <c:ptCount val="18"/>
                <c:pt idx="0">
                  <c:v>3.1793</c:v>
                </c:pt>
                <c:pt idx="1">
                  <c:v>3.3782000000000001</c:v>
                </c:pt>
                <c:pt idx="2">
                  <c:v>1.213125</c:v>
                </c:pt>
                <c:pt idx="3">
                  <c:v>4.7899999999999998E-2</c:v>
                </c:pt>
                <c:pt idx="4">
                  <c:v>11.185650000000001</c:v>
                </c:pt>
                <c:pt idx="5">
                  <c:v>7.11289841772152</c:v>
                </c:pt>
                <c:pt idx="8">
                  <c:v>22.7</c:v>
                </c:pt>
                <c:pt idx="11">
                  <c:v>9.1999999999999993</c:v>
                </c:pt>
                <c:pt idx="14">
                  <c:v>8.68</c:v>
                </c:pt>
                <c:pt idx="17">
                  <c:v>10.871325000000002</c:v>
                </c:pt>
              </c:numCache>
            </c:numRef>
          </c:val>
          <c:extLst>
            <c:ext xmlns:c16="http://schemas.microsoft.com/office/drawing/2014/chart" uri="{C3380CC4-5D6E-409C-BE32-E72D297353CC}">
              <c16:uniqueId val="{00000000-C299-46B7-B65B-EB5F57CB3A5D}"/>
            </c:ext>
          </c:extLst>
        </c:ser>
        <c:ser>
          <c:idx val="1"/>
          <c:order val="1"/>
          <c:tx>
            <c:strRef>
              <c:f>'3 - Trends groeivormen'!$J$159</c:f>
              <c:strCache>
                <c:ptCount val="1"/>
                <c:pt idx="0">
                  <c:v>kranswieren</c:v>
                </c:pt>
              </c:strCache>
            </c:strRef>
          </c:tx>
          <c:spPr>
            <a:solidFill>
              <a:schemeClr val="accent1">
                <a:lumMod val="60000"/>
                <a:lumOff val="40000"/>
              </a:schemeClr>
            </a:solidFill>
            <a:ln>
              <a:noFill/>
            </a:ln>
            <a:effectLst/>
          </c:spPr>
          <c:invertIfNegative val="0"/>
          <c:cat>
            <c:numRef>
              <c:f>'3 - Trends groeivormen'!$H$160:$H$177</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'3 - Trends groeivormen'!$J$160:$J$177</c:f>
              <c:numCache>
                <c:formatCode>_(* #,##0.00_);_(* \(#,##0.00\);_(* "-"??_);_(@_)</c:formatCode>
                <c:ptCount val="18"/>
                <c:pt idx="0">
                  <c:v>0.17407500000000001</c:v>
                </c:pt>
                <c:pt idx="1">
                  <c:v>0</c:v>
                </c:pt>
                <c:pt idx="2">
                  <c:v>0</c:v>
                </c:pt>
                <c:pt idx="3">
                  <c:v>0</c:v>
                </c:pt>
                <c:pt idx="4">
                  <c:v>9.0749999999999997E-2</c:v>
                </c:pt>
                <c:pt idx="5">
                  <c:v>0</c:v>
                </c:pt>
                <c:pt idx="8">
                  <c:v>0</c:v>
                </c:pt>
                <c:pt idx="11">
                  <c:v>0.9</c:v>
                </c:pt>
                <c:pt idx="14">
                  <c:v>0.33</c:v>
                </c:pt>
                <c:pt idx="17">
                  <c:v>4.8003750000000007</c:v>
                </c:pt>
              </c:numCache>
            </c:numRef>
          </c:val>
          <c:extLst>
            <c:ext xmlns:c16="http://schemas.microsoft.com/office/drawing/2014/chart" uri="{C3380CC4-5D6E-409C-BE32-E72D297353CC}">
              <c16:uniqueId val="{00000001-C299-46B7-B65B-EB5F57CB3A5D}"/>
            </c:ext>
          </c:extLst>
        </c:ser>
        <c:ser>
          <c:idx val="2"/>
          <c:order val="2"/>
          <c:tx>
            <c:strRef>
              <c:f>'3 - Trends groeivormen'!$K$159</c:f>
              <c:strCache>
                <c:ptCount val="1"/>
                <c:pt idx="0">
                  <c:v>parvopotamiden</c:v>
                </c:pt>
              </c:strCache>
            </c:strRef>
          </c:tx>
          <c:spPr>
            <a:solidFill>
              <a:srgbClr val="92D050"/>
            </a:solidFill>
            <a:ln>
              <a:noFill/>
            </a:ln>
            <a:effectLst/>
          </c:spPr>
          <c:invertIfNegative val="0"/>
          <c:cat>
            <c:numRef>
              <c:f>'3 - Trends groeivormen'!$H$160:$H$177</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'3 - Trends groeivormen'!$K$160:$K$177</c:f>
              <c:numCache>
                <c:formatCode>_(* #,##0.00_);_(* \(#,##0.00\);_(* "-"??_);_(@_)</c:formatCode>
                <c:ptCount val="18"/>
                <c:pt idx="0">
                  <c:v>10.95415</c:v>
                </c:pt>
                <c:pt idx="1">
                  <c:v>11.0802</c:v>
                </c:pt>
                <c:pt idx="2">
                  <c:v>4.3988250000000004</c:v>
                </c:pt>
                <c:pt idx="3">
                  <c:v>5.8343499999999997</c:v>
                </c:pt>
                <c:pt idx="4">
                  <c:v>10.6342</c:v>
                </c:pt>
                <c:pt idx="5">
                  <c:v>14.009395886076</c:v>
                </c:pt>
                <c:pt idx="8">
                  <c:v>8.7200000000000006</c:v>
                </c:pt>
                <c:pt idx="11">
                  <c:v>10.1</c:v>
                </c:pt>
                <c:pt idx="14">
                  <c:v>12.67</c:v>
                </c:pt>
                <c:pt idx="17">
                  <c:v>10.388300000000006</c:v>
                </c:pt>
              </c:numCache>
            </c:numRef>
          </c:val>
          <c:extLst>
            <c:ext xmlns:c16="http://schemas.microsoft.com/office/drawing/2014/chart" uri="{C3380CC4-5D6E-409C-BE32-E72D297353CC}">
              <c16:uniqueId val="{00000002-C299-46B7-B65B-EB5F57CB3A5D}"/>
            </c:ext>
          </c:extLst>
        </c:ser>
        <c:ser>
          <c:idx val="3"/>
          <c:order val="3"/>
          <c:tx>
            <c:strRef>
              <c:f>'3 - Trends groeivormen'!$L$159</c:f>
              <c:strCache>
                <c:ptCount val="1"/>
                <c:pt idx="0">
                  <c:v>magnopotamiden</c:v>
                </c:pt>
              </c:strCache>
            </c:strRef>
          </c:tx>
          <c:spPr>
            <a:solidFill>
              <a:schemeClr val="accent6">
                <a:lumMod val="75000"/>
              </a:schemeClr>
            </a:solidFill>
            <a:ln>
              <a:noFill/>
            </a:ln>
            <a:effectLst/>
          </c:spPr>
          <c:invertIfNegative val="0"/>
          <c:cat>
            <c:numRef>
              <c:f>'3 - Trends groeivormen'!$H$160:$H$177</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'3 - Trends groeivormen'!$L$160:$L$177</c:f>
              <c:numCache>
                <c:formatCode>_(* #,##0.00_);_(* \(#,##0.00\);_(* "-"??_);_(@_)</c:formatCode>
                <c:ptCount val="18"/>
                <c:pt idx="0">
                  <c:v>0.38674999999999998</c:v>
                </c:pt>
                <c:pt idx="1">
                  <c:v>0.23350000000000001</c:v>
                </c:pt>
                <c:pt idx="2">
                  <c:v>0.35317500000000002</c:v>
                </c:pt>
                <c:pt idx="3">
                  <c:v>0.39324999999999999</c:v>
                </c:pt>
                <c:pt idx="4">
                  <c:v>0.44292500000000001</c:v>
                </c:pt>
                <c:pt idx="5">
                  <c:v>1.06751708860759</c:v>
                </c:pt>
                <c:pt idx="8">
                  <c:v>5.81</c:v>
                </c:pt>
                <c:pt idx="11">
                  <c:v>12.2</c:v>
                </c:pt>
                <c:pt idx="14">
                  <c:v>15.23</c:v>
                </c:pt>
                <c:pt idx="17">
                  <c:v>21.827275</c:v>
                </c:pt>
              </c:numCache>
            </c:numRef>
          </c:val>
          <c:extLst>
            <c:ext xmlns:c16="http://schemas.microsoft.com/office/drawing/2014/chart" uri="{C3380CC4-5D6E-409C-BE32-E72D297353CC}">
              <c16:uniqueId val="{00000003-C299-46B7-B65B-EB5F57CB3A5D}"/>
            </c:ext>
          </c:extLst>
        </c:ser>
        <c:ser>
          <c:idx val="4"/>
          <c:order val="4"/>
          <c:tx>
            <c:strRef>
              <c:f>'3 - Trends groeivormen'!$M$159</c:f>
              <c:strCache>
                <c:ptCount val="1"/>
                <c:pt idx="0">
                  <c:v>myriophylliden</c:v>
                </c:pt>
              </c:strCache>
            </c:strRef>
          </c:tx>
          <c:spPr>
            <a:solidFill>
              <a:srgbClr val="FF0000"/>
            </a:solidFill>
            <a:ln>
              <a:noFill/>
            </a:ln>
            <a:effectLst/>
          </c:spPr>
          <c:invertIfNegative val="0"/>
          <c:cat>
            <c:numRef>
              <c:f>'3 - Trends groeivormen'!$H$160:$H$177</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'3 - Trends groeivormen'!$M$160:$M$177</c:f>
              <c:numCache>
                <c:formatCode>_(* #,##0.00_);_(* \(#,##0.00\);_(* "-"??_);_(@_)</c:formatCode>
                <c:ptCount val="18"/>
                <c:pt idx="0">
                  <c:v>1.25E-3</c:v>
                </c:pt>
                <c:pt idx="1">
                  <c:v>6.3749999999999996E-3</c:v>
                </c:pt>
                <c:pt idx="2">
                  <c:v>0</c:v>
                </c:pt>
                <c:pt idx="3">
                  <c:v>8.5000000000000006E-3</c:v>
                </c:pt>
                <c:pt idx="4">
                  <c:v>6.7400000000000002E-2</c:v>
                </c:pt>
                <c:pt idx="5">
                  <c:v>0.307801265822785</c:v>
                </c:pt>
                <c:pt idx="8">
                  <c:v>1.7</c:v>
                </c:pt>
                <c:pt idx="11">
                  <c:v>4.7</c:v>
                </c:pt>
                <c:pt idx="14">
                  <c:v>2.72</c:v>
                </c:pt>
                <c:pt idx="17">
                  <c:v>5.3991500000000006</c:v>
                </c:pt>
              </c:numCache>
            </c:numRef>
          </c:val>
          <c:extLst>
            <c:ext xmlns:c16="http://schemas.microsoft.com/office/drawing/2014/chart" uri="{C3380CC4-5D6E-409C-BE32-E72D297353CC}">
              <c16:uniqueId val="{00000004-C299-46B7-B65B-EB5F57CB3A5D}"/>
            </c:ext>
          </c:extLst>
        </c:ser>
        <c:ser>
          <c:idx val="5"/>
          <c:order val="5"/>
          <c:tx>
            <c:strRef>
              <c:f>'3 - Trends groeivormen'!$N$159</c:f>
              <c:strCache>
                <c:ptCount val="1"/>
                <c:pt idx="0">
                  <c:v>nymphaeiden</c:v>
                </c:pt>
              </c:strCache>
            </c:strRef>
          </c:tx>
          <c:spPr>
            <a:solidFill>
              <a:srgbClr val="FFFF00"/>
            </a:solidFill>
            <a:ln>
              <a:noFill/>
            </a:ln>
            <a:effectLst/>
          </c:spPr>
          <c:invertIfNegative val="0"/>
          <c:cat>
            <c:numRef>
              <c:f>'3 - Trends groeivormen'!$H$160:$H$177</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'3 - Trends groeivormen'!$N$160:$N$177</c:f>
              <c:numCache>
                <c:formatCode>_(* #,##0.00_);_(* \(#,##0.00\);_(* "-"??_);_(@_)</c:formatCode>
                <c:ptCount val="18"/>
                <c:pt idx="0">
                  <c:v>0</c:v>
                </c:pt>
                <c:pt idx="1">
                  <c:v>0</c:v>
                </c:pt>
                <c:pt idx="2">
                  <c:v>0</c:v>
                </c:pt>
                <c:pt idx="3">
                  <c:v>0</c:v>
                </c:pt>
                <c:pt idx="4">
                  <c:v>0</c:v>
                </c:pt>
                <c:pt idx="5">
                  <c:v>0</c:v>
                </c:pt>
                <c:pt idx="8">
                  <c:v>0</c:v>
                </c:pt>
                <c:pt idx="11">
                  <c:v>0</c:v>
                </c:pt>
                <c:pt idx="14">
                  <c:v>0</c:v>
                </c:pt>
                <c:pt idx="17">
                  <c:v>0</c:v>
                </c:pt>
              </c:numCache>
            </c:numRef>
          </c:val>
          <c:extLst>
            <c:ext xmlns:c16="http://schemas.microsoft.com/office/drawing/2014/chart" uri="{C3380CC4-5D6E-409C-BE32-E72D297353CC}">
              <c16:uniqueId val="{00000005-C299-46B7-B65B-EB5F57CB3A5D}"/>
            </c:ext>
          </c:extLst>
        </c:ser>
        <c:ser>
          <c:idx val="6"/>
          <c:order val="6"/>
          <c:tx>
            <c:strRef>
              <c:f>'3 - Trends groeivormen'!$O$159</c:f>
              <c:strCache>
                <c:ptCount val="1"/>
                <c:pt idx="0">
                  <c:v>helofyten</c:v>
                </c:pt>
              </c:strCache>
            </c:strRef>
          </c:tx>
          <c:spPr>
            <a:solidFill>
              <a:schemeClr val="accent4">
                <a:lumMod val="50000"/>
              </a:schemeClr>
            </a:solidFill>
            <a:ln>
              <a:noFill/>
            </a:ln>
            <a:effectLst/>
          </c:spPr>
          <c:invertIfNegative val="0"/>
          <c:cat>
            <c:numRef>
              <c:f>'3 - Trends groeivormen'!$H$160:$H$177</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'3 - Trends groeivormen'!$O$160:$O$177</c:f>
              <c:numCache>
                <c:formatCode>_(* #,##0.00_);_(* \(#,##0.00\);_(* "-"??_);_(@_)</c:formatCode>
                <c:ptCount val="18"/>
                <c:pt idx="0">
                  <c:v>0</c:v>
                </c:pt>
                <c:pt idx="1">
                  <c:v>0</c:v>
                </c:pt>
                <c:pt idx="2">
                  <c:v>0</c:v>
                </c:pt>
                <c:pt idx="3">
                  <c:v>0</c:v>
                </c:pt>
                <c:pt idx="4">
                  <c:v>0</c:v>
                </c:pt>
                <c:pt idx="5">
                  <c:v>0</c:v>
                </c:pt>
                <c:pt idx="8">
                  <c:v>0</c:v>
                </c:pt>
                <c:pt idx="11">
                  <c:v>0.2</c:v>
                </c:pt>
                <c:pt idx="14">
                  <c:v>0.06</c:v>
                </c:pt>
                <c:pt idx="17">
                  <c:v>0</c:v>
                </c:pt>
              </c:numCache>
            </c:numRef>
          </c:val>
          <c:extLst>
            <c:ext xmlns:c16="http://schemas.microsoft.com/office/drawing/2014/chart" uri="{C3380CC4-5D6E-409C-BE32-E72D297353CC}">
              <c16:uniqueId val="{00000006-C299-46B7-B65B-EB5F57CB3A5D}"/>
            </c:ext>
          </c:extLst>
        </c:ser>
        <c:ser>
          <c:idx val="8"/>
          <c:order val="7"/>
          <c:tx>
            <c:strRef>
              <c:f>'3 - Trends groeivormen'!$P$159</c:f>
              <c:strCache>
                <c:ptCount val="1"/>
                <c:pt idx="0">
                  <c:v>elodeiden</c:v>
                </c:pt>
              </c:strCache>
            </c:strRef>
          </c:tx>
          <c:spPr>
            <a:solidFill>
              <a:schemeClr val="accent2">
                <a:lumMod val="40000"/>
                <a:lumOff val="60000"/>
              </a:schemeClr>
            </a:solidFill>
            <a:ln>
              <a:noFill/>
            </a:ln>
            <a:effectLst/>
          </c:spPr>
          <c:invertIfNegative val="0"/>
          <c:cat>
            <c:numRef>
              <c:f>'3 - Trends groeivormen'!$H$160:$H$177</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'3 - Trends groeivormen'!$P$160:$P$177</c:f>
              <c:numCache>
                <c:formatCode>_(* #,##0.00_);_(* \(#,##0.00\);_(* "-"??_);_(@_)</c:formatCode>
                <c:ptCount val="18"/>
                <c:pt idx="0">
                  <c:v>0</c:v>
                </c:pt>
                <c:pt idx="1">
                  <c:v>0</c:v>
                </c:pt>
                <c:pt idx="2">
                  <c:v>0</c:v>
                </c:pt>
                <c:pt idx="3">
                  <c:v>0</c:v>
                </c:pt>
                <c:pt idx="4">
                  <c:v>0</c:v>
                </c:pt>
                <c:pt idx="5">
                  <c:v>0</c:v>
                </c:pt>
                <c:pt idx="8">
                  <c:v>0</c:v>
                </c:pt>
                <c:pt idx="11">
                  <c:v>8.4600000000000009</c:v>
                </c:pt>
                <c:pt idx="14">
                  <c:v>3.76</c:v>
                </c:pt>
                <c:pt idx="17">
                  <c:v>0.438975</c:v>
                </c:pt>
              </c:numCache>
            </c:numRef>
          </c:val>
          <c:extLst>
            <c:ext xmlns:c16="http://schemas.microsoft.com/office/drawing/2014/chart" uri="{C3380CC4-5D6E-409C-BE32-E72D297353CC}">
              <c16:uniqueId val="{00000007-C299-46B7-B65B-EB5F57CB3A5D}"/>
            </c:ext>
          </c:extLst>
        </c:ser>
        <c:ser>
          <c:idx val="7"/>
          <c:order val="8"/>
          <c:tx>
            <c:strRef>
              <c:f>'3 - Trends groeivormen'!$Q$159</c:f>
              <c:strCache>
                <c:ptCount val="1"/>
                <c:pt idx="0">
                  <c:v>overige groeivormen</c:v>
                </c:pt>
              </c:strCache>
            </c:strRef>
          </c:tx>
          <c:spPr>
            <a:solidFill>
              <a:schemeClr val="bg1">
                <a:lumMod val="85000"/>
              </a:schemeClr>
            </a:solidFill>
            <a:ln>
              <a:noFill/>
            </a:ln>
            <a:effectLst/>
          </c:spPr>
          <c:invertIfNegative val="0"/>
          <c:cat>
            <c:numRef>
              <c:f>'3 - Trends groeivormen'!$H$160:$H$177</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'3 - Trends groeivormen'!$Q$160:$Q$177</c:f>
              <c:numCache>
                <c:formatCode>_(* #,##0.00_);_(* \(#,##0.00\);_(* "-"??_);_(@_)</c:formatCode>
                <c:ptCount val="18"/>
                <c:pt idx="0">
                  <c:v>0.32505000000000001</c:v>
                </c:pt>
                <c:pt idx="1">
                  <c:v>2.5575000000000001E-2</c:v>
                </c:pt>
                <c:pt idx="2">
                  <c:v>7.5050000000000006E-2</c:v>
                </c:pt>
                <c:pt idx="3">
                  <c:v>4.3325000000000002E-2</c:v>
                </c:pt>
                <c:pt idx="4">
                  <c:v>2.725E-2</c:v>
                </c:pt>
                <c:pt idx="5">
                  <c:v>8.1695886075949298E-2</c:v>
                </c:pt>
                <c:pt idx="8">
                  <c:v>0</c:v>
                </c:pt>
                <c:pt idx="11">
                  <c:v>9.1</c:v>
                </c:pt>
                <c:pt idx="14">
                  <c:v>0.06</c:v>
                </c:pt>
                <c:pt idx="17">
                  <c:v>0.11265000000000001</c:v>
                </c:pt>
              </c:numCache>
            </c:numRef>
          </c:val>
          <c:extLst>
            <c:ext xmlns:c16="http://schemas.microsoft.com/office/drawing/2014/chart" uri="{C3380CC4-5D6E-409C-BE32-E72D297353CC}">
              <c16:uniqueId val="{00000008-C299-46B7-B65B-EB5F57CB3A5D}"/>
            </c:ext>
          </c:extLst>
        </c:ser>
        <c:dLbls>
          <c:showLegendKey val="0"/>
          <c:showVal val="0"/>
          <c:showCatName val="0"/>
          <c:showSerName val="0"/>
          <c:showPercent val="0"/>
          <c:showBubbleSize val="0"/>
        </c:dLbls>
        <c:gapWidth val="50"/>
        <c:overlap val="100"/>
        <c:axId val="367845048"/>
        <c:axId val="367843088"/>
      </c:barChart>
      <c:catAx>
        <c:axId val="367845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7843088"/>
        <c:crosses val="autoZero"/>
        <c:auto val="1"/>
        <c:lblAlgn val="ctr"/>
        <c:lblOffset val="100"/>
        <c:noMultiLvlLbl val="0"/>
      </c:catAx>
      <c:valAx>
        <c:axId val="3678430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7845048"/>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Groeivormen Zoommeer-Eendracht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7.6361824126618461E-2"/>
          <c:y val="0.1425168107588857"/>
          <c:w val="0.6659259403203398"/>
          <c:h val="0.75585589265318776"/>
        </c:manualLayout>
      </c:layout>
      <c:barChart>
        <c:barDir val="col"/>
        <c:grouping val="stacked"/>
        <c:varyColors val="0"/>
        <c:ser>
          <c:idx val="0"/>
          <c:order val="0"/>
          <c:tx>
            <c:strRef>
              <c:f>'3 - Trends groeivormen'!$I$188</c:f>
              <c:strCache>
                <c:ptCount val="1"/>
                <c:pt idx="0">
                  <c:v>draadwieren</c:v>
                </c:pt>
              </c:strCache>
            </c:strRef>
          </c:tx>
          <c:spPr>
            <a:solidFill>
              <a:schemeClr val="accent6">
                <a:lumMod val="40000"/>
                <a:lumOff val="60000"/>
              </a:schemeClr>
            </a:solidFill>
            <a:ln>
              <a:noFill/>
            </a:ln>
            <a:effectLst/>
          </c:spPr>
          <c:invertIfNegative val="0"/>
          <c:cat>
            <c:numRef>
              <c:f>'3 - Trends groeivormen'!$H$189:$H$207</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groeivormen'!$I$189:$I$207</c:f>
              <c:numCache>
                <c:formatCode>_(* #,##0.00_);_(* \(#,##0.00\);_(* "-"??_);_(@_)</c:formatCode>
                <c:ptCount val="19"/>
                <c:pt idx="0">
                  <c:v>3.010475</c:v>
                </c:pt>
                <c:pt idx="1">
                  <c:v>4.8426999999999998</c:v>
                </c:pt>
                <c:pt idx="2">
                  <c:v>5.6470306962025303</c:v>
                </c:pt>
                <c:pt idx="3">
                  <c:v>2.2064702531645599</c:v>
                </c:pt>
                <c:pt idx="4">
                  <c:v>7.47286428571429</c:v>
                </c:pt>
                <c:pt idx="5">
                  <c:v>12.486177848101301</c:v>
                </c:pt>
                <c:pt idx="6">
                  <c:v>8.03690696202532</c:v>
                </c:pt>
                <c:pt idx="8">
                  <c:v>11.68</c:v>
                </c:pt>
                <c:pt idx="9">
                  <c:v>29.85</c:v>
                </c:pt>
                <c:pt idx="12">
                  <c:v>11.05</c:v>
                </c:pt>
                <c:pt idx="15">
                  <c:v>15.152159210526301</c:v>
                </c:pt>
                <c:pt idx="18" formatCode="0.00">
                  <c:v>29.356899999999996</c:v>
                </c:pt>
              </c:numCache>
            </c:numRef>
          </c:val>
          <c:extLst>
            <c:ext xmlns:c16="http://schemas.microsoft.com/office/drawing/2014/chart" uri="{C3380CC4-5D6E-409C-BE32-E72D297353CC}">
              <c16:uniqueId val="{00000000-1E26-4DDE-BF7A-9D7004650337}"/>
            </c:ext>
          </c:extLst>
        </c:ser>
        <c:ser>
          <c:idx val="1"/>
          <c:order val="1"/>
          <c:tx>
            <c:strRef>
              <c:f>'3 - Trends groeivormen'!$J$188</c:f>
              <c:strCache>
                <c:ptCount val="1"/>
                <c:pt idx="0">
                  <c:v>kranswieren</c:v>
                </c:pt>
              </c:strCache>
            </c:strRef>
          </c:tx>
          <c:spPr>
            <a:solidFill>
              <a:schemeClr val="accent1">
                <a:lumMod val="75000"/>
              </a:schemeClr>
            </a:solidFill>
            <a:ln>
              <a:noFill/>
            </a:ln>
            <a:effectLst/>
          </c:spPr>
          <c:invertIfNegative val="0"/>
          <c:cat>
            <c:numRef>
              <c:f>'3 - Trends groeivormen'!$H$189:$H$207</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groeivormen'!$J$189:$J$207</c:f>
              <c:numCache>
                <c:formatCode>_(* #,##0.00_);_(* \(#,##0.00\);_(* "-"??_);_(@_)</c:formatCode>
                <c:ptCount val="19"/>
                <c:pt idx="0">
                  <c:v>8.25E-4</c:v>
                </c:pt>
                <c:pt idx="1">
                  <c:v>0</c:v>
                </c:pt>
                <c:pt idx="2">
                  <c:v>0</c:v>
                </c:pt>
                <c:pt idx="3">
                  <c:v>8.25E-4</c:v>
                </c:pt>
                <c:pt idx="4">
                  <c:v>8.5714285714285699E-4</c:v>
                </c:pt>
                <c:pt idx="5">
                  <c:v>8.2500000000000004E-3</c:v>
                </c:pt>
                <c:pt idx="6">
                  <c:v>0</c:v>
                </c:pt>
                <c:pt idx="8">
                  <c:v>0</c:v>
                </c:pt>
                <c:pt idx="9">
                  <c:v>0.04</c:v>
                </c:pt>
                <c:pt idx="12">
                  <c:v>3.0000000000000001E-3</c:v>
                </c:pt>
                <c:pt idx="15">
                  <c:v>5.5560526315789463E-2</c:v>
                </c:pt>
                <c:pt idx="18" formatCode="0.00">
                  <c:v>8.3750000000000005E-2</c:v>
                </c:pt>
              </c:numCache>
            </c:numRef>
          </c:val>
          <c:extLst>
            <c:ext xmlns:c16="http://schemas.microsoft.com/office/drawing/2014/chart" uri="{C3380CC4-5D6E-409C-BE32-E72D297353CC}">
              <c16:uniqueId val="{00000001-1E26-4DDE-BF7A-9D7004650337}"/>
            </c:ext>
          </c:extLst>
        </c:ser>
        <c:ser>
          <c:idx val="2"/>
          <c:order val="2"/>
          <c:tx>
            <c:strRef>
              <c:f>'3 - Trends groeivormen'!$K$188</c:f>
              <c:strCache>
                <c:ptCount val="1"/>
                <c:pt idx="0">
                  <c:v>parvopotamiden</c:v>
                </c:pt>
              </c:strCache>
            </c:strRef>
          </c:tx>
          <c:spPr>
            <a:solidFill>
              <a:srgbClr val="92D050"/>
            </a:solidFill>
            <a:ln>
              <a:noFill/>
            </a:ln>
            <a:effectLst/>
          </c:spPr>
          <c:invertIfNegative val="0"/>
          <c:cat>
            <c:numRef>
              <c:f>'3 - Trends groeivormen'!$H$189:$H$207</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groeivormen'!$K$189:$K$207</c:f>
              <c:numCache>
                <c:formatCode>_(* #,##0.00_);_(* \(#,##0.00\);_(* "-"??_);_(@_)</c:formatCode>
                <c:ptCount val="19"/>
                <c:pt idx="0">
                  <c:v>20.363524999999999</c:v>
                </c:pt>
                <c:pt idx="1">
                  <c:v>13.8055</c:v>
                </c:pt>
                <c:pt idx="2">
                  <c:v>9.1447689873417701</c:v>
                </c:pt>
                <c:pt idx="3">
                  <c:v>3.6871126582278499</c:v>
                </c:pt>
                <c:pt idx="4">
                  <c:v>7.7438392857142899</c:v>
                </c:pt>
                <c:pt idx="5">
                  <c:v>9.4947506329113995</c:v>
                </c:pt>
                <c:pt idx="6">
                  <c:v>5.2426968354430397</c:v>
                </c:pt>
                <c:pt idx="8">
                  <c:v>8.65</c:v>
                </c:pt>
                <c:pt idx="9">
                  <c:v>9.49</c:v>
                </c:pt>
                <c:pt idx="12">
                  <c:v>14.42</c:v>
                </c:pt>
                <c:pt idx="15">
                  <c:v>10.830082894736844</c:v>
                </c:pt>
                <c:pt idx="18" formatCode="0.00">
                  <c:v>9.2488750000000053</c:v>
                </c:pt>
              </c:numCache>
            </c:numRef>
          </c:val>
          <c:extLst>
            <c:ext xmlns:c16="http://schemas.microsoft.com/office/drawing/2014/chart" uri="{C3380CC4-5D6E-409C-BE32-E72D297353CC}">
              <c16:uniqueId val="{00000002-1E26-4DDE-BF7A-9D7004650337}"/>
            </c:ext>
          </c:extLst>
        </c:ser>
        <c:ser>
          <c:idx val="3"/>
          <c:order val="3"/>
          <c:tx>
            <c:strRef>
              <c:f>'3 - Trends groeivormen'!$L$188</c:f>
              <c:strCache>
                <c:ptCount val="1"/>
                <c:pt idx="0">
                  <c:v>magnopotamiden</c:v>
                </c:pt>
              </c:strCache>
            </c:strRef>
          </c:tx>
          <c:spPr>
            <a:solidFill>
              <a:schemeClr val="accent6">
                <a:lumMod val="75000"/>
              </a:schemeClr>
            </a:solidFill>
            <a:ln>
              <a:noFill/>
            </a:ln>
            <a:effectLst/>
          </c:spPr>
          <c:invertIfNegative val="0"/>
          <c:cat>
            <c:numRef>
              <c:f>'3 - Trends groeivormen'!$H$189:$H$207</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groeivormen'!$L$189:$L$207</c:f>
              <c:numCache>
                <c:formatCode>_(* #,##0.00_);_(* \(#,##0.00\);_(* "-"??_);_(@_)</c:formatCode>
                <c:ptCount val="19"/>
                <c:pt idx="0">
                  <c:v>0.21249999999999999</c:v>
                </c:pt>
                <c:pt idx="1">
                  <c:v>0.14449999999999999</c:v>
                </c:pt>
                <c:pt idx="2">
                  <c:v>0.18936708860759499</c:v>
                </c:pt>
                <c:pt idx="3">
                  <c:v>0.19453164556961999</c:v>
                </c:pt>
                <c:pt idx="4">
                  <c:v>0.39278571428571402</c:v>
                </c:pt>
                <c:pt idx="5">
                  <c:v>0.474242721518987</c:v>
                </c:pt>
                <c:pt idx="6">
                  <c:v>7.3085443037974707E-2</c:v>
                </c:pt>
                <c:pt idx="8">
                  <c:v>7.19</c:v>
                </c:pt>
                <c:pt idx="9">
                  <c:v>0.56999999999999995</c:v>
                </c:pt>
                <c:pt idx="12">
                  <c:v>3.05</c:v>
                </c:pt>
                <c:pt idx="15">
                  <c:v>1.4621960526315783</c:v>
                </c:pt>
                <c:pt idx="18" formatCode="0.00">
                  <c:v>0.63190000000000002</c:v>
                </c:pt>
              </c:numCache>
            </c:numRef>
          </c:val>
          <c:extLst>
            <c:ext xmlns:c16="http://schemas.microsoft.com/office/drawing/2014/chart" uri="{C3380CC4-5D6E-409C-BE32-E72D297353CC}">
              <c16:uniqueId val="{00000003-1E26-4DDE-BF7A-9D7004650337}"/>
            </c:ext>
          </c:extLst>
        </c:ser>
        <c:ser>
          <c:idx val="4"/>
          <c:order val="4"/>
          <c:tx>
            <c:strRef>
              <c:f>'3 - Trends groeivormen'!$M$188</c:f>
              <c:strCache>
                <c:ptCount val="1"/>
                <c:pt idx="0">
                  <c:v>myriophylliden</c:v>
                </c:pt>
              </c:strCache>
            </c:strRef>
          </c:tx>
          <c:spPr>
            <a:solidFill>
              <a:srgbClr val="FF0000"/>
            </a:solidFill>
            <a:ln>
              <a:noFill/>
            </a:ln>
            <a:effectLst/>
          </c:spPr>
          <c:invertIfNegative val="0"/>
          <c:cat>
            <c:numRef>
              <c:f>'3 - Trends groeivormen'!$H$189:$H$207</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groeivormen'!$M$189:$M$207</c:f>
              <c:numCache>
                <c:formatCode>_(* #,##0.00_);_(* \(#,##0.00\);_(* "-"??_);_(@_)</c:formatCode>
                <c:ptCount val="19"/>
                <c:pt idx="0">
                  <c:v>1.6500000000000001E-2</c:v>
                </c:pt>
                <c:pt idx="1">
                  <c:v>0.11812499999999999</c:v>
                </c:pt>
                <c:pt idx="2">
                  <c:v>0.21916139240506299</c:v>
                </c:pt>
                <c:pt idx="3">
                  <c:v>0.108505379746835</c:v>
                </c:pt>
                <c:pt idx="4">
                  <c:v>0.795732142857143</c:v>
                </c:pt>
                <c:pt idx="5">
                  <c:v>0.72671550632911397</c:v>
                </c:pt>
                <c:pt idx="6">
                  <c:v>0.83191360759493604</c:v>
                </c:pt>
                <c:pt idx="8">
                  <c:v>1.76</c:v>
                </c:pt>
                <c:pt idx="9">
                  <c:v>1.46</c:v>
                </c:pt>
                <c:pt idx="12">
                  <c:v>6.6509999999999998</c:v>
                </c:pt>
                <c:pt idx="15">
                  <c:v>0.88020263157894751</c:v>
                </c:pt>
                <c:pt idx="18" formatCode="0.00">
                  <c:v>0.69705000000000017</c:v>
                </c:pt>
              </c:numCache>
            </c:numRef>
          </c:val>
          <c:extLst>
            <c:ext xmlns:c16="http://schemas.microsoft.com/office/drawing/2014/chart" uri="{C3380CC4-5D6E-409C-BE32-E72D297353CC}">
              <c16:uniqueId val="{00000004-1E26-4DDE-BF7A-9D7004650337}"/>
            </c:ext>
          </c:extLst>
        </c:ser>
        <c:ser>
          <c:idx val="5"/>
          <c:order val="5"/>
          <c:tx>
            <c:strRef>
              <c:f>'3 - Trends groeivormen'!$N$188</c:f>
              <c:strCache>
                <c:ptCount val="1"/>
                <c:pt idx="0">
                  <c:v>nymphaeiden</c:v>
                </c:pt>
              </c:strCache>
            </c:strRef>
          </c:tx>
          <c:spPr>
            <a:solidFill>
              <a:srgbClr val="FFFF00"/>
            </a:solidFill>
            <a:ln>
              <a:noFill/>
            </a:ln>
            <a:effectLst/>
          </c:spPr>
          <c:invertIfNegative val="0"/>
          <c:cat>
            <c:numRef>
              <c:f>'3 - Trends groeivormen'!$H$189:$H$207</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groeivormen'!$N$189:$N$207</c:f>
              <c:numCache>
                <c:formatCode>_(* #,##0.00_);_(* \(#,##0.00\);_(* "-"??_);_(@_)</c:formatCode>
                <c:ptCount val="19"/>
                <c:pt idx="0">
                  <c:v>0</c:v>
                </c:pt>
                <c:pt idx="1">
                  <c:v>0</c:v>
                </c:pt>
                <c:pt idx="2">
                  <c:v>0</c:v>
                </c:pt>
                <c:pt idx="3">
                  <c:v>0</c:v>
                </c:pt>
                <c:pt idx="4">
                  <c:v>0</c:v>
                </c:pt>
                <c:pt idx="5">
                  <c:v>0</c:v>
                </c:pt>
                <c:pt idx="6">
                  <c:v>0</c:v>
                </c:pt>
                <c:pt idx="8">
                  <c:v>0</c:v>
                </c:pt>
                <c:pt idx="9">
                  <c:v>0</c:v>
                </c:pt>
                <c:pt idx="12">
                  <c:v>0</c:v>
                </c:pt>
                <c:pt idx="15">
                  <c:v>0</c:v>
                </c:pt>
                <c:pt idx="18" formatCode="0.00">
                  <c:v>0</c:v>
                </c:pt>
              </c:numCache>
            </c:numRef>
          </c:val>
          <c:extLst>
            <c:ext xmlns:c16="http://schemas.microsoft.com/office/drawing/2014/chart" uri="{C3380CC4-5D6E-409C-BE32-E72D297353CC}">
              <c16:uniqueId val="{00000005-1E26-4DDE-BF7A-9D7004650337}"/>
            </c:ext>
          </c:extLst>
        </c:ser>
        <c:ser>
          <c:idx val="6"/>
          <c:order val="6"/>
          <c:tx>
            <c:strRef>
              <c:f>'3 - Trends groeivormen'!$O$188</c:f>
              <c:strCache>
                <c:ptCount val="1"/>
                <c:pt idx="0">
                  <c:v>helofyten</c:v>
                </c:pt>
              </c:strCache>
            </c:strRef>
          </c:tx>
          <c:spPr>
            <a:solidFill>
              <a:schemeClr val="accent4">
                <a:lumMod val="50000"/>
              </a:schemeClr>
            </a:solidFill>
            <a:ln>
              <a:noFill/>
            </a:ln>
            <a:effectLst/>
          </c:spPr>
          <c:invertIfNegative val="0"/>
          <c:cat>
            <c:numRef>
              <c:f>'3 - Trends groeivormen'!$H$189:$H$207</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groeivormen'!$O$189:$O$207</c:f>
              <c:numCache>
                <c:formatCode>_(* #,##0.00_);_(* \(#,##0.00\);_(* "-"??_);_(@_)</c:formatCode>
                <c:ptCount val="19"/>
                <c:pt idx="0">
                  <c:v>0</c:v>
                </c:pt>
                <c:pt idx="1">
                  <c:v>0</c:v>
                </c:pt>
                <c:pt idx="2">
                  <c:v>0</c:v>
                </c:pt>
                <c:pt idx="3">
                  <c:v>0</c:v>
                </c:pt>
                <c:pt idx="4">
                  <c:v>0</c:v>
                </c:pt>
                <c:pt idx="5">
                  <c:v>0</c:v>
                </c:pt>
                <c:pt idx="6">
                  <c:v>0</c:v>
                </c:pt>
                <c:pt idx="8">
                  <c:v>0</c:v>
                </c:pt>
                <c:pt idx="9">
                  <c:v>0.27</c:v>
                </c:pt>
                <c:pt idx="12">
                  <c:v>0.01</c:v>
                </c:pt>
                <c:pt idx="15">
                  <c:v>0</c:v>
                </c:pt>
                <c:pt idx="18" formatCode="0.00">
                  <c:v>8.250000000000001E-4</c:v>
                </c:pt>
              </c:numCache>
            </c:numRef>
          </c:val>
          <c:extLst>
            <c:ext xmlns:c16="http://schemas.microsoft.com/office/drawing/2014/chart" uri="{C3380CC4-5D6E-409C-BE32-E72D297353CC}">
              <c16:uniqueId val="{00000006-1E26-4DDE-BF7A-9D7004650337}"/>
            </c:ext>
          </c:extLst>
        </c:ser>
        <c:ser>
          <c:idx val="7"/>
          <c:order val="7"/>
          <c:tx>
            <c:strRef>
              <c:f>'3 - Trends groeivormen'!$P$188</c:f>
              <c:strCache>
                <c:ptCount val="1"/>
                <c:pt idx="0">
                  <c:v>Elodeide</c:v>
                </c:pt>
              </c:strCache>
            </c:strRef>
          </c:tx>
          <c:spPr>
            <a:solidFill>
              <a:schemeClr val="bg1">
                <a:lumMod val="65000"/>
              </a:schemeClr>
            </a:solidFill>
            <a:ln>
              <a:noFill/>
            </a:ln>
            <a:effectLst/>
          </c:spPr>
          <c:invertIfNegative val="0"/>
          <c:cat>
            <c:numRef>
              <c:f>'3 - Trends groeivormen'!$H$189:$H$207</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groeivormen'!$P$189:$P$207</c:f>
              <c:numCache>
                <c:formatCode>_(* #,##0.00_);_(* \(#,##0.00\);_(* "-"??_);_(@_)</c:formatCode>
                <c:ptCount val="19"/>
                <c:pt idx="0">
                  <c:v>0</c:v>
                </c:pt>
                <c:pt idx="1">
                  <c:v>0</c:v>
                </c:pt>
                <c:pt idx="2">
                  <c:v>0</c:v>
                </c:pt>
                <c:pt idx="3">
                  <c:v>0</c:v>
                </c:pt>
                <c:pt idx="4">
                  <c:v>0</c:v>
                </c:pt>
                <c:pt idx="5">
                  <c:v>6.31993670886076E-2</c:v>
                </c:pt>
                <c:pt idx="6">
                  <c:v>0.61502436708860797</c:v>
                </c:pt>
                <c:pt idx="8">
                  <c:v>4.75</c:v>
                </c:pt>
                <c:pt idx="9">
                  <c:v>22.1</c:v>
                </c:pt>
                <c:pt idx="12">
                  <c:v>7.29</c:v>
                </c:pt>
                <c:pt idx="15">
                  <c:v>3.3136723684210527</c:v>
                </c:pt>
                <c:pt idx="18" formatCode="0.00">
                  <c:v>0.93777500000000003</c:v>
                </c:pt>
              </c:numCache>
            </c:numRef>
          </c:val>
          <c:extLst>
            <c:ext xmlns:c16="http://schemas.microsoft.com/office/drawing/2014/chart" uri="{C3380CC4-5D6E-409C-BE32-E72D297353CC}">
              <c16:uniqueId val="{00000007-1E26-4DDE-BF7A-9D7004650337}"/>
            </c:ext>
          </c:extLst>
        </c:ser>
        <c:ser>
          <c:idx val="8"/>
          <c:order val="8"/>
          <c:tx>
            <c:strRef>
              <c:f>'3 - Trends groeivormen'!$Q$188</c:f>
              <c:strCache>
                <c:ptCount val="1"/>
                <c:pt idx="0">
                  <c:v>overige groeivormen</c:v>
                </c:pt>
              </c:strCache>
            </c:strRef>
          </c:tx>
          <c:spPr>
            <a:solidFill>
              <a:schemeClr val="bg1">
                <a:lumMod val="85000"/>
              </a:schemeClr>
            </a:solidFill>
            <a:ln>
              <a:noFill/>
            </a:ln>
            <a:effectLst/>
          </c:spPr>
          <c:invertIfNegative val="0"/>
          <c:cat>
            <c:numRef>
              <c:f>'3 - Trends groeivormen'!$H$189:$H$207</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'3 - Trends groeivormen'!$Q$189:$Q$207</c:f>
              <c:numCache>
                <c:formatCode>_(* #,##0.00_);_(* \(#,##0.00\);_(* "-"??_);_(@_)</c:formatCode>
                <c:ptCount val="19"/>
                <c:pt idx="0">
                  <c:v>2.7650000000000001E-2</c:v>
                </c:pt>
                <c:pt idx="1">
                  <c:v>2.0625000000000001E-2</c:v>
                </c:pt>
                <c:pt idx="2">
                  <c:v>8.6075949367088594E-3</c:v>
                </c:pt>
                <c:pt idx="3">
                  <c:v>0.76065000000000005</c:v>
                </c:pt>
                <c:pt idx="4">
                  <c:v>0.158571428571429</c:v>
                </c:pt>
                <c:pt idx="5">
                  <c:v>0.24050537974683542</c:v>
                </c:pt>
                <c:pt idx="6">
                  <c:v>4.2208860759490596E-3</c:v>
                </c:pt>
                <c:pt idx="8">
                  <c:v>0</c:v>
                </c:pt>
                <c:pt idx="9">
                  <c:v>0</c:v>
                </c:pt>
                <c:pt idx="12">
                  <c:v>0</c:v>
                </c:pt>
                <c:pt idx="15">
                  <c:v>6.9105263157894737E-3</c:v>
                </c:pt>
                <c:pt idx="18" formatCode="0.00">
                  <c:v>1.8975000000000006E-2</c:v>
                </c:pt>
              </c:numCache>
            </c:numRef>
          </c:val>
          <c:extLst>
            <c:ext xmlns:c16="http://schemas.microsoft.com/office/drawing/2014/chart" uri="{C3380CC4-5D6E-409C-BE32-E72D297353CC}">
              <c16:uniqueId val="{00000008-1E26-4DDE-BF7A-9D7004650337}"/>
            </c:ext>
          </c:extLst>
        </c:ser>
        <c:dLbls>
          <c:showLegendKey val="0"/>
          <c:showVal val="0"/>
          <c:showCatName val="0"/>
          <c:showSerName val="0"/>
          <c:showPercent val="0"/>
          <c:showBubbleSize val="0"/>
        </c:dLbls>
        <c:gapWidth val="50"/>
        <c:overlap val="100"/>
        <c:axId val="367841912"/>
        <c:axId val="367843872"/>
      </c:barChart>
      <c:catAx>
        <c:axId val="367841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7843872"/>
        <c:crosses val="autoZero"/>
        <c:auto val="1"/>
        <c:lblAlgn val="ctr"/>
        <c:lblOffset val="100"/>
        <c:noMultiLvlLbl val="0"/>
      </c:catAx>
      <c:valAx>
        <c:axId val="3678438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7841912"/>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Groeivormen IJsselmeer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7.6361824126618461E-2"/>
          <c:y val="0.1425168107588857"/>
          <c:w val="0.6659259403203398"/>
          <c:h val="0.77506818852254422"/>
        </c:manualLayout>
      </c:layout>
      <c:lineChart>
        <c:grouping val="standard"/>
        <c:varyColors val="0"/>
        <c:ser>
          <c:idx val="1"/>
          <c:order val="0"/>
          <c:tx>
            <c:strRef>
              <c:f>'3 - Trends groeivormen'!$AE$30</c:f>
              <c:strCache>
                <c:ptCount val="1"/>
                <c:pt idx="0">
                  <c:v>draadwieren</c:v>
                </c:pt>
              </c:strCache>
            </c:strRef>
          </c:tx>
          <c:spPr>
            <a:ln w="28575" cap="rnd">
              <a:solidFill>
                <a:schemeClr val="accent2"/>
              </a:solidFill>
              <a:round/>
            </a:ln>
            <a:effectLst/>
          </c:spPr>
          <c:marker>
            <c:symbol val="none"/>
          </c:marker>
          <c:cat>
            <c:numRef>
              <c:f>'3 - Trends groeivormen'!$AD$31:$AD$43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2017</c:v>
                </c:pt>
                <c:pt idx="11">
                  <c:v>2020</c:v>
                </c:pt>
                <c:pt idx="12">
                  <c:v>2023</c:v>
                </c:pt>
              </c:numCache>
            </c:numRef>
          </c:cat>
          <c:val>
            <c:numRef>
              <c:f>'3 - Trends groeivormen'!$AE$31:$AE$43</c:f>
              <c:numCache>
                <c:formatCode>_(* #,##0.00_);_(* \(#,##0.00\);_(* "-"??_);_(@_)</c:formatCode>
                <c:ptCount val="13"/>
                <c:pt idx="0">
                  <c:v>0.23</c:v>
                </c:pt>
                <c:pt idx="1">
                  <c:v>0.7</c:v>
                </c:pt>
                <c:pt idx="2">
                  <c:v>0</c:v>
                </c:pt>
                <c:pt idx="3">
                  <c:v>1.1499999999999999</c:v>
                </c:pt>
                <c:pt idx="4">
                  <c:v>0.03</c:v>
                </c:pt>
                <c:pt idx="5">
                  <c:v>0.31</c:v>
                </c:pt>
                <c:pt idx="6">
                  <c:v>0.34</c:v>
                </c:pt>
                <c:pt idx="7">
                  <c:v>0</c:v>
                </c:pt>
                <c:pt idx="8">
                  <c:v>0</c:v>
                </c:pt>
                <c:pt idx="9">
                  <c:v>0.02</c:v>
                </c:pt>
                <c:pt idx="10">
                  <c:v>2E-3</c:v>
                </c:pt>
                <c:pt idx="11">
                  <c:v>0.13285000000000005</c:v>
                </c:pt>
                <c:pt idx="12" formatCode="0.00">
                  <c:v>0.14302499999999999</c:v>
                </c:pt>
              </c:numCache>
            </c:numRef>
          </c:val>
          <c:smooth val="0"/>
          <c:extLst>
            <c:ext xmlns:c16="http://schemas.microsoft.com/office/drawing/2014/chart" uri="{C3380CC4-5D6E-409C-BE32-E72D297353CC}">
              <c16:uniqueId val="{00000000-3B8B-42B9-A53B-F8EB9466BAF4}"/>
            </c:ext>
          </c:extLst>
        </c:ser>
        <c:ser>
          <c:idx val="2"/>
          <c:order val="1"/>
          <c:tx>
            <c:strRef>
              <c:f>'3 - Trends groeivormen'!$AF$30</c:f>
              <c:strCache>
                <c:ptCount val="1"/>
                <c:pt idx="0">
                  <c:v>kranswieren</c:v>
                </c:pt>
              </c:strCache>
            </c:strRef>
          </c:tx>
          <c:spPr>
            <a:ln w="28575" cap="rnd">
              <a:solidFill>
                <a:schemeClr val="accent3"/>
              </a:solidFill>
              <a:round/>
            </a:ln>
            <a:effectLst/>
          </c:spPr>
          <c:marker>
            <c:symbol val="none"/>
          </c:marker>
          <c:cat>
            <c:numRef>
              <c:f>'3 - Trends groeivormen'!$AD$31:$AD$43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2017</c:v>
                </c:pt>
                <c:pt idx="11">
                  <c:v>2020</c:v>
                </c:pt>
                <c:pt idx="12">
                  <c:v>2023</c:v>
                </c:pt>
              </c:numCache>
            </c:numRef>
          </c:cat>
          <c:val>
            <c:numRef>
              <c:f>'3 - Trends groeivormen'!$AF$31:$AF$43</c:f>
              <c:numCache>
                <c:formatCode>_(* #,##0.00_);_(* \(#,##0.00\);_(* "-"??_);_(@_)</c:formatCode>
                <c:ptCount val="13"/>
                <c:pt idx="0">
                  <c:v>1.06</c:v>
                </c:pt>
                <c:pt idx="1">
                  <c:v>0.98</c:v>
                </c:pt>
                <c:pt idx="2">
                  <c:v>0.08</c:v>
                </c:pt>
                <c:pt idx="3">
                  <c:v>4.92</c:v>
                </c:pt>
                <c:pt idx="4">
                  <c:v>4.16</c:v>
                </c:pt>
                <c:pt idx="5">
                  <c:v>14.74</c:v>
                </c:pt>
                <c:pt idx="6">
                  <c:v>8.9499999999999993</c:v>
                </c:pt>
                <c:pt idx="7">
                  <c:v>9.0500000000000007</c:v>
                </c:pt>
                <c:pt idx="8">
                  <c:v>6.27</c:v>
                </c:pt>
                <c:pt idx="9">
                  <c:v>9.16</c:v>
                </c:pt>
                <c:pt idx="10">
                  <c:v>6.1050000000000004</c:v>
                </c:pt>
                <c:pt idx="11">
                  <c:v>3.7963125</c:v>
                </c:pt>
                <c:pt idx="12" formatCode="0.00">
                  <c:v>11.21285</c:v>
                </c:pt>
              </c:numCache>
            </c:numRef>
          </c:val>
          <c:smooth val="0"/>
          <c:extLst>
            <c:ext xmlns:c16="http://schemas.microsoft.com/office/drawing/2014/chart" uri="{C3380CC4-5D6E-409C-BE32-E72D297353CC}">
              <c16:uniqueId val="{00000001-3B8B-42B9-A53B-F8EB9466BAF4}"/>
            </c:ext>
          </c:extLst>
        </c:ser>
        <c:ser>
          <c:idx val="3"/>
          <c:order val="2"/>
          <c:tx>
            <c:strRef>
              <c:f>'3 - Trends groeivormen'!$AG$30</c:f>
              <c:strCache>
                <c:ptCount val="1"/>
                <c:pt idx="0">
                  <c:v>parvopotamiden</c:v>
                </c:pt>
              </c:strCache>
            </c:strRef>
          </c:tx>
          <c:spPr>
            <a:ln w="28575" cap="rnd">
              <a:solidFill>
                <a:schemeClr val="accent4"/>
              </a:solidFill>
              <a:round/>
            </a:ln>
            <a:effectLst/>
          </c:spPr>
          <c:marker>
            <c:symbol val="none"/>
          </c:marker>
          <c:cat>
            <c:numRef>
              <c:f>'3 - Trends groeivormen'!$AD$31:$AD$43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2017</c:v>
                </c:pt>
                <c:pt idx="11">
                  <c:v>2020</c:v>
                </c:pt>
                <c:pt idx="12">
                  <c:v>2023</c:v>
                </c:pt>
              </c:numCache>
            </c:numRef>
          </c:cat>
          <c:val>
            <c:numRef>
              <c:f>'3 - Trends groeivormen'!$AG$31:$AG$43</c:f>
              <c:numCache>
                <c:formatCode>_(* #,##0.00_);_(* \(#,##0.00\);_(* "-"??_);_(@_)</c:formatCode>
                <c:ptCount val="13"/>
                <c:pt idx="0">
                  <c:v>2.56</c:v>
                </c:pt>
                <c:pt idx="1">
                  <c:v>3.53</c:v>
                </c:pt>
                <c:pt idx="2">
                  <c:v>0.62</c:v>
                </c:pt>
                <c:pt idx="3">
                  <c:v>6.76</c:v>
                </c:pt>
                <c:pt idx="4">
                  <c:v>2.98</c:v>
                </c:pt>
                <c:pt idx="5">
                  <c:v>5.18</c:v>
                </c:pt>
                <c:pt idx="6">
                  <c:v>3.47</c:v>
                </c:pt>
                <c:pt idx="7">
                  <c:v>0.94</c:v>
                </c:pt>
                <c:pt idx="8">
                  <c:v>2.61</c:v>
                </c:pt>
                <c:pt idx="9">
                  <c:v>1.55</c:v>
                </c:pt>
                <c:pt idx="10">
                  <c:v>4.32</c:v>
                </c:pt>
                <c:pt idx="11">
                  <c:v>2.8417125000000012</c:v>
                </c:pt>
                <c:pt idx="12" formatCode="0.00">
                  <c:v>2.2753125000000018</c:v>
                </c:pt>
              </c:numCache>
            </c:numRef>
          </c:val>
          <c:smooth val="0"/>
          <c:extLst>
            <c:ext xmlns:c16="http://schemas.microsoft.com/office/drawing/2014/chart" uri="{C3380CC4-5D6E-409C-BE32-E72D297353CC}">
              <c16:uniqueId val="{00000002-3B8B-42B9-A53B-F8EB9466BAF4}"/>
            </c:ext>
          </c:extLst>
        </c:ser>
        <c:ser>
          <c:idx val="4"/>
          <c:order val="3"/>
          <c:tx>
            <c:strRef>
              <c:f>'3 - Trends groeivormen'!$AH$30</c:f>
              <c:strCache>
                <c:ptCount val="1"/>
                <c:pt idx="0">
                  <c:v>magnopotamiden</c:v>
                </c:pt>
              </c:strCache>
            </c:strRef>
          </c:tx>
          <c:spPr>
            <a:ln w="28575" cap="rnd">
              <a:solidFill>
                <a:schemeClr val="accent5"/>
              </a:solidFill>
              <a:round/>
            </a:ln>
            <a:effectLst/>
          </c:spPr>
          <c:marker>
            <c:symbol val="none"/>
          </c:marker>
          <c:cat>
            <c:numRef>
              <c:f>'3 - Trends groeivormen'!$AD$31:$AD$43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2017</c:v>
                </c:pt>
                <c:pt idx="11">
                  <c:v>2020</c:v>
                </c:pt>
                <c:pt idx="12">
                  <c:v>2023</c:v>
                </c:pt>
              </c:numCache>
            </c:numRef>
          </c:cat>
          <c:val>
            <c:numRef>
              <c:f>'3 - Trends groeivormen'!$AH$31:$AH$43</c:f>
              <c:numCache>
                <c:formatCode>_(* #,##0.00_);_(* \(#,##0.00\);_(* "-"??_);_(@_)</c:formatCode>
                <c:ptCount val="13"/>
                <c:pt idx="0">
                  <c:v>0</c:v>
                </c:pt>
                <c:pt idx="1">
                  <c:v>0</c:v>
                </c:pt>
                <c:pt idx="2">
                  <c:v>0</c:v>
                </c:pt>
                <c:pt idx="3">
                  <c:v>0.12</c:v>
                </c:pt>
                <c:pt idx="4">
                  <c:v>0</c:v>
                </c:pt>
                <c:pt idx="5">
                  <c:v>0</c:v>
                </c:pt>
                <c:pt idx="6">
                  <c:v>0.18</c:v>
                </c:pt>
                <c:pt idx="7">
                  <c:v>0.01</c:v>
                </c:pt>
                <c:pt idx="8">
                  <c:v>0.01</c:v>
                </c:pt>
                <c:pt idx="9">
                  <c:v>0.05</c:v>
                </c:pt>
                <c:pt idx="10">
                  <c:v>0.40100000000000002</c:v>
                </c:pt>
                <c:pt idx="11">
                  <c:v>4.5012500000000004E-2</c:v>
                </c:pt>
                <c:pt idx="12" formatCode="0.00">
                  <c:v>2.6662500000000006E-2</c:v>
                </c:pt>
              </c:numCache>
            </c:numRef>
          </c:val>
          <c:smooth val="0"/>
          <c:extLst>
            <c:ext xmlns:c16="http://schemas.microsoft.com/office/drawing/2014/chart" uri="{C3380CC4-5D6E-409C-BE32-E72D297353CC}">
              <c16:uniqueId val="{00000003-3B8B-42B9-A53B-F8EB9466BAF4}"/>
            </c:ext>
          </c:extLst>
        </c:ser>
        <c:ser>
          <c:idx val="5"/>
          <c:order val="4"/>
          <c:tx>
            <c:strRef>
              <c:f>'3 - Trends groeivormen'!$AI$30</c:f>
              <c:strCache>
                <c:ptCount val="1"/>
                <c:pt idx="0">
                  <c:v>myriophylliden</c:v>
                </c:pt>
              </c:strCache>
            </c:strRef>
          </c:tx>
          <c:spPr>
            <a:ln w="28575" cap="rnd">
              <a:solidFill>
                <a:schemeClr val="accent6"/>
              </a:solidFill>
              <a:round/>
            </a:ln>
            <a:effectLst/>
          </c:spPr>
          <c:marker>
            <c:symbol val="none"/>
          </c:marker>
          <c:cat>
            <c:numRef>
              <c:f>'3 - Trends groeivormen'!$AD$31:$AD$43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2017</c:v>
                </c:pt>
                <c:pt idx="11">
                  <c:v>2020</c:v>
                </c:pt>
                <c:pt idx="12">
                  <c:v>2023</c:v>
                </c:pt>
              </c:numCache>
            </c:numRef>
          </c:cat>
          <c:val>
            <c:numRef>
              <c:f>'3 - Trends groeivormen'!$AI$31:$AI$43</c:f>
              <c:numCache>
                <c:formatCode>_(* #,##0.00_);_(* \(#,##0.00\);_(* "-"??_);_(@_)</c:formatCode>
                <c:ptCount val="13"/>
                <c:pt idx="0">
                  <c:v>0</c:v>
                </c:pt>
                <c:pt idx="1">
                  <c:v>0</c:v>
                </c:pt>
                <c:pt idx="2">
                  <c:v>0</c:v>
                </c:pt>
                <c:pt idx="3">
                  <c:v>0</c:v>
                </c:pt>
                <c:pt idx="4">
                  <c:v>0</c:v>
                </c:pt>
                <c:pt idx="5">
                  <c:v>0</c:v>
                </c:pt>
                <c:pt idx="6">
                  <c:v>0</c:v>
                </c:pt>
                <c:pt idx="7">
                  <c:v>0</c:v>
                </c:pt>
                <c:pt idx="8">
                  <c:v>0</c:v>
                </c:pt>
                <c:pt idx="9">
                  <c:v>0</c:v>
                </c:pt>
                <c:pt idx="10">
                  <c:v>0</c:v>
                </c:pt>
                <c:pt idx="11">
                  <c:v>8.3750000000000003E-4</c:v>
                </c:pt>
                <c:pt idx="12" formatCode="0.00">
                  <c:v>0.16958750000000006</c:v>
                </c:pt>
              </c:numCache>
            </c:numRef>
          </c:val>
          <c:smooth val="0"/>
          <c:extLst>
            <c:ext xmlns:c16="http://schemas.microsoft.com/office/drawing/2014/chart" uri="{C3380CC4-5D6E-409C-BE32-E72D297353CC}">
              <c16:uniqueId val="{00000004-3B8B-42B9-A53B-F8EB9466BAF4}"/>
            </c:ext>
          </c:extLst>
        </c:ser>
        <c:ser>
          <c:idx val="6"/>
          <c:order val="5"/>
          <c:tx>
            <c:strRef>
              <c:f>'3 - Trends groeivormen'!$AJ$30</c:f>
              <c:strCache>
                <c:ptCount val="1"/>
                <c:pt idx="0">
                  <c:v>nymphaeiden</c:v>
                </c:pt>
              </c:strCache>
            </c:strRef>
          </c:tx>
          <c:spPr>
            <a:ln w="28575" cap="rnd">
              <a:solidFill>
                <a:schemeClr val="accent1">
                  <a:lumMod val="60000"/>
                </a:schemeClr>
              </a:solidFill>
              <a:round/>
            </a:ln>
            <a:effectLst/>
          </c:spPr>
          <c:marker>
            <c:symbol val="none"/>
          </c:marker>
          <c:cat>
            <c:numRef>
              <c:f>'3 - Trends groeivormen'!$AD$31:$AD$43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2017</c:v>
                </c:pt>
                <c:pt idx="11">
                  <c:v>2020</c:v>
                </c:pt>
                <c:pt idx="12">
                  <c:v>2023</c:v>
                </c:pt>
              </c:numCache>
            </c:numRef>
          </c:cat>
          <c:val>
            <c:numRef>
              <c:f>'3 - Trends groeivormen'!$AJ$31:$AJ$43</c:f>
              <c:numCache>
                <c:formatCode>_(* #,##0.00_);_(* \(#,##0.00\);_(* "-"??_);_(@_)</c:formatCode>
                <c:ptCount val="13"/>
                <c:pt idx="0">
                  <c:v>0</c:v>
                </c:pt>
                <c:pt idx="1">
                  <c:v>0</c:v>
                </c:pt>
                <c:pt idx="2">
                  <c:v>0</c:v>
                </c:pt>
                <c:pt idx="3">
                  <c:v>0</c:v>
                </c:pt>
                <c:pt idx="4">
                  <c:v>0</c:v>
                </c:pt>
                <c:pt idx="5">
                  <c:v>0</c:v>
                </c:pt>
                <c:pt idx="6">
                  <c:v>0</c:v>
                </c:pt>
                <c:pt idx="7">
                  <c:v>0</c:v>
                </c:pt>
                <c:pt idx="8">
                  <c:v>0</c:v>
                </c:pt>
                <c:pt idx="9">
                  <c:v>0</c:v>
                </c:pt>
                <c:pt idx="10">
                  <c:v>0</c:v>
                </c:pt>
                <c:pt idx="11">
                  <c:v>0</c:v>
                </c:pt>
                <c:pt idx="12" formatCode="0.00">
                  <c:v>0</c:v>
                </c:pt>
              </c:numCache>
            </c:numRef>
          </c:val>
          <c:smooth val="0"/>
          <c:extLst>
            <c:ext xmlns:c16="http://schemas.microsoft.com/office/drawing/2014/chart" uri="{C3380CC4-5D6E-409C-BE32-E72D297353CC}">
              <c16:uniqueId val="{00000005-3B8B-42B9-A53B-F8EB9466BAF4}"/>
            </c:ext>
          </c:extLst>
        </c:ser>
        <c:ser>
          <c:idx val="7"/>
          <c:order val="6"/>
          <c:tx>
            <c:strRef>
              <c:f>'3 - Trends groeivormen'!$AK$30</c:f>
              <c:strCache>
                <c:ptCount val="1"/>
                <c:pt idx="0">
                  <c:v>helofyten</c:v>
                </c:pt>
              </c:strCache>
            </c:strRef>
          </c:tx>
          <c:spPr>
            <a:ln w="28575" cap="rnd">
              <a:solidFill>
                <a:schemeClr val="accent2">
                  <a:lumMod val="60000"/>
                </a:schemeClr>
              </a:solidFill>
              <a:round/>
            </a:ln>
            <a:effectLst/>
          </c:spPr>
          <c:marker>
            <c:symbol val="none"/>
          </c:marker>
          <c:cat>
            <c:numRef>
              <c:f>'3 - Trends groeivormen'!$AD$31:$AD$43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2017</c:v>
                </c:pt>
                <c:pt idx="11">
                  <c:v>2020</c:v>
                </c:pt>
                <c:pt idx="12">
                  <c:v>2023</c:v>
                </c:pt>
              </c:numCache>
            </c:numRef>
          </c:cat>
          <c:val>
            <c:numRef>
              <c:f>'3 - Trends groeivormen'!$AK$31:$AK$43</c:f>
              <c:numCache>
                <c:formatCode>_(* #,##0.00_);_(* \(#,##0.00\);_(* "-"??_);_(@_)</c:formatCode>
                <c:ptCount val="13"/>
                <c:pt idx="0">
                  <c:v>0</c:v>
                </c:pt>
                <c:pt idx="1">
                  <c:v>0</c:v>
                </c:pt>
                <c:pt idx="2">
                  <c:v>0</c:v>
                </c:pt>
                <c:pt idx="3">
                  <c:v>0</c:v>
                </c:pt>
                <c:pt idx="4">
                  <c:v>0</c:v>
                </c:pt>
                <c:pt idx="5">
                  <c:v>0</c:v>
                </c:pt>
                <c:pt idx="6">
                  <c:v>0.61</c:v>
                </c:pt>
                <c:pt idx="7">
                  <c:v>0.25</c:v>
                </c:pt>
                <c:pt idx="8">
                  <c:v>0</c:v>
                </c:pt>
                <c:pt idx="9">
                  <c:v>0.31</c:v>
                </c:pt>
                <c:pt idx="10">
                  <c:v>0</c:v>
                </c:pt>
                <c:pt idx="11">
                  <c:v>0.12375</c:v>
                </c:pt>
                <c:pt idx="12" formatCode="0.00">
                  <c:v>0.28875000000000001</c:v>
                </c:pt>
              </c:numCache>
            </c:numRef>
          </c:val>
          <c:smooth val="0"/>
          <c:extLst>
            <c:ext xmlns:c16="http://schemas.microsoft.com/office/drawing/2014/chart" uri="{C3380CC4-5D6E-409C-BE32-E72D297353CC}">
              <c16:uniqueId val="{00000006-3B8B-42B9-A53B-F8EB9466BAF4}"/>
            </c:ext>
          </c:extLst>
        </c:ser>
        <c:ser>
          <c:idx val="8"/>
          <c:order val="7"/>
          <c:tx>
            <c:strRef>
              <c:f>'3 - Trends groeivormen'!$AL$30</c:f>
              <c:strCache>
                <c:ptCount val="1"/>
                <c:pt idx="0">
                  <c:v>overige groeivormen</c:v>
                </c:pt>
              </c:strCache>
            </c:strRef>
          </c:tx>
          <c:spPr>
            <a:ln w="28575" cap="rnd">
              <a:solidFill>
                <a:schemeClr val="accent3">
                  <a:lumMod val="60000"/>
                </a:schemeClr>
              </a:solidFill>
              <a:round/>
            </a:ln>
            <a:effectLst/>
          </c:spPr>
          <c:marker>
            <c:symbol val="none"/>
          </c:marker>
          <c:cat>
            <c:numRef>
              <c:f>'3 - Trends groeivormen'!$AD$31:$AD$43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2017</c:v>
                </c:pt>
                <c:pt idx="11">
                  <c:v>2020</c:v>
                </c:pt>
                <c:pt idx="12">
                  <c:v>2023</c:v>
                </c:pt>
              </c:numCache>
            </c:numRef>
          </c:cat>
          <c:val>
            <c:numRef>
              <c:f>'3 - Trends groeivormen'!$AL$31:$AL$43</c:f>
              <c:numCache>
                <c:formatCode>_(* #,##0.00_);_(* \(#,##0.00\);_(* "-"??_);_(@_)</c:formatCode>
                <c:ptCount val="13"/>
                <c:pt idx="0">
                  <c:v>0</c:v>
                </c:pt>
                <c:pt idx="1">
                  <c:v>0</c:v>
                </c:pt>
                <c:pt idx="2">
                  <c:v>0</c:v>
                </c:pt>
                <c:pt idx="3">
                  <c:v>1.00000000000008E-2</c:v>
                </c:pt>
                <c:pt idx="4">
                  <c:v>0</c:v>
                </c:pt>
                <c:pt idx="5">
                  <c:v>0</c:v>
                </c:pt>
                <c:pt idx="6">
                  <c:v>0</c:v>
                </c:pt>
                <c:pt idx="7">
                  <c:v>9.9999999999990097E-3</c:v>
                </c:pt>
                <c:pt idx="8">
                  <c:v>7.0000000000001394E-2</c:v>
                </c:pt>
                <c:pt idx="9">
                  <c:v>0.21000000000000099</c:v>
                </c:pt>
                <c:pt idx="10">
                  <c:v>0</c:v>
                </c:pt>
                <c:pt idx="11">
                  <c:v>8.3750000000000003E-4</c:v>
                </c:pt>
                <c:pt idx="12" formatCode="General">
                  <c:v>0</c:v>
                </c:pt>
              </c:numCache>
            </c:numRef>
          </c:val>
          <c:smooth val="0"/>
          <c:extLst>
            <c:ext xmlns:c16="http://schemas.microsoft.com/office/drawing/2014/chart" uri="{C3380CC4-5D6E-409C-BE32-E72D297353CC}">
              <c16:uniqueId val="{00000007-3B8B-42B9-A53B-F8EB9466BAF4}"/>
            </c:ext>
          </c:extLst>
        </c:ser>
        <c:dLbls>
          <c:showLegendKey val="0"/>
          <c:showVal val="0"/>
          <c:showCatName val="0"/>
          <c:showSerName val="0"/>
          <c:showPercent val="0"/>
          <c:showBubbleSize val="0"/>
        </c:dLbls>
        <c:smooth val="0"/>
        <c:axId val="366923664"/>
        <c:axId val="366924056"/>
      </c:lineChart>
      <c:catAx>
        <c:axId val="366923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924056"/>
        <c:crosses val="autoZero"/>
        <c:auto val="1"/>
        <c:lblAlgn val="ctr"/>
        <c:lblOffset val="100"/>
        <c:noMultiLvlLbl val="0"/>
      </c:catAx>
      <c:valAx>
        <c:axId val="3669240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923664"/>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Groeivormen Zwarte 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7.6361824126618461E-2"/>
          <c:y val="0.1425168107588857"/>
          <c:w val="0.6659259403203398"/>
          <c:h val="0.77506818852254422"/>
        </c:manualLayout>
      </c:layout>
      <c:lineChart>
        <c:grouping val="standard"/>
        <c:varyColors val="0"/>
        <c:ser>
          <c:idx val="0"/>
          <c:order val="0"/>
          <c:tx>
            <c:strRef>
              <c:f>'3 - Trends groeivormen'!$AE$57</c:f>
              <c:strCache>
                <c:ptCount val="1"/>
                <c:pt idx="0">
                  <c:v>draadwieren</c:v>
                </c:pt>
              </c:strCache>
            </c:strRef>
          </c:tx>
          <c:spPr>
            <a:ln w="28575" cap="rnd">
              <a:solidFill>
                <a:schemeClr val="accent1"/>
              </a:solidFill>
              <a:round/>
            </a:ln>
            <a:effectLst/>
          </c:spPr>
          <c:marker>
            <c:symbol val="none"/>
          </c:marker>
          <c:cat>
            <c:numRef>
              <c:f>'3 - Trends groeivormen'!$AD$58:$AD$69</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2020</c:v>
                </c:pt>
                <c:pt idx="11">
                  <c:v>2023</c:v>
                </c:pt>
              </c:numCache>
            </c:numRef>
          </c:cat>
          <c:val>
            <c:numRef>
              <c:f>'3 - Trends groeivormen'!$AE$58:$AE$69</c:f>
              <c:numCache>
                <c:formatCode>_(* #,##0.00_);_(* \(#,##0.00\);_(* "-"??_);_(@_)</c:formatCode>
                <c:ptCount val="12"/>
                <c:pt idx="0">
                  <c:v>41.598686868686897</c:v>
                </c:pt>
                <c:pt idx="1">
                  <c:v>54.81</c:v>
                </c:pt>
                <c:pt idx="2">
                  <c:v>30.481212121212099</c:v>
                </c:pt>
                <c:pt idx="3">
                  <c:v>33.386666666666699</c:v>
                </c:pt>
                <c:pt idx="4">
                  <c:v>19.6125238095238</c:v>
                </c:pt>
                <c:pt idx="5">
                  <c:v>33.838619047619098</c:v>
                </c:pt>
                <c:pt idx="6">
                  <c:v>23.097238095238101</c:v>
                </c:pt>
                <c:pt idx="7">
                  <c:v>29.197095238095201</c:v>
                </c:pt>
                <c:pt idx="8">
                  <c:v>10.167499999999999</c:v>
                </c:pt>
                <c:pt idx="9">
                  <c:v>20.9</c:v>
                </c:pt>
                <c:pt idx="10">
                  <c:v>19.053333333333327</c:v>
                </c:pt>
                <c:pt idx="11" formatCode="0.00">
                  <c:v>11.994761904761909</c:v>
                </c:pt>
              </c:numCache>
            </c:numRef>
          </c:val>
          <c:smooth val="0"/>
          <c:extLst>
            <c:ext xmlns:c16="http://schemas.microsoft.com/office/drawing/2014/chart" uri="{C3380CC4-5D6E-409C-BE32-E72D297353CC}">
              <c16:uniqueId val="{00000000-4241-480E-9A27-91422A5FF8E8}"/>
            </c:ext>
          </c:extLst>
        </c:ser>
        <c:ser>
          <c:idx val="1"/>
          <c:order val="1"/>
          <c:tx>
            <c:strRef>
              <c:f>'3 - Trends groeivormen'!$AF$57</c:f>
              <c:strCache>
                <c:ptCount val="1"/>
                <c:pt idx="0">
                  <c:v>kranswieren</c:v>
                </c:pt>
              </c:strCache>
            </c:strRef>
          </c:tx>
          <c:spPr>
            <a:ln w="28575" cap="rnd">
              <a:solidFill>
                <a:schemeClr val="accent2"/>
              </a:solidFill>
              <a:round/>
            </a:ln>
            <a:effectLst/>
          </c:spPr>
          <c:marker>
            <c:symbol val="none"/>
          </c:marker>
          <c:cat>
            <c:numRef>
              <c:f>'3 - Trends groeivormen'!$AD$58:$AD$69</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2020</c:v>
                </c:pt>
                <c:pt idx="11">
                  <c:v>2023</c:v>
                </c:pt>
              </c:numCache>
            </c:numRef>
          </c:cat>
          <c:val>
            <c:numRef>
              <c:f>'3 - Trends groeivormen'!$AF$58:$AF$69</c:f>
              <c:numCache>
                <c:formatCode>_(* #,##0.00_);_(* \(#,##0.00\);_(* "-"??_);_(@_)</c:formatCode>
                <c:ptCount val="12"/>
                <c:pt idx="0">
                  <c:v>0</c:v>
                </c:pt>
                <c:pt idx="1">
                  <c:v>2.4444444444444401E-2</c:v>
                </c:pt>
                <c:pt idx="2">
                  <c:v>0.236363636363636</c:v>
                </c:pt>
                <c:pt idx="3">
                  <c:v>6.8</c:v>
                </c:pt>
                <c:pt idx="4">
                  <c:v>16.687619047618998</c:v>
                </c:pt>
                <c:pt idx="5">
                  <c:v>18.181428571428601</c:v>
                </c:pt>
                <c:pt idx="6">
                  <c:v>11.2412857142857</c:v>
                </c:pt>
                <c:pt idx="7">
                  <c:v>14.9285714285714</c:v>
                </c:pt>
                <c:pt idx="8">
                  <c:v>6.9956250000000013</c:v>
                </c:pt>
                <c:pt idx="9">
                  <c:v>17.32</c:v>
                </c:pt>
                <c:pt idx="10">
                  <c:v>43.518309523809521</c:v>
                </c:pt>
                <c:pt idx="11" formatCode="0.00">
                  <c:v>21.925547619047624</c:v>
                </c:pt>
              </c:numCache>
            </c:numRef>
          </c:val>
          <c:smooth val="0"/>
          <c:extLst>
            <c:ext xmlns:c16="http://schemas.microsoft.com/office/drawing/2014/chart" uri="{C3380CC4-5D6E-409C-BE32-E72D297353CC}">
              <c16:uniqueId val="{00000001-4241-480E-9A27-91422A5FF8E8}"/>
            </c:ext>
          </c:extLst>
        </c:ser>
        <c:ser>
          <c:idx val="2"/>
          <c:order val="2"/>
          <c:tx>
            <c:strRef>
              <c:f>'3 - Trends groeivormen'!$AG$57</c:f>
              <c:strCache>
                <c:ptCount val="1"/>
                <c:pt idx="0">
                  <c:v>parvopotamiden</c:v>
                </c:pt>
              </c:strCache>
            </c:strRef>
          </c:tx>
          <c:spPr>
            <a:ln w="28575" cap="rnd">
              <a:solidFill>
                <a:schemeClr val="accent3"/>
              </a:solidFill>
              <a:round/>
            </a:ln>
            <a:effectLst/>
          </c:spPr>
          <c:marker>
            <c:symbol val="none"/>
          </c:marker>
          <c:cat>
            <c:numRef>
              <c:f>'3 - Trends groeivormen'!$AD$58:$AD$69</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2020</c:v>
                </c:pt>
                <c:pt idx="11">
                  <c:v>2023</c:v>
                </c:pt>
              </c:numCache>
            </c:numRef>
          </c:cat>
          <c:val>
            <c:numRef>
              <c:f>'3 - Trends groeivormen'!$AG$58:$AG$69</c:f>
              <c:numCache>
                <c:formatCode>_(* #,##0.00_);_(* \(#,##0.00\);_(* "-"??_);_(@_)</c:formatCode>
                <c:ptCount val="12"/>
                <c:pt idx="0">
                  <c:v>11.224494949495</c:v>
                </c:pt>
                <c:pt idx="1">
                  <c:v>6.4916666666666698</c:v>
                </c:pt>
                <c:pt idx="2">
                  <c:v>21.485050505050499</c:v>
                </c:pt>
                <c:pt idx="3">
                  <c:v>22.722878787878798</c:v>
                </c:pt>
                <c:pt idx="4">
                  <c:v>4.38683333333333</c:v>
                </c:pt>
                <c:pt idx="5">
                  <c:v>20.581904761904799</c:v>
                </c:pt>
                <c:pt idx="6">
                  <c:v>10.1261904761905</c:v>
                </c:pt>
                <c:pt idx="7">
                  <c:v>7.1883809523809497</c:v>
                </c:pt>
                <c:pt idx="8">
                  <c:v>4.8325000000000005</c:v>
                </c:pt>
                <c:pt idx="9">
                  <c:v>8.1</c:v>
                </c:pt>
                <c:pt idx="10">
                  <c:v>1.2031666666666658</c:v>
                </c:pt>
                <c:pt idx="11" formatCode="0.00">
                  <c:v>2.9080714285714264</c:v>
                </c:pt>
              </c:numCache>
            </c:numRef>
          </c:val>
          <c:smooth val="0"/>
          <c:extLst>
            <c:ext xmlns:c16="http://schemas.microsoft.com/office/drawing/2014/chart" uri="{C3380CC4-5D6E-409C-BE32-E72D297353CC}">
              <c16:uniqueId val="{00000002-4241-480E-9A27-91422A5FF8E8}"/>
            </c:ext>
          </c:extLst>
        </c:ser>
        <c:ser>
          <c:idx val="3"/>
          <c:order val="3"/>
          <c:tx>
            <c:strRef>
              <c:f>'3 - Trends groeivormen'!$AH$57</c:f>
              <c:strCache>
                <c:ptCount val="1"/>
                <c:pt idx="0">
                  <c:v>magnopotamiden</c:v>
                </c:pt>
              </c:strCache>
            </c:strRef>
          </c:tx>
          <c:spPr>
            <a:ln w="28575" cap="rnd">
              <a:solidFill>
                <a:schemeClr val="accent4"/>
              </a:solidFill>
              <a:round/>
            </a:ln>
            <a:effectLst/>
          </c:spPr>
          <c:marker>
            <c:symbol val="none"/>
          </c:marker>
          <c:cat>
            <c:numRef>
              <c:f>'3 - Trends groeivormen'!$AD$58:$AD$69</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2020</c:v>
                </c:pt>
                <c:pt idx="11">
                  <c:v>2023</c:v>
                </c:pt>
              </c:numCache>
            </c:numRef>
          </c:cat>
          <c:val>
            <c:numRef>
              <c:f>'3 - Trends groeivormen'!$AH$58:$AH$69</c:f>
              <c:numCache>
                <c:formatCode>_(* #,##0.00_);_(* \(#,##0.00\);_(* "-"??_);_(@_)</c:formatCode>
                <c:ptCount val="12"/>
                <c:pt idx="0">
                  <c:v>3.6363636363636397E-2</c:v>
                </c:pt>
                <c:pt idx="1">
                  <c:v>2.2222222222222199E-2</c:v>
                </c:pt>
                <c:pt idx="2">
                  <c:v>5.5555555555555601E-3</c:v>
                </c:pt>
                <c:pt idx="3">
                  <c:v>0.54545454545454497</c:v>
                </c:pt>
                <c:pt idx="4">
                  <c:v>0.25261904761904802</c:v>
                </c:pt>
                <c:pt idx="5">
                  <c:v>0.30476190476190501</c:v>
                </c:pt>
                <c:pt idx="6">
                  <c:v>1.0221428571428599</c:v>
                </c:pt>
                <c:pt idx="7">
                  <c:v>0.31952380952380999</c:v>
                </c:pt>
                <c:pt idx="8">
                  <c:v>1.3424999999999998</c:v>
                </c:pt>
                <c:pt idx="9">
                  <c:v>1.23</c:v>
                </c:pt>
                <c:pt idx="10">
                  <c:v>2.6854047619047621</c:v>
                </c:pt>
                <c:pt idx="11" formatCode="0.00">
                  <c:v>1.5020476190476193</c:v>
                </c:pt>
              </c:numCache>
            </c:numRef>
          </c:val>
          <c:smooth val="0"/>
          <c:extLst>
            <c:ext xmlns:c16="http://schemas.microsoft.com/office/drawing/2014/chart" uri="{C3380CC4-5D6E-409C-BE32-E72D297353CC}">
              <c16:uniqueId val="{00000003-4241-480E-9A27-91422A5FF8E8}"/>
            </c:ext>
          </c:extLst>
        </c:ser>
        <c:ser>
          <c:idx val="4"/>
          <c:order val="4"/>
          <c:tx>
            <c:strRef>
              <c:f>'3 - Trends groeivormen'!$AI$57</c:f>
              <c:strCache>
                <c:ptCount val="1"/>
                <c:pt idx="0">
                  <c:v>myriophylliden</c:v>
                </c:pt>
              </c:strCache>
            </c:strRef>
          </c:tx>
          <c:spPr>
            <a:ln w="28575" cap="rnd">
              <a:solidFill>
                <a:schemeClr val="accent5"/>
              </a:solidFill>
              <a:round/>
            </a:ln>
            <a:effectLst/>
          </c:spPr>
          <c:marker>
            <c:symbol val="none"/>
          </c:marker>
          <c:cat>
            <c:numRef>
              <c:f>'3 - Trends groeivormen'!$AD$58:$AD$69</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2020</c:v>
                </c:pt>
                <c:pt idx="11">
                  <c:v>2023</c:v>
                </c:pt>
              </c:numCache>
            </c:numRef>
          </c:cat>
          <c:val>
            <c:numRef>
              <c:f>'3 - Trends groeivormen'!$AI$58:$AI$69</c:f>
              <c:numCache>
                <c:formatCode>_(* #,##0.00_);_(* \(#,##0.00\);_(* "-"??_);_(@_)</c:formatCode>
                <c:ptCount val="12"/>
                <c:pt idx="0">
                  <c:v>0</c:v>
                </c:pt>
                <c:pt idx="1">
                  <c:v>0</c:v>
                </c:pt>
                <c:pt idx="2">
                  <c:v>0</c:v>
                </c:pt>
                <c:pt idx="3">
                  <c:v>0</c:v>
                </c:pt>
                <c:pt idx="4">
                  <c:v>0</c:v>
                </c:pt>
                <c:pt idx="5">
                  <c:v>5.0000000000000001E-3</c:v>
                </c:pt>
                <c:pt idx="6">
                  <c:v>1.73809523809524E-2</c:v>
                </c:pt>
                <c:pt idx="7">
                  <c:v>0.67142857142857104</c:v>
                </c:pt>
                <c:pt idx="8">
                  <c:v>0.93124999999999969</c:v>
                </c:pt>
                <c:pt idx="9">
                  <c:v>2.25</c:v>
                </c:pt>
                <c:pt idx="10">
                  <c:v>0.71061904761904748</c:v>
                </c:pt>
                <c:pt idx="11" formatCode="0.00">
                  <c:v>1.2644523809523811</c:v>
                </c:pt>
              </c:numCache>
            </c:numRef>
          </c:val>
          <c:smooth val="0"/>
          <c:extLst>
            <c:ext xmlns:c16="http://schemas.microsoft.com/office/drawing/2014/chart" uri="{C3380CC4-5D6E-409C-BE32-E72D297353CC}">
              <c16:uniqueId val="{00000004-4241-480E-9A27-91422A5FF8E8}"/>
            </c:ext>
          </c:extLst>
        </c:ser>
        <c:ser>
          <c:idx val="8"/>
          <c:order val="5"/>
          <c:tx>
            <c:strRef>
              <c:f>'3 - Trends groeivormen'!$AJ$57</c:f>
              <c:strCache>
                <c:ptCount val="1"/>
                <c:pt idx="0">
                  <c:v>elodeiden</c:v>
                </c:pt>
              </c:strCache>
            </c:strRef>
          </c:tx>
          <c:spPr>
            <a:ln w="28575" cap="rnd">
              <a:solidFill>
                <a:schemeClr val="accent3">
                  <a:lumMod val="60000"/>
                </a:schemeClr>
              </a:solidFill>
              <a:round/>
            </a:ln>
            <a:effectLst/>
          </c:spPr>
          <c:marker>
            <c:symbol val="none"/>
          </c:marker>
          <c:cat>
            <c:numRef>
              <c:f>'3 - Trends groeivormen'!$AD$58:$AD$69</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2020</c:v>
                </c:pt>
                <c:pt idx="11">
                  <c:v>2023</c:v>
                </c:pt>
              </c:numCache>
            </c:numRef>
          </c:cat>
          <c:val>
            <c:numRef>
              <c:f>'3 - Trends groeivormen'!$AJ$58:$AJ$69</c:f>
              <c:numCache>
                <c:formatCode>_(* #,##0.00_);_(* \(#,##0.00\);_(* "-"??_);_(@_)</c:formatCode>
                <c:ptCount val="12"/>
                <c:pt idx="0">
                  <c:v>0</c:v>
                </c:pt>
                <c:pt idx="1">
                  <c:v>0</c:v>
                </c:pt>
                <c:pt idx="2">
                  <c:v>0.09</c:v>
                </c:pt>
                <c:pt idx="3">
                  <c:v>0</c:v>
                </c:pt>
                <c:pt idx="4">
                  <c:v>0.03</c:v>
                </c:pt>
                <c:pt idx="5">
                  <c:v>1.33</c:v>
                </c:pt>
                <c:pt idx="6">
                  <c:v>0.35</c:v>
                </c:pt>
                <c:pt idx="7">
                  <c:v>0.26</c:v>
                </c:pt>
                <c:pt idx="8">
                  <c:v>0.38</c:v>
                </c:pt>
                <c:pt idx="9">
                  <c:v>0.28999999999999998</c:v>
                </c:pt>
                <c:pt idx="10">
                  <c:v>0.20202380952380955</c:v>
                </c:pt>
                <c:pt idx="11" formatCode="0.00">
                  <c:v>0.1344285714285714</c:v>
                </c:pt>
              </c:numCache>
            </c:numRef>
          </c:val>
          <c:smooth val="0"/>
          <c:extLst>
            <c:ext xmlns:c16="http://schemas.microsoft.com/office/drawing/2014/chart" uri="{C3380CC4-5D6E-409C-BE32-E72D297353CC}">
              <c16:uniqueId val="{00000005-4241-480E-9A27-91422A5FF8E8}"/>
            </c:ext>
          </c:extLst>
        </c:ser>
        <c:ser>
          <c:idx val="5"/>
          <c:order val="6"/>
          <c:tx>
            <c:strRef>
              <c:f>'3 - Trends groeivormen'!$AK$57</c:f>
              <c:strCache>
                <c:ptCount val="1"/>
                <c:pt idx="0">
                  <c:v>nymphaeiden</c:v>
                </c:pt>
              </c:strCache>
            </c:strRef>
          </c:tx>
          <c:spPr>
            <a:ln w="28575" cap="rnd">
              <a:solidFill>
                <a:schemeClr val="accent6"/>
              </a:solidFill>
              <a:round/>
            </a:ln>
            <a:effectLst/>
          </c:spPr>
          <c:marker>
            <c:symbol val="none"/>
          </c:marker>
          <c:cat>
            <c:numRef>
              <c:f>'3 - Trends groeivormen'!$AD$58:$AD$69</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2020</c:v>
                </c:pt>
                <c:pt idx="11">
                  <c:v>2023</c:v>
                </c:pt>
              </c:numCache>
            </c:numRef>
          </c:cat>
          <c:val>
            <c:numRef>
              <c:f>'3 - Trends groeivormen'!$AK$58:$AK$69</c:f>
              <c:numCache>
                <c:formatCode>_(* #,##0.00_);_(* \(#,##0.00\);_(* "-"??_);_(@_)</c:formatCode>
                <c:ptCount val="12"/>
                <c:pt idx="0">
                  <c:v>3.8181818181818201</c:v>
                </c:pt>
                <c:pt idx="1">
                  <c:v>0</c:v>
                </c:pt>
                <c:pt idx="2">
                  <c:v>2.9272727272727299</c:v>
                </c:pt>
                <c:pt idx="3">
                  <c:v>2.2727272727272698</c:v>
                </c:pt>
                <c:pt idx="4">
                  <c:v>1.6285714285714299</c:v>
                </c:pt>
                <c:pt idx="5">
                  <c:v>0</c:v>
                </c:pt>
                <c:pt idx="6">
                  <c:v>1.02857142857143</c:v>
                </c:pt>
                <c:pt idx="7">
                  <c:v>1.80952380952381</c:v>
                </c:pt>
                <c:pt idx="8">
                  <c:v>0.66999999999999993</c:v>
                </c:pt>
                <c:pt idx="9">
                  <c:v>1.81</c:v>
                </c:pt>
                <c:pt idx="10">
                  <c:v>0.97142857142857142</c:v>
                </c:pt>
                <c:pt idx="11" formatCode="0.00">
                  <c:v>0.2</c:v>
                </c:pt>
              </c:numCache>
            </c:numRef>
          </c:val>
          <c:smooth val="0"/>
          <c:extLst>
            <c:ext xmlns:c16="http://schemas.microsoft.com/office/drawing/2014/chart" uri="{C3380CC4-5D6E-409C-BE32-E72D297353CC}">
              <c16:uniqueId val="{00000006-4241-480E-9A27-91422A5FF8E8}"/>
            </c:ext>
          </c:extLst>
        </c:ser>
        <c:ser>
          <c:idx val="6"/>
          <c:order val="7"/>
          <c:tx>
            <c:strRef>
              <c:f>'3 - Trends groeivormen'!$AL$57</c:f>
              <c:strCache>
                <c:ptCount val="1"/>
                <c:pt idx="0">
                  <c:v>helofyten</c:v>
                </c:pt>
              </c:strCache>
            </c:strRef>
          </c:tx>
          <c:spPr>
            <a:ln w="28575" cap="rnd">
              <a:solidFill>
                <a:schemeClr val="accent1">
                  <a:lumMod val="60000"/>
                </a:schemeClr>
              </a:solidFill>
              <a:round/>
            </a:ln>
            <a:effectLst/>
          </c:spPr>
          <c:marker>
            <c:symbol val="none"/>
          </c:marker>
          <c:cat>
            <c:numRef>
              <c:f>'3 - Trends groeivormen'!$AD$58:$AD$69</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2020</c:v>
                </c:pt>
                <c:pt idx="11">
                  <c:v>2023</c:v>
                </c:pt>
              </c:numCache>
            </c:numRef>
          </c:cat>
          <c:val>
            <c:numRef>
              <c:f>'3 - Trends groeivormen'!$AL$58:$AL$69</c:f>
              <c:numCache>
                <c:formatCode>_(* #,##0.00_);_(* \(#,##0.00\);_(* "-"??_);_(@_)</c:formatCode>
                <c:ptCount val="12"/>
                <c:pt idx="0">
                  <c:v>0.54545454545454497</c:v>
                </c:pt>
                <c:pt idx="1">
                  <c:v>4.4444444444444402</c:v>
                </c:pt>
                <c:pt idx="2">
                  <c:v>3.6363636363636398</c:v>
                </c:pt>
                <c:pt idx="3">
                  <c:v>1.27272727272727</c:v>
                </c:pt>
                <c:pt idx="4">
                  <c:v>1.5904761904761899</c:v>
                </c:pt>
                <c:pt idx="5">
                  <c:v>1.6</c:v>
                </c:pt>
                <c:pt idx="6">
                  <c:v>1.13333333333333</c:v>
                </c:pt>
                <c:pt idx="7">
                  <c:v>1.47714285714286</c:v>
                </c:pt>
                <c:pt idx="8">
                  <c:v>0.46875</c:v>
                </c:pt>
                <c:pt idx="9">
                  <c:v>0.01</c:v>
                </c:pt>
                <c:pt idx="10">
                  <c:v>9.5238095238095233E-2</c:v>
                </c:pt>
                <c:pt idx="11" formatCode="0.00">
                  <c:v>1.9047619047619049E-2</c:v>
                </c:pt>
              </c:numCache>
            </c:numRef>
          </c:val>
          <c:smooth val="0"/>
          <c:extLst>
            <c:ext xmlns:c16="http://schemas.microsoft.com/office/drawing/2014/chart" uri="{C3380CC4-5D6E-409C-BE32-E72D297353CC}">
              <c16:uniqueId val="{00000007-4241-480E-9A27-91422A5FF8E8}"/>
            </c:ext>
          </c:extLst>
        </c:ser>
        <c:ser>
          <c:idx val="7"/>
          <c:order val="8"/>
          <c:tx>
            <c:strRef>
              <c:f>'3 - Trends groeivormen'!$AM$57</c:f>
              <c:strCache>
                <c:ptCount val="1"/>
                <c:pt idx="0">
                  <c:v>overige groeivormen</c:v>
                </c:pt>
              </c:strCache>
            </c:strRef>
          </c:tx>
          <c:spPr>
            <a:ln w="28575" cap="rnd">
              <a:solidFill>
                <a:schemeClr val="accent2">
                  <a:lumMod val="60000"/>
                </a:schemeClr>
              </a:solidFill>
              <a:round/>
            </a:ln>
            <a:effectLst/>
          </c:spPr>
          <c:marker>
            <c:symbol val="none"/>
          </c:marker>
          <c:cat>
            <c:numRef>
              <c:f>'3 - Trends groeivormen'!$AD$58:$AD$69</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2020</c:v>
                </c:pt>
                <c:pt idx="11">
                  <c:v>2023</c:v>
                </c:pt>
              </c:numCache>
            </c:numRef>
          </c:cat>
          <c:val>
            <c:numRef>
              <c:f>'3 - Trends groeivormen'!$AM$58:$AM$69</c:f>
              <c:numCache>
                <c:formatCode>_(* #,##0.00_);_(* \(#,##0.00\);_(* "-"??_);_(@_)</c:formatCode>
                <c:ptCount val="12"/>
                <c:pt idx="0" formatCode="_ * #,##0.000_ ;_ * \-#,##0.000_ ;_ * &quot;-&quot;??_ ;_ @_ ">
                  <c:v>5.5555555555555599E-4</c:v>
                </c:pt>
                <c:pt idx="1">
                  <c:v>0</c:v>
                </c:pt>
                <c:pt idx="2">
                  <c:v>0.20656565656565601</c:v>
                </c:pt>
                <c:pt idx="3">
                  <c:v>1.0909090909090899</c:v>
                </c:pt>
                <c:pt idx="4">
                  <c:v>4.8571428571428599E-2</c:v>
                </c:pt>
                <c:pt idx="5">
                  <c:v>1.46714285714285</c:v>
                </c:pt>
                <c:pt idx="6">
                  <c:v>0.46169047619047598</c:v>
                </c:pt>
                <c:pt idx="7">
                  <c:v>0.35573809523809502</c:v>
                </c:pt>
                <c:pt idx="8">
                  <c:v>0.40937500000000004</c:v>
                </c:pt>
                <c:pt idx="9">
                  <c:v>0.26</c:v>
                </c:pt>
                <c:pt idx="10">
                  <c:v>2.8642857142857147E-2</c:v>
                </c:pt>
                <c:pt idx="11" formatCode="0.00">
                  <c:v>0.1905476190476191</c:v>
                </c:pt>
              </c:numCache>
            </c:numRef>
          </c:val>
          <c:smooth val="0"/>
          <c:extLst>
            <c:ext xmlns:c16="http://schemas.microsoft.com/office/drawing/2014/chart" uri="{C3380CC4-5D6E-409C-BE32-E72D297353CC}">
              <c16:uniqueId val="{00000008-4241-480E-9A27-91422A5FF8E8}"/>
            </c:ext>
          </c:extLst>
        </c:ser>
        <c:dLbls>
          <c:showLegendKey val="0"/>
          <c:showVal val="0"/>
          <c:showCatName val="0"/>
          <c:showSerName val="0"/>
          <c:showPercent val="0"/>
          <c:showBubbleSize val="0"/>
        </c:dLbls>
        <c:smooth val="0"/>
        <c:axId val="366930328"/>
        <c:axId val="366928368"/>
      </c:lineChart>
      <c:catAx>
        <c:axId val="366930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928368"/>
        <c:crosses val="autoZero"/>
        <c:auto val="1"/>
        <c:lblAlgn val="ctr"/>
        <c:lblOffset val="100"/>
        <c:noMultiLvlLbl val="0"/>
      </c:catAx>
      <c:valAx>
        <c:axId val="3669283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930328"/>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Groeivormen Ketelmeer-Vossemeer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7.6361824126618461E-2"/>
          <c:y val="0.1425168107588857"/>
          <c:w val="0.6659259403203398"/>
          <c:h val="0.77506818852254422"/>
        </c:manualLayout>
      </c:layout>
      <c:lineChart>
        <c:grouping val="standard"/>
        <c:varyColors val="0"/>
        <c:ser>
          <c:idx val="0"/>
          <c:order val="0"/>
          <c:tx>
            <c:strRef>
              <c:f>'3 - Trends groeivormen'!$AE$81</c:f>
              <c:strCache>
                <c:ptCount val="1"/>
                <c:pt idx="0">
                  <c:v>draadwieren</c:v>
                </c:pt>
              </c:strCache>
            </c:strRef>
          </c:tx>
          <c:spPr>
            <a:ln w="28575" cap="rnd">
              <a:solidFill>
                <a:schemeClr val="accent1"/>
              </a:solidFill>
              <a:round/>
            </a:ln>
            <a:effectLst/>
          </c:spPr>
          <c:marker>
            <c:symbol val="none"/>
          </c:marker>
          <c:cat>
            <c:numRef>
              <c:f>'3 - Trends groeivormen'!$AD$82:$AD$93</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2020</c:v>
                </c:pt>
                <c:pt idx="11">
                  <c:v>2023</c:v>
                </c:pt>
              </c:numCache>
            </c:numRef>
          </c:cat>
          <c:val>
            <c:numRef>
              <c:f>'3 - Trends groeivormen'!$AE$82:$AE$93</c:f>
              <c:numCache>
                <c:formatCode>_(* #,##0.00_);_(* \(#,##0.00\);_(* "-"??_);_(@_)</c:formatCode>
                <c:ptCount val="12"/>
                <c:pt idx="0">
                  <c:v>17.8036136363636</c:v>
                </c:pt>
                <c:pt idx="1">
                  <c:v>12.3114304812834</c:v>
                </c:pt>
                <c:pt idx="2">
                  <c:v>11.097991666666699</c:v>
                </c:pt>
                <c:pt idx="3">
                  <c:v>27.614350000000002</c:v>
                </c:pt>
                <c:pt idx="4">
                  <c:v>14.662167536782199</c:v>
                </c:pt>
                <c:pt idx="5">
                  <c:v>19.483149999999998</c:v>
                </c:pt>
                <c:pt idx="6">
                  <c:v>15.663724999999999</c:v>
                </c:pt>
                <c:pt idx="7">
                  <c:v>9.3782750000000004</c:v>
                </c:pt>
                <c:pt idx="8">
                  <c:v>7.9574999999999987</c:v>
                </c:pt>
                <c:pt idx="9">
                  <c:v>9.3000000000000007</c:v>
                </c:pt>
                <c:pt idx="10">
                  <c:v>14.218516666666666</c:v>
                </c:pt>
                <c:pt idx="11" formatCode="0.00">
                  <c:v>23.206006410256393</c:v>
                </c:pt>
              </c:numCache>
            </c:numRef>
          </c:val>
          <c:smooth val="0"/>
          <c:extLst>
            <c:ext xmlns:c16="http://schemas.microsoft.com/office/drawing/2014/chart" uri="{C3380CC4-5D6E-409C-BE32-E72D297353CC}">
              <c16:uniqueId val="{00000000-58D3-4918-B5CA-B925B2C99680}"/>
            </c:ext>
          </c:extLst>
        </c:ser>
        <c:ser>
          <c:idx val="1"/>
          <c:order val="1"/>
          <c:tx>
            <c:strRef>
              <c:f>'3 - Trends groeivormen'!$AF$81</c:f>
              <c:strCache>
                <c:ptCount val="1"/>
                <c:pt idx="0">
                  <c:v>kranswieren</c:v>
                </c:pt>
              </c:strCache>
            </c:strRef>
          </c:tx>
          <c:spPr>
            <a:ln w="28575" cap="rnd">
              <a:solidFill>
                <a:schemeClr val="accent2"/>
              </a:solidFill>
              <a:round/>
            </a:ln>
            <a:effectLst/>
          </c:spPr>
          <c:marker>
            <c:symbol val="none"/>
          </c:marker>
          <c:cat>
            <c:numRef>
              <c:f>'3 - Trends groeivormen'!$AD$82:$AD$93</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2020</c:v>
                </c:pt>
                <c:pt idx="11">
                  <c:v>2023</c:v>
                </c:pt>
              </c:numCache>
            </c:numRef>
          </c:cat>
          <c:val>
            <c:numRef>
              <c:f>'3 - Trends groeivormen'!$AF$82:$AF$93</c:f>
              <c:numCache>
                <c:formatCode>_(* #,##0.00_);_(* \(#,##0.00\);_(* "-"??_);_(@_)</c:formatCode>
                <c:ptCount val="12"/>
                <c:pt idx="0">
                  <c:v>2.2994949494949499E-2</c:v>
                </c:pt>
                <c:pt idx="1">
                  <c:v>0.29029411764705898</c:v>
                </c:pt>
                <c:pt idx="2">
                  <c:v>2.4453611111111102</c:v>
                </c:pt>
                <c:pt idx="3">
                  <c:v>3.76</c:v>
                </c:pt>
                <c:pt idx="4">
                  <c:v>6.4429330802088201</c:v>
                </c:pt>
                <c:pt idx="5">
                  <c:v>4.8780000000000001</c:v>
                </c:pt>
                <c:pt idx="6">
                  <c:v>3.8055750000000002</c:v>
                </c:pt>
                <c:pt idx="7">
                  <c:v>3.6888000000000001</c:v>
                </c:pt>
                <c:pt idx="8">
                  <c:v>4.415</c:v>
                </c:pt>
                <c:pt idx="9">
                  <c:v>0.94</c:v>
                </c:pt>
                <c:pt idx="10">
                  <c:v>4.6832666666666665</c:v>
                </c:pt>
                <c:pt idx="11" formatCode="0.00">
                  <c:v>3.4200336538461529</c:v>
                </c:pt>
              </c:numCache>
            </c:numRef>
          </c:val>
          <c:smooth val="0"/>
          <c:extLst>
            <c:ext xmlns:c16="http://schemas.microsoft.com/office/drawing/2014/chart" uri="{C3380CC4-5D6E-409C-BE32-E72D297353CC}">
              <c16:uniqueId val="{00000001-58D3-4918-B5CA-B925B2C99680}"/>
            </c:ext>
          </c:extLst>
        </c:ser>
        <c:ser>
          <c:idx val="2"/>
          <c:order val="2"/>
          <c:tx>
            <c:strRef>
              <c:f>'3 - Trends groeivormen'!$AG$81</c:f>
              <c:strCache>
                <c:ptCount val="1"/>
                <c:pt idx="0">
                  <c:v>parvopotamiden</c:v>
                </c:pt>
              </c:strCache>
            </c:strRef>
          </c:tx>
          <c:spPr>
            <a:ln w="28575" cap="rnd">
              <a:solidFill>
                <a:schemeClr val="accent3"/>
              </a:solidFill>
              <a:round/>
            </a:ln>
            <a:effectLst/>
          </c:spPr>
          <c:marker>
            <c:symbol val="none"/>
          </c:marker>
          <c:cat>
            <c:numRef>
              <c:f>'3 - Trends groeivormen'!$AD$82:$AD$93</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2020</c:v>
                </c:pt>
                <c:pt idx="11">
                  <c:v>2023</c:v>
                </c:pt>
              </c:numCache>
            </c:numRef>
          </c:cat>
          <c:val>
            <c:numRef>
              <c:f>'3 - Trends groeivormen'!$AG$82:$AG$93</c:f>
              <c:numCache>
                <c:formatCode>_(* #,##0.00_);_(* \(#,##0.00\);_(* "-"??_);_(@_)</c:formatCode>
                <c:ptCount val="12"/>
                <c:pt idx="0">
                  <c:v>7.1101338383838399</c:v>
                </c:pt>
                <c:pt idx="1">
                  <c:v>4.9129117647058802</c:v>
                </c:pt>
                <c:pt idx="2">
                  <c:v>14.823608333333301</c:v>
                </c:pt>
                <c:pt idx="3">
                  <c:v>17.342575</c:v>
                </c:pt>
                <c:pt idx="4">
                  <c:v>15.498953962980501</c:v>
                </c:pt>
                <c:pt idx="5">
                  <c:v>21.125575000000001</c:v>
                </c:pt>
                <c:pt idx="6">
                  <c:v>18.133675</c:v>
                </c:pt>
                <c:pt idx="7">
                  <c:v>11.1546</c:v>
                </c:pt>
                <c:pt idx="8">
                  <c:v>6.7374999999999989</c:v>
                </c:pt>
                <c:pt idx="9">
                  <c:v>17.920000000000002</c:v>
                </c:pt>
                <c:pt idx="10">
                  <c:v>16.740854166666661</c:v>
                </c:pt>
                <c:pt idx="11" formatCode="0.00">
                  <c:v>12.162482371794878</c:v>
                </c:pt>
              </c:numCache>
            </c:numRef>
          </c:val>
          <c:smooth val="0"/>
          <c:extLst>
            <c:ext xmlns:c16="http://schemas.microsoft.com/office/drawing/2014/chart" uri="{C3380CC4-5D6E-409C-BE32-E72D297353CC}">
              <c16:uniqueId val="{00000002-58D3-4918-B5CA-B925B2C99680}"/>
            </c:ext>
          </c:extLst>
        </c:ser>
        <c:ser>
          <c:idx val="3"/>
          <c:order val="3"/>
          <c:tx>
            <c:strRef>
              <c:f>'3 - Trends groeivormen'!$AH$81</c:f>
              <c:strCache>
                <c:ptCount val="1"/>
                <c:pt idx="0">
                  <c:v>magnopotamiden</c:v>
                </c:pt>
              </c:strCache>
            </c:strRef>
          </c:tx>
          <c:spPr>
            <a:ln w="28575" cap="rnd">
              <a:solidFill>
                <a:schemeClr val="accent4"/>
              </a:solidFill>
              <a:round/>
            </a:ln>
            <a:effectLst/>
          </c:spPr>
          <c:marker>
            <c:symbol val="none"/>
          </c:marker>
          <c:cat>
            <c:numRef>
              <c:f>'3 - Trends groeivormen'!$AD$82:$AD$93</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2020</c:v>
                </c:pt>
                <c:pt idx="11">
                  <c:v>2023</c:v>
                </c:pt>
              </c:numCache>
            </c:numRef>
          </c:cat>
          <c:val>
            <c:numRef>
              <c:f>'3 - Trends groeivormen'!$AH$82:$AH$93</c:f>
              <c:numCache>
                <c:formatCode>_(* #,##0.00_);_(* \(#,##0.00\);_(* "-"??_);_(@_)</c:formatCode>
                <c:ptCount val="12"/>
                <c:pt idx="0">
                  <c:v>6.7888888888888901E-2</c:v>
                </c:pt>
                <c:pt idx="1">
                  <c:v>6.4374331550802202E-2</c:v>
                </c:pt>
                <c:pt idx="2">
                  <c:v>0.22230555555555501</c:v>
                </c:pt>
                <c:pt idx="3">
                  <c:v>0.45624999999999999</c:v>
                </c:pt>
                <c:pt idx="4">
                  <c:v>2.04162316089226E-2</c:v>
                </c:pt>
                <c:pt idx="5">
                  <c:v>0.70625000000000004</c:v>
                </c:pt>
                <c:pt idx="6">
                  <c:v>0.35725000000000001</c:v>
                </c:pt>
                <c:pt idx="7">
                  <c:v>0.85317500000000002</c:v>
                </c:pt>
                <c:pt idx="8">
                  <c:v>0.21874999999999994</c:v>
                </c:pt>
                <c:pt idx="9">
                  <c:v>1.65</c:v>
                </c:pt>
                <c:pt idx="10">
                  <c:v>1.2115375000000002</c:v>
                </c:pt>
                <c:pt idx="11" formatCode="0.00">
                  <c:v>1.0780016025641026</c:v>
                </c:pt>
              </c:numCache>
            </c:numRef>
          </c:val>
          <c:smooth val="0"/>
          <c:extLst>
            <c:ext xmlns:c16="http://schemas.microsoft.com/office/drawing/2014/chart" uri="{C3380CC4-5D6E-409C-BE32-E72D297353CC}">
              <c16:uniqueId val="{00000003-58D3-4918-B5CA-B925B2C99680}"/>
            </c:ext>
          </c:extLst>
        </c:ser>
        <c:ser>
          <c:idx val="4"/>
          <c:order val="4"/>
          <c:tx>
            <c:strRef>
              <c:f>'3 - Trends groeivormen'!$AI$81</c:f>
              <c:strCache>
                <c:ptCount val="1"/>
                <c:pt idx="0">
                  <c:v>myriophylliden</c:v>
                </c:pt>
              </c:strCache>
            </c:strRef>
          </c:tx>
          <c:spPr>
            <a:ln w="28575" cap="rnd">
              <a:solidFill>
                <a:schemeClr val="accent5"/>
              </a:solidFill>
              <a:round/>
            </a:ln>
            <a:effectLst/>
          </c:spPr>
          <c:marker>
            <c:symbol val="none"/>
          </c:marker>
          <c:cat>
            <c:numRef>
              <c:f>'3 - Trends groeivormen'!$AD$82:$AD$93</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2020</c:v>
                </c:pt>
                <c:pt idx="11">
                  <c:v>2023</c:v>
                </c:pt>
              </c:numCache>
            </c:numRef>
          </c:cat>
          <c:val>
            <c:numRef>
              <c:f>'3 - Trends groeivormen'!$AI$82:$AI$93</c:f>
              <c:numCache>
                <c:formatCode>_(* #,##0.00_);_(* \(#,##0.00\);_(* "-"??_);_(@_)</c:formatCode>
                <c:ptCount val="12"/>
                <c:pt idx="0">
                  <c:v>1.30555555555556E-2</c:v>
                </c:pt>
                <c:pt idx="1">
                  <c:v>0</c:v>
                </c:pt>
                <c:pt idx="2">
                  <c:v>0</c:v>
                </c:pt>
                <c:pt idx="3" formatCode="_ * #,##0.000_ ;_ * \-#,##0.000_ ;_ * &quot;-&quot;??_ ;_ @_ ">
                  <c:v>2.65E-3</c:v>
                </c:pt>
                <c:pt idx="4">
                  <c:v>0.125878974845752</c:v>
                </c:pt>
                <c:pt idx="5">
                  <c:v>2.3766750000000001</c:v>
                </c:pt>
                <c:pt idx="6">
                  <c:v>0.34282499999999999</c:v>
                </c:pt>
                <c:pt idx="7">
                  <c:v>0.57377500000000003</c:v>
                </c:pt>
                <c:pt idx="8">
                  <c:v>1.27</c:v>
                </c:pt>
                <c:pt idx="9">
                  <c:v>1.25</c:v>
                </c:pt>
                <c:pt idx="10">
                  <c:v>1.9337291666666665</c:v>
                </c:pt>
                <c:pt idx="11" formatCode="0.00">
                  <c:v>1.99013141025641</c:v>
                </c:pt>
              </c:numCache>
            </c:numRef>
          </c:val>
          <c:smooth val="0"/>
          <c:extLst>
            <c:ext xmlns:c16="http://schemas.microsoft.com/office/drawing/2014/chart" uri="{C3380CC4-5D6E-409C-BE32-E72D297353CC}">
              <c16:uniqueId val="{00000004-58D3-4918-B5CA-B925B2C99680}"/>
            </c:ext>
          </c:extLst>
        </c:ser>
        <c:ser>
          <c:idx val="5"/>
          <c:order val="5"/>
          <c:tx>
            <c:strRef>
              <c:f>'3 - Trends groeivormen'!$AJ$81</c:f>
              <c:strCache>
                <c:ptCount val="1"/>
                <c:pt idx="0">
                  <c:v>nymphaeiden</c:v>
                </c:pt>
              </c:strCache>
            </c:strRef>
          </c:tx>
          <c:spPr>
            <a:ln w="28575" cap="rnd">
              <a:solidFill>
                <a:schemeClr val="accent6"/>
              </a:solidFill>
              <a:round/>
            </a:ln>
            <a:effectLst/>
          </c:spPr>
          <c:marker>
            <c:symbol val="none"/>
          </c:marker>
          <c:cat>
            <c:numRef>
              <c:f>'3 - Trends groeivormen'!$AD$82:$AD$93</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2020</c:v>
                </c:pt>
                <c:pt idx="11">
                  <c:v>2023</c:v>
                </c:pt>
              </c:numCache>
            </c:numRef>
          </c:cat>
          <c:val>
            <c:numRef>
              <c:f>'3 - Trends groeivormen'!$AJ$82:$AJ$93</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formatCode="0.00">
                  <c:v>9.791666666666666E-4</c:v>
                </c:pt>
              </c:numCache>
            </c:numRef>
          </c:val>
          <c:smooth val="0"/>
          <c:extLst>
            <c:ext xmlns:c16="http://schemas.microsoft.com/office/drawing/2014/chart" uri="{C3380CC4-5D6E-409C-BE32-E72D297353CC}">
              <c16:uniqueId val="{00000005-58D3-4918-B5CA-B925B2C99680}"/>
            </c:ext>
          </c:extLst>
        </c:ser>
        <c:ser>
          <c:idx val="6"/>
          <c:order val="6"/>
          <c:tx>
            <c:strRef>
              <c:f>'3 - Trends groeivormen'!$AK$81</c:f>
              <c:strCache>
                <c:ptCount val="1"/>
                <c:pt idx="0">
                  <c:v>helofyten</c:v>
                </c:pt>
              </c:strCache>
            </c:strRef>
          </c:tx>
          <c:spPr>
            <a:ln w="28575" cap="rnd">
              <a:solidFill>
                <a:schemeClr val="accent1">
                  <a:lumMod val="60000"/>
                </a:schemeClr>
              </a:solidFill>
              <a:round/>
            </a:ln>
            <a:effectLst/>
          </c:spPr>
          <c:marker>
            <c:symbol val="none"/>
          </c:marker>
          <c:cat>
            <c:numRef>
              <c:f>'3 - Trends groeivormen'!$AD$82:$AD$93</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2020</c:v>
                </c:pt>
                <c:pt idx="11">
                  <c:v>2023</c:v>
                </c:pt>
              </c:numCache>
            </c:numRef>
          </c:cat>
          <c:val>
            <c:numRef>
              <c:f>'3 - Trends groeivormen'!$AK$82:$AK$93</c:f>
              <c:numCache>
                <c:formatCode>_(* #,##0.00_);_(* \(#,##0.00\);_(* "-"??_);_(@_)</c:formatCode>
                <c:ptCount val="12"/>
                <c:pt idx="0">
                  <c:v>0</c:v>
                </c:pt>
                <c:pt idx="1">
                  <c:v>0</c:v>
                </c:pt>
                <c:pt idx="2">
                  <c:v>0</c:v>
                </c:pt>
                <c:pt idx="3">
                  <c:v>0</c:v>
                </c:pt>
                <c:pt idx="4">
                  <c:v>0</c:v>
                </c:pt>
                <c:pt idx="5">
                  <c:v>0</c:v>
                </c:pt>
                <c:pt idx="6">
                  <c:v>0</c:v>
                </c:pt>
                <c:pt idx="7">
                  <c:v>0</c:v>
                </c:pt>
                <c:pt idx="8">
                  <c:v>2.5012500000000002</c:v>
                </c:pt>
                <c:pt idx="9">
                  <c:v>0.02</c:v>
                </c:pt>
                <c:pt idx="10">
                  <c:v>1.41</c:v>
                </c:pt>
                <c:pt idx="11" formatCode="0.00">
                  <c:v>0.29374999999999996</c:v>
                </c:pt>
              </c:numCache>
            </c:numRef>
          </c:val>
          <c:smooth val="0"/>
          <c:extLst>
            <c:ext xmlns:c16="http://schemas.microsoft.com/office/drawing/2014/chart" uri="{C3380CC4-5D6E-409C-BE32-E72D297353CC}">
              <c16:uniqueId val="{00000006-58D3-4918-B5CA-B925B2C99680}"/>
            </c:ext>
          </c:extLst>
        </c:ser>
        <c:ser>
          <c:idx val="8"/>
          <c:order val="7"/>
          <c:tx>
            <c:strRef>
              <c:f>'3 - Trends groeivormen'!$AL$81</c:f>
              <c:strCache>
                <c:ptCount val="1"/>
                <c:pt idx="0">
                  <c:v>elodeiden</c:v>
                </c:pt>
              </c:strCache>
            </c:strRef>
          </c:tx>
          <c:spPr>
            <a:ln w="28575" cap="rnd">
              <a:solidFill>
                <a:schemeClr val="accent3">
                  <a:lumMod val="60000"/>
                </a:schemeClr>
              </a:solidFill>
              <a:round/>
            </a:ln>
            <a:effectLst/>
          </c:spPr>
          <c:marker>
            <c:symbol val="none"/>
          </c:marker>
          <c:cat>
            <c:numRef>
              <c:f>'3 - Trends groeivormen'!$AD$82:$AD$93</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2020</c:v>
                </c:pt>
                <c:pt idx="11">
                  <c:v>2023</c:v>
                </c:pt>
              </c:numCache>
            </c:numRef>
          </c:cat>
          <c:val>
            <c:numRef>
              <c:f>'3 - Trends groeivormen'!$AL$82:$AL$93</c:f>
              <c:numCache>
                <c:formatCode>_(* #,##0.00_);_(* \(#,##0.00\);_(* "-"??_);_(@_)</c:formatCode>
                <c:ptCount val="12"/>
                <c:pt idx="0">
                  <c:v>0</c:v>
                </c:pt>
                <c:pt idx="1">
                  <c:v>0</c:v>
                </c:pt>
                <c:pt idx="2">
                  <c:v>0</c:v>
                </c:pt>
                <c:pt idx="3">
                  <c:v>0</c:v>
                </c:pt>
                <c:pt idx="4">
                  <c:v>0</c:v>
                </c:pt>
                <c:pt idx="5">
                  <c:v>0</c:v>
                </c:pt>
                <c:pt idx="6">
                  <c:v>0</c:v>
                </c:pt>
                <c:pt idx="7">
                  <c:v>0</c:v>
                </c:pt>
                <c:pt idx="8">
                  <c:v>0</c:v>
                </c:pt>
                <c:pt idx="9">
                  <c:v>2.5</c:v>
                </c:pt>
                <c:pt idx="10">
                  <c:v>5.5804166666666682E-2</c:v>
                </c:pt>
                <c:pt idx="11" formatCode="0.00">
                  <c:v>4.7641810897435892</c:v>
                </c:pt>
              </c:numCache>
            </c:numRef>
          </c:val>
          <c:smooth val="0"/>
          <c:extLst>
            <c:ext xmlns:c16="http://schemas.microsoft.com/office/drawing/2014/chart" uri="{C3380CC4-5D6E-409C-BE32-E72D297353CC}">
              <c16:uniqueId val="{00000007-58D3-4918-B5CA-B925B2C99680}"/>
            </c:ext>
          </c:extLst>
        </c:ser>
        <c:ser>
          <c:idx val="7"/>
          <c:order val="8"/>
          <c:tx>
            <c:strRef>
              <c:f>'3 - Trends groeivormen'!$AM$81</c:f>
              <c:strCache>
                <c:ptCount val="1"/>
                <c:pt idx="0">
                  <c:v>batrachiide</c:v>
                </c:pt>
              </c:strCache>
            </c:strRef>
          </c:tx>
          <c:spPr>
            <a:ln w="28575" cap="rnd">
              <a:solidFill>
                <a:schemeClr val="accent2">
                  <a:lumMod val="60000"/>
                </a:schemeClr>
              </a:solidFill>
              <a:round/>
            </a:ln>
            <a:effectLst/>
          </c:spPr>
          <c:marker>
            <c:symbol val="none"/>
          </c:marker>
          <c:cat>
            <c:numRef>
              <c:f>'3 - Trends groeivormen'!$AD$82:$AD$93</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2020</c:v>
                </c:pt>
                <c:pt idx="11">
                  <c:v>2023</c:v>
                </c:pt>
              </c:numCache>
            </c:numRef>
          </c:cat>
          <c:val>
            <c:numRef>
              <c:f>'3 - Trends groeivormen'!$AM$82:$AM$93</c:f>
              <c:numCache>
                <c:formatCode>_(* #,##0.00_);_(* \(#,##0.00\);_(* "-"??_);_(@_)</c:formatCode>
                <c:ptCount val="12"/>
                <c:pt idx="10">
                  <c:v>0.24785416666666665</c:v>
                </c:pt>
                <c:pt idx="11" formatCode="0.00">
                  <c:v>5.2874999999999985E-2</c:v>
                </c:pt>
              </c:numCache>
            </c:numRef>
          </c:val>
          <c:smooth val="0"/>
          <c:extLst>
            <c:ext xmlns:c16="http://schemas.microsoft.com/office/drawing/2014/chart" uri="{C3380CC4-5D6E-409C-BE32-E72D297353CC}">
              <c16:uniqueId val="{00000008-58D3-4918-B5CA-B925B2C99680}"/>
            </c:ext>
          </c:extLst>
        </c:ser>
        <c:ser>
          <c:idx val="9"/>
          <c:order val="9"/>
          <c:tx>
            <c:strRef>
              <c:f>'3 - Trends groeivormen'!$AN$81</c:f>
              <c:strCache>
                <c:ptCount val="1"/>
                <c:pt idx="0">
                  <c:v>overige groeivormen</c:v>
                </c:pt>
              </c:strCache>
            </c:strRef>
          </c:tx>
          <c:spPr>
            <a:ln w="28575" cap="rnd">
              <a:solidFill>
                <a:schemeClr val="accent4">
                  <a:lumMod val="60000"/>
                </a:schemeClr>
              </a:solidFill>
              <a:round/>
            </a:ln>
            <a:effectLst/>
          </c:spPr>
          <c:marker>
            <c:symbol val="none"/>
          </c:marker>
          <c:cat>
            <c:numRef>
              <c:f>'3 - Trends groeivormen'!$AD$82:$AD$93</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2020</c:v>
                </c:pt>
                <c:pt idx="11">
                  <c:v>2023</c:v>
                </c:pt>
              </c:numCache>
            </c:numRef>
          </c:cat>
          <c:val>
            <c:numRef>
              <c:f>'3 - Trends groeivormen'!$AN$82:$AN$93</c:f>
              <c:numCache>
                <c:formatCode>_(* #,##0.00_);_(* \(#,##0.00\);_(* "-"??_);_(@_)</c:formatCode>
                <c:ptCount val="12"/>
                <c:pt idx="0">
                  <c:v>1.4385202020201999</c:v>
                </c:pt>
                <c:pt idx="1">
                  <c:v>1.58970588235294</c:v>
                </c:pt>
                <c:pt idx="2">
                  <c:v>0.71675</c:v>
                </c:pt>
                <c:pt idx="3">
                  <c:v>2.47675</c:v>
                </c:pt>
                <c:pt idx="4">
                  <c:v>0.73266112956810603</c:v>
                </c:pt>
                <c:pt idx="5">
                  <c:v>6.0588249999999997</c:v>
                </c:pt>
                <c:pt idx="6">
                  <c:v>4.1296499999999998</c:v>
                </c:pt>
                <c:pt idx="7">
                  <c:v>2.3076500000000002</c:v>
                </c:pt>
                <c:pt idx="8">
                  <c:v>1.1575000000000004</c:v>
                </c:pt>
                <c:pt idx="9">
                  <c:v>2.2799999999999998</c:v>
                </c:pt>
                <c:pt idx="10">
                  <c:v>0.4599625</c:v>
                </c:pt>
                <c:pt idx="11" formatCode="0.00">
                  <c:v>0.36271474358974354</c:v>
                </c:pt>
              </c:numCache>
            </c:numRef>
          </c:val>
          <c:smooth val="0"/>
          <c:extLst>
            <c:ext xmlns:c16="http://schemas.microsoft.com/office/drawing/2014/chart" uri="{C3380CC4-5D6E-409C-BE32-E72D297353CC}">
              <c16:uniqueId val="{00000009-58D3-4918-B5CA-B925B2C99680}"/>
            </c:ext>
          </c:extLst>
        </c:ser>
        <c:dLbls>
          <c:showLegendKey val="0"/>
          <c:showVal val="0"/>
          <c:showCatName val="0"/>
          <c:showSerName val="0"/>
          <c:showPercent val="0"/>
          <c:showBubbleSize val="0"/>
        </c:dLbls>
        <c:smooth val="0"/>
        <c:axId val="366926408"/>
        <c:axId val="366927192"/>
      </c:lineChart>
      <c:catAx>
        <c:axId val="366926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927192"/>
        <c:crosses val="autoZero"/>
        <c:auto val="1"/>
        <c:lblAlgn val="ctr"/>
        <c:lblOffset val="100"/>
        <c:noMultiLvlLbl val="0"/>
      </c:catAx>
      <c:valAx>
        <c:axId val="366927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926408"/>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Groeivormen Randmeren-Oost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7.6361824126618461E-2"/>
          <c:y val="0.1425168107588857"/>
          <c:w val="0.6659259403203398"/>
          <c:h val="0.77891064769641549"/>
        </c:manualLayout>
      </c:layout>
      <c:lineChart>
        <c:grouping val="standard"/>
        <c:varyColors val="0"/>
        <c:ser>
          <c:idx val="0"/>
          <c:order val="0"/>
          <c:tx>
            <c:strRef>
              <c:f>'3 - Trends groeivormen'!$AE$106</c:f>
              <c:strCache>
                <c:ptCount val="1"/>
                <c:pt idx="0">
                  <c:v> draadwieren </c:v>
                </c:pt>
              </c:strCache>
            </c:strRef>
          </c:tx>
          <c:spPr>
            <a:ln w="28575" cap="rnd">
              <a:solidFill>
                <a:schemeClr val="accent1"/>
              </a:solidFill>
              <a:round/>
            </a:ln>
            <a:effectLst/>
          </c:spPr>
          <c:marker>
            <c:symbol val="none"/>
          </c:marker>
          <c:cat>
            <c:numRef>
              <c:f>'3 - Trends groeivormen'!$AD$107:$AD$118</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2019</c:v>
                </c:pt>
                <c:pt idx="11">
                  <c:v>2022</c:v>
                </c:pt>
              </c:numCache>
            </c:numRef>
          </c:cat>
          <c:val>
            <c:numRef>
              <c:f>'3 - Trends groeivormen'!$AE$107:$AE$118</c:f>
              <c:numCache>
                <c:formatCode>_(* #,##0.00_);_(* \(#,##0.00\);_(* "-"??_);_(@_)</c:formatCode>
                <c:ptCount val="12"/>
                <c:pt idx="0">
                  <c:v>12.26825</c:v>
                </c:pt>
                <c:pt idx="1">
                  <c:v>13.96984</c:v>
                </c:pt>
                <c:pt idx="2">
                  <c:v>0.69903571428571498</c:v>
                </c:pt>
                <c:pt idx="3">
                  <c:v>0.37786785714285698</c:v>
                </c:pt>
                <c:pt idx="4">
                  <c:v>1.41133333333333</c:v>
                </c:pt>
                <c:pt idx="5">
                  <c:v>0.99777499999999997</c:v>
                </c:pt>
                <c:pt idx="6">
                  <c:v>0.80615000000000003</c:v>
                </c:pt>
                <c:pt idx="7">
                  <c:v>0.65327500000000005</c:v>
                </c:pt>
                <c:pt idx="8">
                  <c:v>0.7</c:v>
                </c:pt>
                <c:pt idx="9">
                  <c:v>1</c:v>
                </c:pt>
                <c:pt idx="10">
                  <c:v>2.0499999999999998</c:v>
                </c:pt>
                <c:pt idx="11">
                  <c:v>6.7489749999999997</c:v>
                </c:pt>
              </c:numCache>
            </c:numRef>
          </c:val>
          <c:smooth val="0"/>
          <c:extLst>
            <c:ext xmlns:c16="http://schemas.microsoft.com/office/drawing/2014/chart" uri="{C3380CC4-5D6E-409C-BE32-E72D297353CC}">
              <c16:uniqueId val="{00000000-8DDC-4AD8-BBE9-7ED4D781DFBF}"/>
            </c:ext>
          </c:extLst>
        </c:ser>
        <c:ser>
          <c:idx val="1"/>
          <c:order val="1"/>
          <c:tx>
            <c:strRef>
              <c:f>'3 - Trends groeivormen'!$AF$106</c:f>
              <c:strCache>
                <c:ptCount val="1"/>
                <c:pt idx="0">
                  <c:v> kranswieren </c:v>
                </c:pt>
              </c:strCache>
            </c:strRef>
          </c:tx>
          <c:spPr>
            <a:ln w="28575" cap="rnd">
              <a:solidFill>
                <a:schemeClr val="accent2"/>
              </a:solidFill>
              <a:round/>
            </a:ln>
            <a:effectLst/>
          </c:spPr>
          <c:marker>
            <c:symbol val="none"/>
          </c:marker>
          <c:cat>
            <c:numRef>
              <c:f>'3 - Trends groeivormen'!$AD$107:$AD$118</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2019</c:v>
                </c:pt>
                <c:pt idx="11">
                  <c:v>2022</c:v>
                </c:pt>
              </c:numCache>
            </c:numRef>
          </c:cat>
          <c:val>
            <c:numRef>
              <c:f>'3 - Trends groeivormen'!$AF$107:$AF$118</c:f>
              <c:numCache>
                <c:formatCode>_(* #,##0.00_);_(* \(#,##0.00\);_(* "-"??_);_(@_)</c:formatCode>
                <c:ptCount val="12"/>
                <c:pt idx="0">
                  <c:v>50.795724999999997</c:v>
                </c:pt>
                <c:pt idx="1">
                  <c:v>42.03266</c:v>
                </c:pt>
                <c:pt idx="2">
                  <c:v>45.690942857142801</c:v>
                </c:pt>
                <c:pt idx="3">
                  <c:v>59.9721714285715</c:v>
                </c:pt>
                <c:pt idx="4">
                  <c:v>54.268916666666598</c:v>
                </c:pt>
                <c:pt idx="5">
                  <c:v>56.9589</c:v>
                </c:pt>
                <c:pt idx="6">
                  <c:v>51.683025000000001</c:v>
                </c:pt>
                <c:pt idx="7">
                  <c:v>64.000725000000003</c:v>
                </c:pt>
                <c:pt idx="8">
                  <c:v>64.849999999999994</c:v>
                </c:pt>
                <c:pt idx="9">
                  <c:v>60.1</c:v>
                </c:pt>
                <c:pt idx="10">
                  <c:v>63.04</c:v>
                </c:pt>
                <c:pt idx="11">
                  <c:v>66.877549999999985</c:v>
                </c:pt>
              </c:numCache>
            </c:numRef>
          </c:val>
          <c:smooth val="0"/>
          <c:extLst>
            <c:ext xmlns:c16="http://schemas.microsoft.com/office/drawing/2014/chart" uri="{C3380CC4-5D6E-409C-BE32-E72D297353CC}">
              <c16:uniqueId val="{00000001-8DDC-4AD8-BBE9-7ED4D781DFBF}"/>
            </c:ext>
          </c:extLst>
        </c:ser>
        <c:ser>
          <c:idx val="2"/>
          <c:order val="2"/>
          <c:tx>
            <c:strRef>
              <c:f>'3 - Trends groeivormen'!$AG$106</c:f>
              <c:strCache>
                <c:ptCount val="1"/>
                <c:pt idx="0">
                  <c:v> parvopotamiden </c:v>
                </c:pt>
              </c:strCache>
            </c:strRef>
          </c:tx>
          <c:spPr>
            <a:ln w="28575" cap="rnd">
              <a:solidFill>
                <a:schemeClr val="accent3"/>
              </a:solidFill>
              <a:round/>
            </a:ln>
            <a:effectLst/>
          </c:spPr>
          <c:marker>
            <c:symbol val="none"/>
          </c:marker>
          <c:cat>
            <c:numRef>
              <c:f>'3 - Trends groeivormen'!$AD$107:$AD$118</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2019</c:v>
                </c:pt>
                <c:pt idx="11">
                  <c:v>2022</c:v>
                </c:pt>
              </c:numCache>
            </c:numRef>
          </c:cat>
          <c:val>
            <c:numRef>
              <c:f>'3 - Trends groeivormen'!$AG$107:$AG$118</c:f>
              <c:numCache>
                <c:formatCode>_(* #,##0.00_);_(* \(#,##0.00\);_(* "-"??_);_(@_)</c:formatCode>
                <c:ptCount val="12"/>
                <c:pt idx="0">
                  <c:v>17.526375000000002</c:v>
                </c:pt>
                <c:pt idx="1">
                  <c:v>10.9983466666667</c:v>
                </c:pt>
                <c:pt idx="2">
                  <c:v>12.2139821428571</c:v>
                </c:pt>
                <c:pt idx="3">
                  <c:v>12.927135714285701</c:v>
                </c:pt>
                <c:pt idx="4">
                  <c:v>8.4607500000000009</c:v>
                </c:pt>
                <c:pt idx="5">
                  <c:v>16.554124999999999</c:v>
                </c:pt>
                <c:pt idx="6">
                  <c:v>11.874675</c:v>
                </c:pt>
                <c:pt idx="7">
                  <c:v>4.4658499999999997</c:v>
                </c:pt>
                <c:pt idx="8">
                  <c:v>11.309999999999999</c:v>
                </c:pt>
                <c:pt idx="9">
                  <c:v>11.57</c:v>
                </c:pt>
                <c:pt idx="10">
                  <c:v>14.41</c:v>
                </c:pt>
                <c:pt idx="11">
                  <c:v>5.8872000000000027</c:v>
                </c:pt>
              </c:numCache>
            </c:numRef>
          </c:val>
          <c:smooth val="0"/>
          <c:extLst>
            <c:ext xmlns:c16="http://schemas.microsoft.com/office/drawing/2014/chart" uri="{C3380CC4-5D6E-409C-BE32-E72D297353CC}">
              <c16:uniqueId val="{00000002-8DDC-4AD8-BBE9-7ED4D781DFBF}"/>
            </c:ext>
          </c:extLst>
        </c:ser>
        <c:ser>
          <c:idx val="3"/>
          <c:order val="3"/>
          <c:tx>
            <c:strRef>
              <c:f>'3 - Trends groeivormen'!$AH$106</c:f>
              <c:strCache>
                <c:ptCount val="1"/>
                <c:pt idx="0">
                  <c:v> magnopotamiden </c:v>
                </c:pt>
              </c:strCache>
            </c:strRef>
          </c:tx>
          <c:spPr>
            <a:ln w="28575" cap="rnd">
              <a:solidFill>
                <a:schemeClr val="accent4"/>
              </a:solidFill>
              <a:round/>
            </a:ln>
            <a:effectLst/>
          </c:spPr>
          <c:marker>
            <c:symbol val="none"/>
          </c:marker>
          <c:cat>
            <c:numRef>
              <c:f>'3 - Trends groeivormen'!$AD$107:$AD$118</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2019</c:v>
                </c:pt>
                <c:pt idx="11">
                  <c:v>2022</c:v>
                </c:pt>
              </c:numCache>
            </c:numRef>
          </c:cat>
          <c:val>
            <c:numRef>
              <c:f>'3 - Trends groeivormen'!$AH$107:$AH$118</c:f>
              <c:numCache>
                <c:formatCode>_(* #,##0.00_);_(* \(#,##0.00\);_(* "-"??_);_(@_)</c:formatCode>
                <c:ptCount val="12"/>
                <c:pt idx="0">
                  <c:v>0.75902499999999995</c:v>
                </c:pt>
                <c:pt idx="1">
                  <c:v>8.4633333333333297E-2</c:v>
                </c:pt>
                <c:pt idx="2">
                  <c:v>2.11463571428571</c:v>
                </c:pt>
                <c:pt idx="3">
                  <c:v>1.1249392857142899</c:v>
                </c:pt>
                <c:pt idx="4">
                  <c:v>0.145972222222222</c:v>
                </c:pt>
                <c:pt idx="5">
                  <c:v>0.66500000000000004</c:v>
                </c:pt>
                <c:pt idx="6">
                  <c:v>0.60265000000000002</c:v>
                </c:pt>
                <c:pt idx="7">
                  <c:v>0.78664999999999996</c:v>
                </c:pt>
                <c:pt idx="8">
                  <c:v>1.1500000000000001</c:v>
                </c:pt>
                <c:pt idx="9">
                  <c:v>0.81</c:v>
                </c:pt>
                <c:pt idx="10">
                  <c:v>0.57999999999999996</c:v>
                </c:pt>
                <c:pt idx="11">
                  <c:v>0.66089999999999993</c:v>
                </c:pt>
              </c:numCache>
            </c:numRef>
          </c:val>
          <c:smooth val="0"/>
          <c:extLst>
            <c:ext xmlns:c16="http://schemas.microsoft.com/office/drawing/2014/chart" uri="{C3380CC4-5D6E-409C-BE32-E72D297353CC}">
              <c16:uniqueId val="{00000003-8DDC-4AD8-BBE9-7ED4D781DFBF}"/>
            </c:ext>
          </c:extLst>
        </c:ser>
        <c:ser>
          <c:idx val="4"/>
          <c:order val="4"/>
          <c:tx>
            <c:strRef>
              <c:f>'3 - Trends groeivormen'!$AI$106</c:f>
              <c:strCache>
                <c:ptCount val="1"/>
                <c:pt idx="0">
                  <c:v> myriophylliden </c:v>
                </c:pt>
              </c:strCache>
            </c:strRef>
          </c:tx>
          <c:spPr>
            <a:ln w="28575" cap="rnd">
              <a:solidFill>
                <a:schemeClr val="accent5"/>
              </a:solidFill>
              <a:round/>
            </a:ln>
            <a:effectLst/>
          </c:spPr>
          <c:marker>
            <c:symbol val="none"/>
          </c:marker>
          <c:cat>
            <c:numRef>
              <c:f>'3 - Trends groeivormen'!$AD$107:$AD$118</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2019</c:v>
                </c:pt>
                <c:pt idx="11">
                  <c:v>2022</c:v>
                </c:pt>
              </c:numCache>
            </c:numRef>
          </c:cat>
          <c:val>
            <c:numRef>
              <c:f>'3 - Trends groeivormen'!$AI$107:$AI$118</c:f>
              <c:numCache>
                <c:formatCode>_(* #,##0.00_);_(* \(#,##0.00\);_(* "-"??_);_(@_)</c:formatCode>
                <c:ptCount val="12"/>
                <c:pt idx="0">
                  <c:v>0.13594999999999999</c:v>
                </c:pt>
                <c:pt idx="1">
                  <c:v>4.2053333333333297E-2</c:v>
                </c:pt>
                <c:pt idx="2">
                  <c:v>0.48970714285714301</c:v>
                </c:pt>
                <c:pt idx="3">
                  <c:v>1.10747857142857</c:v>
                </c:pt>
                <c:pt idx="4">
                  <c:v>8.6194444444444407E-2</c:v>
                </c:pt>
                <c:pt idx="5">
                  <c:v>0.4133</c:v>
                </c:pt>
                <c:pt idx="6">
                  <c:v>0.92697499999999999</c:v>
                </c:pt>
                <c:pt idx="7">
                  <c:v>0.94620000000000004</c:v>
                </c:pt>
                <c:pt idx="8">
                  <c:v>1.07</c:v>
                </c:pt>
                <c:pt idx="9">
                  <c:v>0.77</c:v>
                </c:pt>
                <c:pt idx="10">
                  <c:v>0.76</c:v>
                </c:pt>
                <c:pt idx="11">
                  <c:v>0.30354999999999999</c:v>
                </c:pt>
              </c:numCache>
            </c:numRef>
          </c:val>
          <c:smooth val="0"/>
          <c:extLst>
            <c:ext xmlns:c16="http://schemas.microsoft.com/office/drawing/2014/chart" uri="{C3380CC4-5D6E-409C-BE32-E72D297353CC}">
              <c16:uniqueId val="{00000004-8DDC-4AD8-BBE9-7ED4D781DFBF}"/>
            </c:ext>
          </c:extLst>
        </c:ser>
        <c:ser>
          <c:idx val="5"/>
          <c:order val="5"/>
          <c:tx>
            <c:strRef>
              <c:f>'3 - Trends groeivormen'!$AJ$106</c:f>
              <c:strCache>
                <c:ptCount val="1"/>
                <c:pt idx="0">
                  <c:v> nymphaeiden </c:v>
                </c:pt>
              </c:strCache>
            </c:strRef>
          </c:tx>
          <c:spPr>
            <a:ln w="28575" cap="rnd">
              <a:solidFill>
                <a:schemeClr val="accent6"/>
              </a:solidFill>
              <a:round/>
            </a:ln>
            <a:effectLst/>
          </c:spPr>
          <c:marker>
            <c:symbol val="none"/>
          </c:marker>
          <c:cat>
            <c:numRef>
              <c:f>'3 - Trends groeivormen'!$AD$107:$AD$118</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2019</c:v>
                </c:pt>
                <c:pt idx="11">
                  <c:v>2022</c:v>
                </c:pt>
              </c:numCache>
            </c:numRef>
          </c:cat>
          <c:val>
            <c:numRef>
              <c:f>'3 - Trends groeivormen'!$AJ$107:$AJ$118</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8DDC-4AD8-BBE9-7ED4D781DFBF}"/>
            </c:ext>
          </c:extLst>
        </c:ser>
        <c:ser>
          <c:idx val="6"/>
          <c:order val="6"/>
          <c:tx>
            <c:strRef>
              <c:f>'3 - Trends groeivormen'!$AK$106</c:f>
              <c:strCache>
                <c:ptCount val="1"/>
                <c:pt idx="0">
                  <c:v> helofyten </c:v>
                </c:pt>
              </c:strCache>
            </c:strRef>
          </c:tx>
          <c:spPr>
            <a:ln w="28575" cap="rnd">
              <a:solidFill>
                <a:schemeClr val="accent1">
                  <a:lumMod val="60000"/>
                </a:schemeClr>
              </a:solidFill>
              <a:round/>
            </a:ln>
            <a:effectLst/>
          </c:spPr>
          <c:marker>
            <c:symbol val="none"/>
          </c:marker>
          <c:cat>
            <c:numRef>
              <c:f>'3 - Trends groeivormen'!$AD$107:$AD$118</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2019</c:v>
                </c:pt>
                <c:pt idx="11">
                  <c:v>2022</c:v>
                </c:pt>
              </c:numCache>
            </c:numRef>
          </c:cat>
          <c:val>
            <c:numRef>
              <c:f>'3 - Trends groeivormen'!$AK$107:$AK$118</c:f>
              <c:numCache>
                <c:formatCode>_(* #,##0.00_);_(* \(#,##0.00\);_(* "-"??_);_(@_)</c:formatCode>
                <c:ptCount val="12"/>
                <c:pt idx="0">
                  <c:v>0</c:v>
                </c:pt>
                <c:pt idx="1">
                  <c:v>0</c:v>
                </c:pt>
                <c:pt idx="2">
                  <c:v>0</c:v>
                </c:pt>
                <c:pt idx="3">
                  <c:v>0</c:v>
                </c:pt>
                <c:pt idx="4">
                  <c:v>0</c:v>
                </c:pt>
                <c:pt idx="5">
                  <c:v>0</c:v>
                </c:pt>
                <c:pt idx="6">
                  <c:v>0</c:v>
                </c:pt>
                <c:pt idx="7">
                  <c:v>0</c:v>
                </c:pt>
                <c:pt idx="8">
                  <c:v>0.23</c:v>
                </c:pt>
                <c:pt idx="9">
                  <c:v>0</c:v>
                </c:pt>
                <c:pt idx="10">
                  <c:v>0</c:v>
                </c:pt>
                <c:pt idx="11">
                  <c:v>1.55E-2</c:v>
                </c:pt>
              </c:numCache>
            </c:numRef>
          </c:val>
          <c:smooth val="0"/>
          <c:extLst>
            <c:ext xmlns:c16="http://schemas.microsoft.com/office/drawing/2014/chart" uri="{C3380CC4-5D6E-409C-BE32-E72D297353CC}">
              <c16:uniqueId val="{00000006-8DDC-4AD8-BBE9-7ED4D781DFBF}"/>
            </c:ext>
          </c:extLst>
        </c:ser>
        <c:ser>
          <c:idx val="7"/>
          <c:order val="7"/>
          <c:tx>
            <c:strRef>
              <c:f>'3 - Trends groeivormen'!$AL$106</c:f>
              <c:strCache>
                <c:ptCount val="1"/>
                <c:pt idx="0">
                  <c:v> overige groeivormen </c:v>
                </c:pt>
              </c:strCache>
            </c:strRef>
          </c:tx>
          <c:spPr>
            <a:ln w="28575" cap="rnd">
              <a:solidFill>
                <a:schemeClr val="accent2">
                  <a:lumMod val="60000"/>
                </a:schemeClr>
              </a:solidFill>
              <a:round/>
            </a:ln>
            <a:effectLst/>
          </c:spPr>
          <c:marker>
            <c:symbol val="none"/>
          </c:marker>
          <c:cat>
            <c:numRef>
              <c:f>'3 - Trends groeivormen'!$AD$107:$AD$118</c:f>
              <c:numCache>
                <c:formatCode>General</c:formatCode>
                <c:ptCount val="12"/>
                <c:pt idx="0">
                  <c:v>2005</c:v>
                </c:pt>
                <c:pt idx="1">
                  <c:v>2006</c:v>
                </c:pt>
                <c:pt idx="2">
                  <c:v>2007</c:v>
                </c:pt>
                <c:pt idx="3">
                  <c:v>2008</c:v>
                </c:pt>
                <c:pt idx="4">
                  <c:v>2009</c:v>
                </c:pt>
                <c:pt idx="5">
                  <c:v>2010</c:v>
                </c:pt>
                <c:pt idx="6">
                  <c:v>2011</c:v>
                </c:pt>
                <c:pt idx="7">
                  <c:v>2012</c:v>
                </c:pt>
                <c:pt idx="8">
                  <c:v>2015</c:v>
                </c:pt>
                <c:pt idx="9">
                  <c:v>2018</c:v>
                </c:pt>
                <c:pt idx="10">
                  <c:v>2019</c:v>
                </c:pt>
                <c:pt idx="11">
                  <c:v>2022</c:v>
                </c:pt>
              </c:numCache>
            </c:numRef>
          </c:cat>
          <c:val>
            <c:numRef>
              <c:f>'3 - Trends groeivormen'!$AL$107:$AL$118</c:f>
              <c:numCache>
                <c:formatCode>_(* #,##0.00_);_(* \(#,##0.00\);_(* "-"??_);_(@_)</c:formatCode>
                <c:ptCount val="12"/>
                <c:pt idx="0">
                  <c:v>1.1010500000000001</c:v>
                </c:pt>
                <c:pt idx="1">
                  <c:v>0.50112666666666605</c:v>
                </c:pt>
                <c:pt idx="2">
                  <c:v>2.23455</c:v>
                </c:pt>
                <c:pt idx="3">
                  <c:v>0.50337142857142803</c:v>
                </c:pt>
                <c:pt idx="4">
                  <c:v>0.17922222222222201</c:v>
                </c:pt>
                <c:pt idx="5">
                  <c:v>0.53569999999999995</c:v>
                </c:pt>
                <c:pt idx="6">
                  <c:v>0.216725</c:v>
                </c:pt>
                <c:pt idx="7">
                  <c:v>0.130825</c:v>
                </c:pt>
                <c:pt idx="8">
                  <c:v>0.8</c:v>
                </c:pt>
                <c:pt idx="9">
                  <c:v>1.33</c:v>
                </c:pt>
                <c:pt idx="10">
                  <c:v>1.98</c:v>
                </c:pt>
                <c:pt idx="11">
                  <c:v>0.17452500000000001</c:v>
                </c:pt>
              </c:numCache>
            </c:numRef>
          </c:val>
          <c:smooth val="0"/>
          <c:extLst>
            <c:ext xmlns:c16="http://schemas.microsoft.com/office/drawing/2014/chart" uri="{C3380CC4-5D6E-409C-BE32-E72D297353CC}">
              <c16:uniqueId val="{00000007-8DDC-4AD8-BBE9-7ED4D781DFBF}"/>
            </c:ext>
          </c:extLst>
        </c:ser>
        <c:dLbls>
          <c:showLegendKey val="0"/>
          <c:showVal val="0"/>
          <c:showCatName val="0"/>
          <c:showSerName val="0"/>
          <c:showPercent val="0"/>
          <c:showBubbleSize val="0"/>
        </c:dLbls>
        <c:smooth val="0"/>
        <c:axId val="366926800"/>
        <c:axId val="366927584"/>
      </c:lineChart>
      <c:catAx>
        <c:axId val="366926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927584"/>
        <c:crosses val="autoZero"/>
        <c:auto val="1"/>
        <c:lblAlgn val="ctr"/>
        <c:lblOffset val="100"/>
        <c:noMultiLvlLbl val="0"/>
      </c:catAx>
      <c:valAx>
        <c:axId val="3669275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6926800"/>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Groeivormen Volkerakmeer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7.6361824126618461E-2"/>
          <c:y val="0.1425168107588857"/>
          <c:w val="0.6659259403203398"/>
          <c:h val="0.77506818852254422"/>
        </c:manualLayout>
      </c:layout>
      <c:lineChart>
        <c:grouping val="standard"/>
        <c:varyColors val="0"/>
        <c:ser>
          <c:idx val="0"/>
          <c:order val="0"/>
          <c:tx>
            <c:strRef>
              <c:f>'3 - Trends groeivormen'!$AE$160</c:f>
              <c:strCache>
                <c:ptCount val="1"/>
                <c:pt idx="0">
                  <c:v>draadwieren</c:v>
                </c:pt>
              </c:strCache>
            </c:strRef>
          </c:tx>
          <c:spPr>
            <a:ln w="28575" cap="rnd">
              <a:solidFill>
                <a:schemeClr val="accent1"/>
              </a:solidFill>
              <a:round/>
            </a:ln>
            <a:effectLst/>
          </c:spPr>
          <c:marker>
            <c:symbol val="none"/>
          </c:marker>
          <c:cat>
            <c:numRef>
              <c:f>'3 - Trends groeivormen'!$AD$161:$AD$169</c:f>
              <c:numCache>
                <c:formatCode>General</c:formatCode>
                <c:ptCount val="9"/>
                <c:pt idx="0">
                  <c:v>2005</c:v>
                </c:pt>
                <c:pt idx="1">
                  <c:v>2006</c:v>
                </c:pt>
                <c:pt idx="2">
                  <c:v>2007</c:v>
                </c:pt>
                <c:pt idx="3">
                  <c:v>2008</c:v>
                </c:pt>
                <c:pt idx="4">
                  <c:v>2009</c:v>
                </c:pt>
                <c:pt idx="5">
                  <c:v>2010</c:v>
                </c:pt>
                <c:pt idx="6">
                  <c:v>2013</c:v>
                </c:pt>
                <c:pt idx="7">
                  <c:v>2016</c:v>
                </c:pt>
                <c:pt idx="8">
                  <c:v>2019</c:v>
                </c:pt>
              </c:numCache>
            </c:numRef>
          </c:cat>
          <c:val>
            <c:numRef>
              <c:f>'3 - Trends groeivormen'!$AE$161:$AE$169</c:f>
              <c:numCache>
                <c:formatCode>_(* #,##0.00_);_(* \(#,##0.00\);_(* "-"??_);_(@_)</c:formatCode>
                <c:ptCount val="9"/>
                <c:pt idx="0">
                  <c:v>3.1793</c:v>
                </c:pt>
                <c:pt idx="1">
                  <c:v>3.3782000000000001</c:v>
                </c:pt>
                <c:pt idx="2">
                  <c:v>1.213125</c:v>
                </c:pt>
                <c:pt idx="3">
                  <c:v>4.7899999999999998E-2</c:v>
                </c:pt>
                <c:pt idx="4">
                  <c:v>11.185650000000001</c:v>
                </c:pt>
                <c:pt idx="5">
                  <c:v>7.11289841772152</c:v>
                </c:pt>
                <c:pt idx="6">
                  <c:v>22.7</c:v>
                </c:pt>
                <c:pt idx="7">
                  <c:v>9.1999999999999993</c:v>
                </c:pt>
                <c:pt idx="8">
                  <c:v>8.68</c:v>
                </c:pt>
              </c:numCache>
            </c:numRef>
          </c:val>
          <c:smooth val="0"/>
          <c:extLst>
            <c:ext xmlns:c16="http://schemas.microsoft.com/office/drawing/2014/chart" uri="{C3380CC4-5D6E-409C-BE32-E72D297353CC}">
              <c16:uniqueId val="{00000000-745C-4613-9E36-6303133EC872}"/>
            </c:ext>
          </c:extLst>
        </c:ser>
        <c:ser>
          <c:idx val="1"/>
          <c:order val="1"/>
          <c:tx>
            <c:strRef>
              <c:f>'3 - Trends groeivormen'!$AF$160</c:f>
              <c:strCache>
                <c:ptCount val="1"/>
                <c:pt idx="0">
                  <c:v>kranswieren</c:v>
                </c:pt>
              </c:strCache>
            </c:strRef>
          </c:tx>
          <c:spPr>
            <a:ln w="28575" cap="rnd">
              <a:solidFill>
                <a:schemeClr val="accent2"/>
              </a:solidFill>
              <a:round/>
            </a:ln>
            <a:effectLst/>
          </c:spPr>
          <c:marker>
            <c:symbol val="none"/>
          </c:marker>
          <c:cat>
            <c:numRef>
              <c:f>'3 - Trends groeivormen'!$AD$161:$AD$169</c:f>
              <c:numCache>
                <c:formatCode>General</c:formatCode>
                <c:ptCount val="9"/>
                <c:pt idx="0">
                  <c:v>2005</c:v>
                </c:pt>
                <c:pt idx="1">
                  <c:v>2006</c:v>
                </c:pt>
                <c:pt idx="2">
                  <c:v>2007</c:v>
                </c:pt>
                <c:pt idx="3">
                  <c:v>2008</c:v>
                </c:pt>
                <c:pt idx="4">
                  <c:v>2009</c:v>
                </c:pt>
                <c:pt idx="5">
                  <c:v>2010</c:v>
                </c:pt>
                <c:pt idx="6">
                  <c:v>2013</c:v>
                </c:pt>
                <c:pt idx="7">
                  <c:v>2016</c:v>
                </c:pt>
                <c:pt idx="8">
                  <c:v>2019</c:v>
                </c:pt>
              </c:numCache>
            </c:numRef>
          </c:cat>
          <c:val>
            <c:numRef>
              <c:f>'3 - Trends groeivormen'!$AF$161:$AF$169</c:f>
              <c:numCache>
                <c:formatCode>_(* #,##0.00_);_(* \(#,##0.00\);_(* "-"??_);_(@_)</c:formatCode>
                <c:ptCount val="9"/>
                <c:pt idx="0">
                  <c:v>0.17407500000000001</c:v>
                </c:pt>
                <c:pt idx="1">
                  <c:v>0</c:v>
                </c:pt>
                <c:pt idx="2">
                  <c:v>0</c:v>
                </c:pt>
                <c:pt idx="3">
                  <c:v>0</c:v>
                </c:pt>
                <c:pt idx="4">
                  <c:v>9.0749999999999997E-2</c:v>
                </c:pt>
                <c:pt idx="5">
                  <c:v>0</c:v>
                </c:pt>
                <c:pt idx="6">
                  <c:v>0</c:v>
                </c:pt>
                <c:pt idx="7">
                  <c:v>0.9</c:v>
                </c:pt>
                <c:pt idx="8">
                  <c:v>0.33</c:v>
                </c:pt>
              </c:numCache>
            </c:numRef>
          </c:val>
          <c:smooth val="0"/>
          <c:extLst>
            <c:ext xmlns:c16="http://schemas.microsoft.com/office/drawing/2014/chart" uri="{C3380CC4-5D6E-409C-BE32-E72D297353CC}">
              <c16:uniqueId val="{00000001-745C-4613-9E36-6303133EC872}"/>
            </c:ext>
          </c:extLst>
        </c:ser>
        <c:ser>
          <c:idx val="2"/>
          <c:order val="2"/>
          <c:tx>
            <c:strRef>
              <c:f>'3 - Trends groeivormen'!$AG$160</c:f>
              <c:strCache>
                <c:ptCount val="1"/>
                <c:pt idx="0">
                  <c:v>parvopotamiden</c:v>
                </c:pt>
              </c:strCache>
            </c:strRef>
          </c:tx>
          <c:spPr>
            <a:ln w="28575" cap="rnd">
              <a:solidFill>
                <a:schemeClr val="accent3"/>
              </a:solidFill>
              <a:round/>
            </a:ln>
            <a:effectLst/>
          </c:spPr>
          <c:marker>
            <c:symbol val="none"/>
          </c:marker>
          <c:cat>
            <c:numRef>
              <c:f>'3 - Trends groeivormen'!$AD$161:$AD$169</c:f>
              <c:numCache>
                <c:formatCode>General</c:formatCode>
                <c:ptCount val="9"/>
                <c:pt idx="0">
                  <c:v>2005</c:v>
                </c:pt>
                <c:pt idx="1">
                  <c:v>2006</c:v>
                </c:pt>
                <c:pt idx="2">
                  <c:v>2007</c:v>
                </c:pt>
                <c:pt idx="3">
                  <c:v>2008</c:v>
                </c:pt>
                <c:pt idx="4">
                  <c:v>2009</c:v>
                </c:pt>
                <c:pt idx="5">
                  <c:v>2010</c:v>
                </c:pt>
                <c:pt idx="6">
                  <c:v>2013</c:v>
                </c:pt>
                <c:pt idx="7">
                  <c:v>2016</c:v>
                </c:pt>
                <c:pt idx="8">
                  <c:v>2019</c:v>
                </c:pt>
              </c:numCache>
            </c:numRef>
          </c:cat>
          <c:val>
            <c:numRef>
              <c:f>'3 - Trends groeivormen'!$AG$161:$AG$169</c:f>
              <c:numCache>
                <c:formatCode>_(* #,##0.00_);_(* \(#,##0.00\);_(* "-"??_);_(@_)</c:formatCode>
                <c:ptCount val="9"/>
                <c:pt idx="0">
                  <c:v>10.95415</c:v>
                </c:pt>
                <c:pt idx="1">
                  <c:v>11.0802</c:v>
                </c:pt>
                <c:pt idx="2">
                  <c:v>4.3988250000000004</c:v>
                </c:pt>
                <c:pt idx="3">
                  <c:v>5.8343499999999997</c:v>
                </c:pt>
                <c:pt idx="4">
                  <c:v>10.6342</c:v>
                </c:pt>
                <c:pt idx="5">
                  <c:v>14.009395886076</c:v>
                </c:pt>
                <c:pt idx="6">
                  <c:v>8.7200000000000006</c:v>
                </c:pt>
                <c:pt idx="7">
                  <c:v>10.1</c:v>
                </c:pt>
                <c:pt idx="8">
                  <c:v>12.67</c:v>
                </c:pt>
              </c:numCache>
            </c:numRef>
          </c:val>
          <c:smooth val="0"/>
          <c:extLst>
            <c:ext xmlns:c16="http://schemas.microsoft.com/office/drawing/2014/chart" uri="{C3380CC4-5D6E-409C-BE32-E72D297353CC}">
              <c16:uniqueId val="{00000002-745C-4613-9E36-6303133EC872}"/>
            </c:ext>
          </c:extLst>
        </c:ser>
        <c:ser>
          <c:idx val="3"/>
          <c:order val="3"/>
          <c:tx>
            <c:strRef>
              <c:f>'3 - Trends groeivormen'!$AH$160</c:f>
              <c:strCache>
                <c:ptCount val="1"/>
                <c:pt idx="0">
                  <c:v>magnopotamiden</c:v>
                </c:pt>
              </c:strCache>
            </c:strRef>
          </c:tx>
          <c:spPr>
            <a:ln w="28575" cap="rnd">
              <a:solidFill>
                <a:schemeClr val="accent4"/>
              </a:solidFill>
              <a:round/>
            </a:ln>
            <a:effectLst/>
          </c:spPr>
          <c:marker>
            <c:symbol val="none"/>
          </c:marker>
          <c:cat>
            <c:numRef>
              <c:f>'3 - Trends groeivormen'!$AD$161:$AD$169</c:f>
              <c:numCache>
                <c:formatCode>General</c:formatCode>
                <c:ptCount val="9"/>
                <c:pt idx="0">
                  <c:v>2005</c:v>
                </c:pt>
                <c:pt idx="1">
                  <c:v>2006</c:v>
                </c:pt>
                <c:pt idx="2">
                  <c:v>2007</c:v>
                </c:pt>
                <c:pt idx="3">
                  <c:v>2008</c:v>
                </c:pt>
                <c:pt idx="4">
                  <c:v>2009</c:v>
                </c:pt>
                <c:pt idx="5">
                  <c:v>2010</c:v>
                </c:pt>
                <c:pt idx="6">
                  <c:v>2013</c:v>
                </c:pt>
                <c:pt idx="7">
                  <c:v>2016</c:v>
                </c:pt>
                <c:pt idx="8">
                  <c:v>2019</c:v>
                </c:pt>
              </c:numCache>
            </c:numRef>
          </c:cat>
          <c:val>
            <c:numRef>
              <c:f>'3 - Trends groeivormen'!$AH$161:$AH$169</c:f>
              <c:numCache>
                <c:formatCode>_(* #,##0.00_);_(* \(#,##0.00\);_(* "-"??_);_(@_)</c:formatCode>
                <c:ptCount val="9"/>
                <c:pt idx="0">
                  <c:v>0.38674999999999998</c:v>
                </c:pt>
                <c:pt idx="1">
                  <c:v>0.23350000000000001</c:v>
                </c:pt>
                <c:pt idx="2">
                  <c:v>0.35317500000000002</c:v>
                </c:pt>
                <c:pt idx="3">
                  <c:v>0.39324999999999999</c:v>
                </c:pt>
                <c:pt idx="4">
                  <c:v>0.44292500000000001</c:v>
                </c:pt>
                <c:pt idx="5">
                  <c:v>1.06751708860759</c:v>
                </c:pt>
                <c:pt idx="6">
                  <c:v>5.81</c:v>
                </c:pt>
                <c:pt idx="7">
                  <c:v>12.2</c:v>
                </c:pt>
                <c:pt idx="8">
                  <c:v>15.23</c:v>
                </c:pt>
              </c:numCache>
            </c:numRef>
          </c:val>
          <c:smooth val="0"/>
          <c:extLst>
            <c:ext xmlns:c16="http://schemas.microsoft.com/office/drawing/2014/chart" uri="{C3380CC4-5D6E-409C-BE32-E72D297353CC}">
              <c16:uniqueId val="{00000003-745C-4613-9E36-6303133EC872}"/>
            </c:ext>
          </c:extLst>
        </c:ser>
        <c:ser>
          <c:idx val="4"/>
          <c:order val="4"/>
          <c:tx>
            <c:strRef>
              <c:f>'3 - Trends groeivormen'!$AI$160</c:f>
              <c:strCache>
                <c:ptCount val="1"/>
                <c:pt idx="0">
                  <c:v>myriophylliden</c:v>
                </c:pt>
              </c:strCache>
            </c:strRef>
          </c:tx>
          <c:spPr>
            <a:ln w="28575" cap="rnd">
              <a:solidFill>
                <a:schemeClr val="accent5"/>
              </a:solidFill>
              <a:round/>
            </a:ln>
            <a:effectLst/>
          </c:spPr>
          <c:marker>
            <c:symbol val="none"/>
          </c:marker>
          <c:cat>
            <c:numRef>
              <c:f>'3 - Trends groeivormen'!$AD$161:$AD$169</c:f>
              <c:numCache>
                <c:formatCode>General</c:formatCode>
                <c:ptCount val="9"/>
                <c:pt idx="0">
                  <c:v>2005</c:v>
                </c:pt>
                <c:pt idx="1">
                  <c:v>2006</c:v>
                </c:pt>
                <c:pt idx="2">
                  <c:v>2007</c:v>
                </c:pt>
                <c:pt idx="3">
                  <c:v>2008</c:v>
                </c:pt>
                <c:pt idx="4">
                  <c:v>2009</c:v>
                </c:pt>
                <c:pt idx="5">
                  <c:v>2010</c:v>
                </c:pt>
                <c:pt idx="6">
                  <c:v>2013</c:v>
                </c:pt>
                <c:pt idx="7">
                  <c:v>2016</c:v>
                </c:pt>
                <c:pt idx="8">
                  <c:v>2019</c:v>
                </c:pt>
              </c:numCache>
            </c:numRef>
          </c:cat>
          <c:val>
            <c:numRef>
              <c:f>'3 - Trends groeivormen'!$AI$161:$AI$169</c:f>
              <c:numCache>
                <c:formatCode>_(* #,##0.00_);_(* \(#,##0.00\);_(* "-"??_);_(@_)</c:formatCode>
                <c:ptCount val="9"/>
                <c:pt idx="0">
                  <c:v>1.25E-3</c:v>
                </c:pt>
                <c:pt idx="1">
                  <c:v>6.3749999999999996E-3</c:v>
                </c:pt>
                <c:pt idx="2">
                  <c:v>0</c:v>
                </c:pt>
                <c:pt idx="3">
                  <c:v>8.5000000000000006E-3</c:v>
                </c:pt>
                <c:pt idx="4">
                  <c:v>6.7400000000000002E-2</c:v>
                </c:pt>
                <c:pt idx="5">
                  <c:v>0.307801265822785</c:v>
                </c:pt>
                <c:pt idx="6">
                  <c:v>1.7</c:v>
                </c:pt>
                <c:pt idx="7">
                  <c:v>4.7</c:v>
                </c:pt>
                <c:pt idx="8">
                  <c:v>2.72</c:v>
                </c:pt>
              </c:numCache>
            </c:numRef>
          </c:val>
          <c:smooth val="0"/>
          <c:extLst>
            <c:ext xmlns:c16="http://schemas.microsoft.com/office/drawing/2014/chart" uri="{C3380CC4-5D6E-409C-BE32-E72D297353CC}">
              <c16:uniqueId val="{00000004-745C-4613-9E36-6303133EC872}"/>
            </c:ext>
          </c:extLst>
        </c:ser>
        <c:ser>
          <c:idx val="5"/>
          <c:order val="5"/>
          <c:tx>
            <c:strRef>
              <c:f>'3 - Trends groeivormen'!$AJ$160</c:f>
              <c:strCache>
                <c:ptCount val="1"/>
                <c:pt idx="0">
                  <c:v>nymphaeiden</c:v>
                </c:pt>
              </c:strCache>
            </c:strRef>
          </c:tx>
          <c:spPr>
            <a:ln w="28575" cap="rnd">
              <a:solidFill>
                <a:schemeClr val="accent6"/>
              </a:solidFill>
              <a:round/>
            </a:ln>
            <a:effectLst/>
          </c:spPr>
          <c:marker>
            <c:symbol val="none"/>
          </c:marker>
          <c:cat>
            <c:numRef>
              <c:f>'3 - Trends groeivormen'!$AD$161:$AD$169</c:f>
              <c:numCache>
                <c:formatCode>General</c:formatCode>
                <c:ptCount val="9"/>
                <c:pt idx="0">
                  <c:v>2005</c:v>
                </c:pt>
                <c:pt idx="1">
                  <c:v>2006</c:v>
                </c:pt>
                <c:pt idx="2">
                  <c:v>2007</c:v>
                </c:pt>
                <c:pt idx="3">
                  <c:v>2008</c:v>
                </c:pt>
                <c:pt idx="4">
                  <c:v>2009</c:v>
                </c:pt>
                <c:pt idx="5">
                  <c:v>2010</c:v>
                </c:pt>
                <c:pt idx="6">
                  <c:v>2013</c:v>
                </c:pt>
                <c:pt idx="7">
                  <c:v>2016</c:v>
                </c:pt>
                <c:pt idx="8">
                  <c:v>2019</c:v>
                </c:pt>
              </c:numCache>
            </c:numRef>
          </c:cat>
          <c:val>
            <c:numRef>
              <c:f>'3 - Trends groeivormen'!$AJ$161:$AJ$169</c:f>
              <c:numCache>
                <c:formatCode>_(* #,##0.00_);_(* \(#,##0.00\);_(*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5-745C-4613-9E36-6303133EC872}"/>
            </c:ext>
          </c:extLst>
        </c:ser>
        <c:ser>
          <c:idx val="6"/>
          <c:order val="6"/>
          <c:tx>
            <c:strRef>
              <c:f>'3 - Trends groeivormen'!$AK$160</c:f>
              <c:strCache>
                <c:ptCount val="1"/>
                <c:pt idx="0">
                  <c:v>helofyten</c:v>
                </c:pt>
              </c:strCache>
            </c:strRef>
          </c:tx>
          <c:spPr>
            <a:ln w="28575" cap="rnd">
              <a:solidFill>
                <a:schemeClr val="accent1">
                  <a:lumMod val="60000"/>
                </a:schemeClr>
              </a:solidFill>
              <a:round/>
            </a:ln>
            <a:effectLst/>
          </c:spPr>
          <c:marker>
            <c:symbol val="none"/>
          </c:marker>
          <c:cat>
            <c:numRef>
              <c:f>'3 - Trends groeivormen'!$AD$161:$AD$169</c:f>
              <c:numCache>
                <c:formatCode>General</c:formatCode>
                <c:ptCount val="9"/>
                <c:pt idx="0">
                  <c:v>2005</c:v>
                </c:pt>
                <c:pt idx="1">
                  <c:v>2006</c:v>
                </c:pt>
                <c:pt idx="2">
                  <c:v>2007</c:v>
                </c:pt>
                <c:pt idx="3">
                  <c:v>2008</c:v>
                </c:pt>
                <c:pt idx="4">
                  <c:v>2009</c:v>
                </c:pt>
                <c:pt idx="5">
                  <c:v>2010</c:v>
                </c:pt>
                <c:pt idx="6">
                  <c:v>2013</c:v>
                </c:pt>
                <c:pt idx="7">
                  <c:v>2016</c:v>
                </c:pt>
                <c:pt idx="8">
                  <c:v>2019</c:v>
                </c:pt>
              </c:numCache>
            </c:numRef>
          </c:cat>
          <c:val>
            <c:numRef>
              <c:f>'3 - Trends groeivormen'!$AK$161:$AK$169</c:f>
              <c:numCache>
                <c:formatCode>_(* #,##0.00_);_(* \(#,##0.00\);_(* "-"??_);_(@_)</c:formatCode>
                <c:ptCount val="9"/>
                <c:pt idx="0">
                  <c:v>0</c:v>
                </c:pt>
                <c:pt idx="1">
                  <c:v>0</c:v>
                </c:pt>
                <c:pt idx="2">
                  <c:v>0</c:v>
                </c:pt>
                <c:pt idx="3">
                  <c:v>0</c:v>
                </c:pt>
                <c:pt idx="4">
                  <c:v>0</c:v>
                </c:pt>
                <c:pt idx="5">
                  <c:v>0</c:v>
                </c:pt>
                <c:pt idx="6">
                  <c:v>0</c:v>
                </c:pt>
                <c:pt idx="7">
                  <c:v>0.2</c:v>
                </c:pt>
                <c:pt idx="8">
                  <c:v>0.06</c:v>
                </c:pt>
              </c:numCache>
            </c:numRef>
          </c:val>
          <c:smooth val="0"/>
          <c:extLst>
            <c:ext xmlns:c16="http://schemas.microsoft.com/office/drawing/2014/chart" uri="{C3380CC4-5D6E-409C-BE32-E72D297353CC}">
              <c16:uniqueId val="{00000006-745C-4613-9E36-6303133EC872}"/>
            </c:ext>
          </c:extLst>
        </c:ser>
        <c:ser>
          <c:idx val="8"/>
          <c:order val="7"/>
          <c:tx>
            <c:strRef>
              <c:f>'3 - Trends groeivormen'!$AL$160</c:f>
              <c:strCache>
                <c:ptCount val="1"/>
                <c:pt idx="0">
                  <c:v>elodeiden</c:v>
                </c:pt>
              </c:strCache>
            </c:strRef>
          </c:tx>
          <c:spPr>
            <a:ln w="28575" cap="rnd">
              <a:solidFill>
                <a:schemeClr val="accent3">
                  <a:lumMod val="60000"/>
                </a:schemeClr>
              </a:solidFill>
              <a:round/>
            </a:ln>
            <a:effectLst/>
          </c:spPr>
          <c:marker>
            <c:symbol val="none"/>
          </c:marker>
          <c:cat>
            <c:numRef>
              <c:f>'3 - Trends groeivormen'!$AD$161:$AD$169</c:f>
              <c:numCache>
                <c:formatCode>General</c:formatCode>
                <c:ptCount val="9"/>
                <c:pt idx="0">
                  <c:v>2005</c:v>
                </c:pt>
                <c:pt idx="1">
                  <c:v>2006</c:v>
                </c:pt>
                <c:pt idx="2">
                  <c:v>2007</c:v>
                </c:pt>
                <c:pt idx="3">
                  <c:v>2008</c:v>
                </c:pt>
                <c:pt idx="4">
                  <c:v>2009</c:v>
                </c:pt>
                <c:pt idx="5">
                  <c:v>2010</c:v>
                </c:pt>
                <c:pt idx="6">
                  <c:v>2013</c:v>
                </c:pt>
                <c:pt idx="7">
                  <c:v>2016</c:v>
                </c:pt>
                <c:pt idx="8">
                  <c:v>2019</c:v>
                </c:pt>
              </c:numCache>
            </c:numRef>
          </c:cat>
          <c:val>
            <c:numRef>
              <c:f>'3 - Trends groeivormen'!$AL$161:$AL$169</c:f>
              <c:numCache>
                <c:formatCode>_(* #,##0.00_);_(* \(#,##0.00\);_(* "-"??_);_(@_)</c:formatCode>
                <c:ptCount val="9"/>
                <c:pt idx="0">
                  <c:v>0</c:v>
                </c:pt>
                <c:pt idx="1">
                  <c:v>0</c:v>
                </c:pt>
                <c:pt idx="2">
                  <c:v>0</c:v>
                </c:pt>
                <c:pt idx="3">
                  <c:v>0</c:v>
                </c:pt>
                <c:pt idx="4">
                  <c:v>0</c:v>
                </c:pt>
                <c:pt idx="5">
                  <c:v>0</c:v>
                </c:pt>
                <c:pt idx="6">
                  <c:v>0</c:v>
                </c:pt>
                <c:pt idx="7">
                  <c:v>8.4600000000000009</c:v>
                </c:pt>
                <c:pt idx="8">
                  <c:v>3.76</c:v>
                </c:pt>
              </c:numCache>
            </c:numRef>
          </c:val>
          <c:smooth val="0"/>
          <c:extLst>
            <c:ext xmlns:c16="http://schemas.microsoft.com/office/drawing/2014/chart" uri="{C3380CC4-5D6E-409C-BE32-E72D297353CC}">
              <c16:uniqueId val="{00000007-745C-4613-9E36-6303133EC872}"/>
            </c:ext>
          </c:extLst>
        </c:ser>
        <c:ser>
          <c:idx val="7"/>
          <c:order val="8"/>
          <c:tx>
            <c:strRef>
              <c:f>'3 - Trends groeivormen'!$AM$160</c:f>
              <c:strCache>
                <c:ptCount val="1"/>
                <c:pt idx="0">
                  <c:v>overige groeivormen</c:v>
                </c:pt>
              </c:strCache>
            </c:strRef>
          </c:tx>
          <c:spPr>
            <a:ln w="28575" cap="rnd">
              <a:solidFill>
                <a:schemeClr val="accent2">
                  <a:lumMod val="60000"/>
                </a:schemeClr>
              </a:solidFill>
              <a:round/>
            </a:ln>
            <a:effectLst/>
          </c:spPr>
          <c:marker>
            <c:symbol val="none"/>
          </c:marker>
          <c:cat>
            <c:numRef>
              <c:f>'3 - Trends groeivormen'!$AD$161:$AD$169</c:f>
              <c:numCache>
                <c:formatCode>General</c:formatCode>
                <c:ptCount val="9"/>
                <c:pt idx="0">
                  <c:v>2005</c:v>
                </c:pt>
                <c:pt idx="1">
                  <c:v>2006</c:v>
                </c:pt>
                <c:pt idx="2">
                  <c:v>2007</c:v>
                </c:pt>
                <c:pt idx="3">
                  <c:v>2008</c:v>
                </c:pt>
                <c:pt idx="4">
                  <c:v>2009</c:v>
                </c:pt>
                <c:pt idx="5">
                  <c:v>2010</c:v>
                </c:pt>
                <c:pt idx="6">
                  <c:v>2013</c:v>
                </c:pt>
                <c:pt idx="7">
                  <c:v>2016</c:v>
                </c:pt>
                <c:pt idx="8">
                  <c:v>2019</c:v>
                </c:pt>
              </c:numCache>
            </c:numRef>
          </c:cat>
          <c:val>
            <c:numRef>
              <c:f>'3 - Trends groeivormen'!$AM$161:$AM$169</c:f>
              <c:numCache>
                <c:formatCode>_(* #,##0.00_);_(* \(#,##0.00\);_(* "-"??_);_(@_)</c:formatCode>
                <c:ptCount val="9"/>
                <c:pt idx="0">
                  <c:v>0.32505000000000001</c:v>
                </c:pt>
                <c:pt idx="1">
                  <c:v>2.5575000000000001E-2</c:v>
                </c:pt>
                <c:pt idx="2">
                  <c:v>7.5050000000000006E-2</c:v>
                </c:pt>
                <c:pt idx="3">
                  <c:v>4.3325000000000002E-2</c:v>
                </c:pt>
                <c:pt idx="4">
                  <c:v>2.725E-2</c:v>
                </c:pt>
                <c:pt idx="5">
                  <c:v>8.1695886075949298E-2</c:v>
                </c:pt>
                <c:pt idx="6">
                  <c:v>0</c:v>
                </c:pt>
                <c:pt idx="7">
                  <c:v>9.1</c:v>
                </c:pt>
                <c:pt idx="8">
                  <c:v>0.06</c:v>
                </c:pt>
              </c:numCache>
            </c:numRef>
          </c:val>
          <c:smooth val="0"/>
          <c:extLst>
            <c:ext xmlns:c16="http://schemas.microsoft.com/office/drawing/2014/chart" uri="{C3380CC4-5D6E-409C-BE32-E72D297353CC}">
              <c16:uniqueId val="{00000008-745C-4613-9E36-6303133EC872}"/>
            </c:ext>
          </c:extLst>
        </c:ser>
        <c:dLbls>
          <c:showLegendKey val="0"/>
          <c:showVal val="0"/>
          <c:showCatName val="0"/>
          <c:showSerName val="0"/>
          <c:showPercent val="0"/>
          <c:showBubbleSize val="0"/>
        </c:dLbls>
        <c:smooth val="0"/>
        <c:axId val="367845048"/>
        <c:axId val="367843088"/>
      </c:lineChart>
      <c:catAx>
        <c:axId val="367845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7843088"/>
        <c:crosses val="autoZero"/>
        <c:auto val="1"/>
        <c:lblAlgn val="ctr"/>
        <c:lblOffset val="100"/>
        <c:noMultiLvlLbl val="0"/>
      </c:catAx>
      <c:valAx>
        <c:axId val="3678430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7845048"/>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EKR score</a:t>
            </a:r>
            <a:r>
              <a:rPr lang="nl-NL" baseline="0"/>
              <a:t> deelmatten Randmeren Oost</a:t>
            </a:r>
            <a:endParaRPr lang="nl-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percentStacked"/>
        <c:varyColors val="0"/>
        <c:ser>
          <c:idx val="0"/>
          <c:order val="0"/>
          <c:tx>
            <c:strRef>
              <c:f>'1-Graf EKR score Ketel-Vos'!$E$3</c:f>
              <c:strCache>
                <c:ptCount val="1"/>
                <c:pt idx="0">
                  <c:v>Abundantie</c:v>
                </c:pt>
              </c:strCache>
            </c:strRef>
          </c:tx>
          <c:spPr>
            <a:solidFill>
              <a:schemeClr val="accent1"/>
            </a:solidFill>
            <a:ln>
              <a:noFill/>
            </a:ln>
            <a:effectLst/>
          </c:spPr>
          <c:invertIfNegative val="0"/>
          <c:cat>
            <c:numRef>
              <c:f>'1-Graf EKR score Ketel-Vos'!$C$4:$C$15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'1-Graf EKR score Ketel-Vos'!$E$4:$E$16</c:f>
              <c:numCache>
                <c:formatCode>General</c:formatCode>
                <c:ptCount val="13"/>
                <c:pt idx="0">
                  <c:v>0.47399999999999998</c:v>
                </c:pt>
                <c:pt idx="1">
                  <c:v>0.40899999999999997</c:v>
                </c:pt>
                <c:pt idx="4">
                  <c:v>0.33600000000000002</c:v>
                </c:pt>
                <c:pt idx="7">
                  <c:v>0.34799999999999998</c:v>
                </c:pt>
                <c:pt idx="9">
                  <c:v>0.39600000000000002</c:v>
                </c:pt>
                <c:pt idx="12">
                  <c:v>0.34599999999999997</c:v>
                </c:pt>
              </c:numCache>
            </c:numRef>
          </c:val>
          <c:extLst>
            <c:ext xmlns:c16="http://schemas.microsoft.com/office/drawing/2014/chart" uri="{C3380CC4-5D6E-409C-BE32-E72D297353CC}">
              <c16:uniqueId val="{00000000-A772-4BF2-A638-A55C7304A9B7}"/>
            </c:ext>
          </c:extLst>
        </c:ser>
        <c:ser>
          <c:idx val="1"/>
          <c:order val="1"/>
          <c:tx>
            <c:strRef>
              <c:f>'1-Graf EKR score Ketel-Vos'!$F$3</c:f>
              <c:strCache>
                <c:ptCount val="1"/>
                <c:pt idx="0">
                  <c:v>Soortensamenstelling</c:v>
                </c:pt>
              </c:strCache>
            </c:strRef>
          </c:tx>
          <c:spPr>
            <a:solidFill>
              <a:schemeClr val="accent2"/>
            </a:solidFill>
            <a:ln>
              <a:noFill/>
            </a:ln>
            <a:effectLst/>
          </c:spPr>
          <c:invertIfNegative val="0"/>
          <c:cat>
            <c:numRef>
              <c:f>'1-Graf EKR score Ketel-Vos'!$C$4:$C$15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'1-Graf EKR score Ketel-Vos'!$F$4:$F$16</c:f>
              <c:numCache>
                <c:formatCode>General</c:formatCode>
                <c:ptCount val="13"/>
                <c:pt idx="0">
                  <c:v>0.63800000000000001</c:v>
                </c:pt>
                <c:pt idx="1">
                  <c:v>0.621</c:v>
                </c:pt>
                <c:pt idx="4">
                  <c:v>0.68600000000000005</c:v>
                </c:pt>
                <c:pt idx="7">
                  <c:v>0.60499999999999998</c:v>
                </c:pt>
                <c:pt idx="9">
                  <c:v>0.70799999999999996</c:v>
                </c:pt>
                <c:pt idx="12">
                  <c:v>0.75800000000000001</c:v>
                </c:pt>
              </c:numCache>
            </c:numRef>
          </c:val>
          <c:extLst>
            <c:ext xmlns:c16="http://schemas.microsoft.com/office/drawing/2014/chart" uri="{C3380CC4-5D6E-409C-BE32-E72D297353CC}">
              <c16:uniqueId val="{00000001-A772-4BF2-A638-A55C7304A9B7}"/>
            </c:ext>
          </c:extLst>
        </c:ser>
        <c:dLbls>
          <c:showLegendKey val="0"/>
          <c:showVal val="0"/>
          <c:showCatName val="0"/>
          <c:showSerName val="0"/>
          <c:showPercent val="0"/>
          <c:showBubbleSize val="0"/>
        </c:dLbls>
        <c:gapWidth val="150"/>
        <c:overlap val="100"/>
        <c:axId val="846799872"/>
        <c:axId val="882645200"/>
      </c:barChart>
      <c:catAx>
        <c:axId val="846799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82645200"/>
        <c:crosses val="autoZero"/>
        <c:auto val="1"/>
        <c:lblAlgn val="ctr"/>
        <c:lblOffset val="100"/>
        <c:noMultiLvlLbl val="0"/>
      </c:catAx>
      <c:valAx>
        <c:axId val="8826452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467998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Groeivormen Zoommeer-Eendracht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7.6361824126618461E-2"/>
          <c:y val="0.1425168107588857"/>
          <c:w val="0.6659259403203398"/>
          <c:h val="0.75585589265318776"/>
        </c:manualLayout>
      </c:layout>
      <c:lineChart>
        <c:grouping val="standard"/>
        <c:varyColors val="0"/>
        <c:ser>
          <c:idx val="0"/>
          <c:order val="0"/>
          <c:tx>
            <c:strRef>
              <c:f>'3 - Trends groeivormen'!$AE$189</c:f>
              <c:strCache>
                <c:ptCount val="1"/>
                <c:pt idx="0">
                  <c:v>draadwieren</c:v>
                </c:pt>
              </c:strCache>
            </c:strRef>
          </c:tx>
          <c:spPr>
            <a:ln w="28575" cap="rnd">
              <a:solidFill>
                <a:schemeClr val="accent1"/>
              </a:solidFill>
              <a:round/>
            </a:ln>
            <a:effectLst/>
          </c:spPr>
          <c:marker>
            <c:symbol val="none"/>
          </c:marker>
          <c:cat>
            <c:numRef>
              <c:f>'3 - Trends groeivormen'!$AD$190:$AD$201</c:f>
              <c:numCache>
                <c:formatCode>General</c:formatCode>
                <c:ptCount val="12"/>
                <c:pt idx="0">
                  <c:v>2005</c:v>
                </c:pt>
                <c:pt idx="1">
                  <c:v>2006</c:v>
                </c:pt>
                <c:pt idx="2">
                  <c:v>2007</c:v>
                </c:pt>
                <c:pt idx="3">
                  <c:v>2008</c:v>
                </c:pt>
                <c:pt idx="4">
                  <c:v>2009</c:v>
                </c:pt>
                <c:pt idx="5">
                  <c:v>2010</c:v>
                </c:pt>
                <c:pt idx="6">
                  <c:v>2011</c:v>
                </c:pt>
                <c:pt idx="7">
                  <c:v>2013</c:v>
                </c:pt>
                <c:pt idx="8">
                  <c:v>2014</c:v>
                </c:pt>
                <c:pt idx="9">
                  <c:v>2017</c:v>
                </c:pt>
                <c:pt idx="10">
                  <c:v>2020</c:v>
                </c:pt>
                <c:pt idx="11">
                  <c:v>2023</c:v>
                </c:pt>
              </c:numCache>
            </c:numRef>
          </c:cat>
          <c:val>
            <c:numRef>
              <c:f>'3 - Trends groeivormen'!$AE$190:$AE$201</c:f>
              <c:numCache>
                <c:formatCode>_(* #,##0.00_);_(* \(#,##0.00\);_(* "-"??_);_(@_)</c:formatCode>
                <c:ptCount val="12"/>
                <c:pt idx="0">
                  <c:v>3.010475</c:v>
                </c:pt>
                <c:pt idx="1">
                  <c:v>4.8426999999999998</c:v>
                </c:pt>
                <c:pt idx="2">
                  <c:v>5.6470306962025303</c:v>
                </c:pt>
                <c:pt idx="3">
                  <c:v>2.2064702531645599</c:v>
                </c:pt>
                <c:pt idx="4">
                  <c:v>7.47286428571429</c:v>
                </c:pt>
                <c:pt idx="5">
                  <c:v>12.486177848101301</c:v>
                </c:pt>
                <c:pt idx="6">
                  <c:v>8.03690696202532</c:v>
                </c:pt>
                <c:pt idx="7">
                  <c:v>11.68</c:v>
                </c:pt>
                <c:pt idx="8">
                  <c:v>29.85</c:v>
                </c:pt>
                <c:pt idx="9">
                  <c:v>11.05</c:v>
                </c:pt>
                <c:pt idx="10">
                  <c:v>15.152159210526301</c:v>
                </c:pt>
                <c:pt idx="11" formatCode="0.00">
                  <c:v>29.356899999999996</c:v>
                </c:pt>
              </c:numCache>
            </c:numRef>
          </c:val>
          <c:smooth val="0"/>
          <c:extLst>
            <c:ext xmlns:c16="http://schemas.microsoft.com/office/drawing/2014/chart" uri="{C3380CC4-5D6E-409C-BE32-E72D297353CC}">
              <c16:uniqueId val="{00000000-5563-4A84-82DD-DD9B5AA1F1D8}"/>
            </c:ext>
          </c:extLst>
        </c:ser>
        <c:ser>
          <c:idx val="1"/>
          <c:order val="1"/>
          <c:tx>
            <c:strRef>
              <c:f>'3 - Trends groeivormen'!$AF$189</c:f>
              <c:strCache>
                <c:ptCount val="1"/>
                <c:pt idx="0">
                  <c:v>kranswieren</c:v>
                </c:pt>
              </c:strCache>
            </c:strRef>
          </c:tx>
          <c:spPr>
            <a:ln w="28575" cap="rnd">
              <a:solidFill>
                <a:schemeClr val="accent2"/>
              </a:solidFill>
              <a:round/>
            </a:ln>
            <a:effectLst/>
          </c:spPr>
          <c:marker>
            <c:symbol val="none"/>
          </c:marker>
          <c:cat>
            <c:numRef>
              <c:f>'3 - Trends groeivormen'!$AD$190:$AD$201</c:f>
              <c:numCache>
                <c:formatCode>General</c:formatCode>
                <c:ptCount val="12"/>
                <c:pt idx="0">
                  <c:v>2005</c:v>
                </c:pt>
                <c:pt idx="1">
                  <c:v>2006</c:v>
                </c:pt>
                <c:pt idx="2">
                  <c:v>2007</c:v>
                </c:pt>
                <c:pt idx="3">
                  <c:v>2008</c:v>
                </c:pt>
                <c:pt idx="4">
                  <c:v>2009</c:v>
                </c:pt>
                <c:pt idx="5">
                  <c:v>2010</c:v>
                </c:pt>
                <c:pt idx="6">
                  <c:v>2011</c:v>
                </c:pt>
                <c:pt idx="7">
                  <c:v>2013</c:v>
                </c:pt>
                <c:pt idx="8">
                  <c:v>2014</c:v>
                </c:pt>
                <c:pt idx="9">
                  <c:v>2017</c:v>
                </c:pt>
                <c:pt idx="10">
                  <c:v>2020</c:v>
                </c:pt>
                <c:pt idx="11">
                  <c:v>2023</c:v>
                </c:pt>
              </c:numCache>
            </c:numRef>
          </c:cat>
          <c:val>
            <c:numRef>
              <c:f>'3 - Trends groeivormen'!$AF$190:$AF$201</c:f>
              <c:numCache>
                <c:formatCode>_(* #,##0.00_);_(* \(#,##0.00\);_(* "-"??_);_(@_)</c:formatCode>
                <c:ptCount val="12"/>
                <c:pt idx="0">
                  <c:v>8.25E-4</c:v>
                </c:pt>
                <c:pt idx="1">
                  <c:v>0</c:v>
                </c:pt>
                <c:pt idx="2">
                  <c:v>0</c:v>
                </c:pt>
                <c:pt idx="3">
                  <c:v>8.25E-4</c:v>
                </c:pt>
                <c:pt idx="4">
                  <c:v>8.5714285714285699E-4</c:v>
                </c:pt>
                <c:pt idx="5">
                  <c:v>8.2500000000000004E-3</c:v>
                </c:pt>
                <c:pt idx="6">
                  <c:v>0</c:v>
                </c:pt>
                <c:pt idx="7">
                  <c:v>0</c:v>
                </c:pt>
                <c:pt idx="8">
                  <c:v>0.04</c:v>
                </c:pt>
                <c:pt idx="9">
                  <c:v>3.0000000000000001E-3</c:v>
                </c:pt>
                <c:pt idx="10">
                  <c:v>5.5560526315789463E-2</c:v>
                </c:pt>
                <c:pt idx="11" formatCode="0.00">
                  <c:v>8.3750000000000005E-2</c:v>
                </c:pt>
              </c:numCache>
            </c:numRef>
          </c:val>
          <c:smooth val="0"/>
          <c:extLst>
            <c:ext xmlns:c16="http://schemas.microsoft.com/office/drawing/2014/chart" uri="{C3380CC4-5D6E-409C-BE32-E72D297353CC}">
              <c16:uniqueId val="{00000001-5563-4A84-82DD-DD9B5AA1F1D8}"/>
            </c:ext>
          </c:extLst>
        </c:ser>
        <c:ser>
          <c:idx val="2"/>
          <c:order val="2"/>
          <c:tx>
            <c:strRef>
              <c:f>'3 - Trends groeivormen'!$AG$189</c:f>
              <c:strCache>
                <c:ptCount val="1"/>
                <c:pt idx="0">
                  <c:v>parvopotamiden</c:v>
                </c:pt>
              </c:strCache>
            </c:strRef>
          </c:tx>
          <c:spPr>
            <a:ln w="28575" cap="rnd">
              <a:solidFill>
                <a:schemeClr val="accent3"/>
              </a:solidFill>
              <a:round/>
            </a:ln>
            <a:effectLst/>
          </c:spPr>
          <c:marker>
            <c:symbol val="none"/>
          </c:marker>
          <c:cat>
            <c:numRef>
              <c:f>'3 - Trends groeivormen'!$AD$190:$AD$201</c:f>
              <c:numCache>
                <c:formatCode>General</c:formatCode>
                <c:ptCount val="12"/>
                <c:pt idx="0">
                  <c:v>2005</c:v>
                </c:pt>
                <c:pt idx="1">
                  <c:v>2006</c:v>
                </c:pt>
                <c:pt idx="2">
                  <c:v>2007</c:v>
                </c:pt>
                <c:pt idx="3">
                  <c:v>2008</c:v>
                </c:pt>
                <c:pt idx="4">
                  <c:v>2009</c:v>
                </c:pt>
                <c:pt idx="5">
                  <c:v>2010</c:v>
                </c:pt>
                <c:pt idx="6">
                  <c:v>2011</c:v>
                </c:pt>
                <c:pt idx="7">
                  <c:v>2013</c:v>
                </c:pt>
                <c:pt idx="8">
                  <c:v>2014</c:v>
                </c:pt>
                <c:pt idx="9">
                  <c:v>2017</c:v>
                </c:pt>
                <c:pt idx="10">
                  <c:v>2020</c:v>
                </c:pt>
                <c:pt idx="11">
                  <c:v>2023</c:v>
                </c:pt>
              </c:numCache>
            </c:numRef>
          </c:cat>
          <c:val>
            <c:numRef>
              <c:f>'3 - Trends groeivormen'!$AG$190:$AG$201</c:f>
              <c:numCache>
                <c:formatCode>_(* #,##0.00_);_(* \(#,##0.00\);_(* "-"??_);_(@_)</c:formatCode>
                <c:ptCount val="12"/>
                <c:pt idx="0">
                  <c:v>20.363524999999999</c:v>
                </c:pt>
                <c:pt idx="1">
                  <c:v>13.8055</c:v>
                </c:pt>
                <c:pt idx="2">
                  <c:v>9.1447689873417701</c:v>
                </c:pt>
                <c:pt idx="3">
                  <c:v>3.6871126582278499</c:v>
                </c:pt>
                <c:pt idx="4">
                  <c:v>7.7438392857142899</c:v>
                </c:pt>
                <c:pt idx="5">
                  <c:v>9.4947506329113995</c:v>
                </c:pt>
                <c:pt idx="6">
                  <c:v>5.2426968354430397</c:v>
                </c:pt>
                <c:pt idx="7">
                  <c:v>8.65</c:v>
                </c:pt>
                <c:pt idx="8">
                  <c:v>9.49</c:v>
                </c:pt>
                <c:pt idx="9">
                  <c:v>14.42</c:v>
                </c:pt>
                <c:pt idx="10">
                  <c:v>10.830082894736844</c:v>
                </c:pt>
                <c:pt idx="11" formatCode="0.00">
                  <c:v>9.2488750000000053</c:v>
                </c:pt>
              </c:numCache>
            </c:numRef>
          </c:val>
          <c:smooth val="0"/>
          <c:extLst>
            <c:ext xmlns:c16="http://schemas.microsoft.com/office/drawing/2014/chart" uri="{C3380CC4-5D6E-409C-BE32-E72D297353CC}">
              <c16:uniqueId val="{00000002-5563-4A84-82DD-DD9B5AA1F1D8}"/>
            </c:ext>
          </c:extLst>
        </c:ser>
        <c:ser>
          <c:idx val="3"/>
          <c:order val="3"/>
          <c:tx>
            <c:strRef>
              <c:f>'3 - Trends groeivormen'!$AH$189</c:f>
              <c:strCache>
                <c:ptCount val="1"/>
                <c:pt idx="0">
                  <c:v>magnopotamiden</c:v>
                </c:pt>
              </c:strCache>
            </c:strRef>
          </c:tx>
          <c:spPr>
            <a:ln w="28575" cap="rnd">
              <a:solidFill>
                <a:schemeClr val="accent4"/>
              </a:solidFill>
              <a:round/>
            </a:ln>
            <a:effectLst/>
          </c:spPr>
          <c:marker>
            <c:symbol val="none"/>
          </c:marker>
          <c:cat>
            <c:numRef>
              <c:f>'3 - Trends groeivormen'!$AD$190:$AD$201</c:f>
              <c:numCache>
                <c:formatCode>General</c:formatCode>
                <c:ptCount val="12"/>
                <c:pt idx="0">
                  <c:v>2005</c:v>
                </c:pt>
                <c:pt idx="1">
                  <c:v>2006</c:v>
                </c:pt>
                <c:pt idx="2">
                  <c:v>2007</c:v>
                </c:pt>
                <c:pt idx="3">
                  <c:v>2008</c:v>
                </c:pt>
                <c:pt idx="4">
                  <c:v>2009</c:v>
                </c:pt>
                <c:pt idx="5">
                  <c:v>2010</c:v>
                </c:pt>
                <c:pt idx="6">
                  <c:v>2011</c:v>
                </c:pt>
                <c:pt idx="7">
                  <c:v>2013</c:v>
                </c:pt>
                <c:pt idx="8">
                  <c:v>2014</c:v>
                </c:pt>
                <c:pt idx="9">
                  <c:v>2017</c:v>
                </c:pt>
                <c:pt idx="10">
                  <c:v>2020</c:v>
                </c:pt>
                <c:pt idx="11">
                  <c:v>2023</c:v>
                </c:pt>
              </c:numCache>
            </c:numRef>
          </c:cat>
          <c:val>
            <c:numRef>
              <c:f>'3 - Trends groeivormen'!$AH$190:$AH$201</c:f>
              <c:numCache>
                <c:formatCode>_(* #,##0.00_);_(* \(#,##0.00\);_(* "-"??_);_(@_)</c:formatCode>
                <c:ptCount val="12"/>
                <c:pt idx="0">
                  <c:v>0.21249999999999999</c:v>
                </c:pt>
                <c:pt idx="1">
                  <c:v>0.14449999999999999</c:v>
                </c:pt>
                <c:pt idx="2">
                  <c:v>0.18936708860759499</c:v>
                </c:pt>
                <c:pt idx="3">
                  <c:v>0.19453164556961999</c:v>
                </c:pt>
                <c:pt idx="4">
                  <c:v>0.39278571428571402</c:v>
                </c:pt>
                <c:pt idx="5">
                  <c:v>0.474242721518987</c:v>
                </c:pt>
                <c:pt idx="6">
                  <c:v>7.3085443037974707E-2</c:v>
                </c:pt>
                <c:pt idx="7">
                  <c:v>7.19</c:v>
                </c:pt>
                <c:pt idx="8">
                  <c:v>0.56999999999999995</c:v>
                </c:pt>
                <c:pt idx="9">
                  <c:v>3.05</c:v>
                </c:pt>
                <c:pt idx="10">
                  <c:v>1.4621960526315783</c:v>
                </c:pt>
                <c:pt idx="11" formatCode="0.00">
                  <c:v>0.63190000000000002</c:v>
                </c:pt>
              </c:numCache>
            </c:numRef>
          </c:val>
          <c:smooth val="0"/>
          <c:extLst>
            <c:ext xmlns:c16="http://schemas.microsoft.com/office/drawing/2014/chart" uri="{C3380CC4-5D6E-409C-BE32-E72D297353CC}">
              <c16:uniqueId val="{00000003-5563-4A84-82DD-DD9B5AA1F1D8}"/>
            </c:ext>
          </c:extLst>
        </c:ser>
        <c:ser>
          <c:idx val="4"/>
          <c:order val="4"/>
          <c:tx>
            <c:strRef>
              <c:f>'3 - Trends groeivormen'!$AI$189</c:f>
              <c:strCache>
                <c:ptCount val="1"/>
                <c:pt idx="0">
                  <c:v>myriophylliden</c:v>
                </c:pt>
              </c:strCache>
            </c:strRef>
          </c:tx>
          <c:spPr>
            <a:ln w="28575" cap="rnd">
              <a:solidFill>
                <a:schemeClr val="accent5"/>
              </a:solidFill>
              <a:round/>
            </a:ln>
            <a:effectLst/>
          </c:spPr>
          <c:marker>
            <c:symbol val="none"/>
          </c:marker>
          <c:cat>
            <c:numRef>
              <c:f>'3 - Trends groeivormen'!$AD$190:$AD$201</c:f>
              <c:numCache>
                <c:formatCode>General</c:formatCode>
                <c:ptCount val="12"/>
                <c:pt idx="0">
                  <c:v>2005</c:v>
                </c:pt>
                <c:pt idx="1">
                  <c:v>2006</c:v>
                </c:pt>
                <c:pt idx="2">
                  <c:v>2007</c:v>
                </c:pt>
                <c:pt idx="3">
                  <c:v>2008</c:v>
                </c:pt>
                <c:pt idx="4">
                  <c:v>2009</c:v>
                </c:pt>
                <c:pt idx="5">
                  <c:v>2010</c:v>
                </c:pt>
                <c:pt idx="6">
                  <c:v>2011</c:v>
                </c:pt>
                <c:pt idx="7">
                  <c:v>2013</c:v>
                </c:pt>
                <c:pt idx="8">
                  <c:v>2014</c:v>
                </c:pt>
                <c:pt idx="9">
                  <c:v>2017</c:v>
                </c:pt>
                <c:pt idx="10">
                  <c:v>2020</c:v>
                </c:pt>
                <c:pt idx="11">
                  <c:v>2023</c:v>
                </c:pt>
              </c:numCache>
            </c:numRef>
          </c:cat>
          <c:val>
            <c:numRef>
              <c:f>'3 - Trends groeivormen'!$AI$190:$AI$201</c:f>
              <c:numCache>
                <c:formatCode>_(* #,##0.00_);_(* \(#,##0.00\);_(* "-"??_);_(@_)</c:formatCode>
                <c:ptCount val="12"/>
                <c:pt idx="0">
                  <c:v>1.6500000000000001E-2</c:v>
                </c:pt>
                <c:pt idx="1">
                  <c:v>0.11812499999999999</c:v>
                </c:pt>
                <c:pt idx="2">
                  <c:v>0.21916139240506299</c:v>
                </c:pt>
                <c:pt idx="3">
                  <c:v>0.108505379746835</c:v>
                </c:pt>
                <c:pt idx="4">
                  <c:v>0.795732142857143</c:v>
                </c:pt>
                <c:pt idx="5">
                  <c:v>0.72671550632911397</c:v>
                </c:pt>
                <c:pt idx="6">
                  <c:v>0.83191360759493604</c:v>
                </c:pt>
                <c:pt idx="7">
                  <c:v>1.76</c:v>
                </c:pt>
                <c:pt idx="8">
                  <c:v>1.46</c:v>
                </c:pt>
                <c:pt idx="9">
                  <c:v>6.6509999999999998</c:v>
                </c:pt>
                <c:pt idx="10">
                  <c:v>0.88020263157894751</c:v>
                </c:pt>
                <c:pt idx="11" formatCode="0.00">
                  <c:v>0.69705000000000017</c:v>
                </c:pt>
              </c:numCache>
            </c:numRef>
          </c:val>
          <c:smooth val="0"/>
          <c:extLst>
            <c:ext xmlns:c16="http://schemas.microsoft.com/office/drawing/2014/chart" uri="{C3380CC4-5D6E-409C-BE32-E72D297353CC}">
              <c16:uniqueId val="{00000004-5563-4A84-82DD-DD9B5AA1F1D8}"/>
            </c:ext>
          </c:extLst>
        </c:ser>
        <c:ser>
          <c:idx val="5"/>
          <c:order val="5"/>
          <c:tx>
            <c:strRef>
              <c:f>'3 - Trends groeivormen'!$AJ$189</c:f>
              <c:strCache>
                <c:ptCount val="1"/>
                <c:pt idx="0">
                  <c:v>nymphaeiden</c:v>
                </c:pt>
              </c:strCache>
            </c:strRef>
          </c:tx>
          <c:spPr>
            <a:ln w="28575" cap="rnd">
              <a:solidFill>
                <a:schemeClr val="accent6"/>
              </a:solidFill>
              <a:round/>
            </a:ln>
            <a:effectLst/>
          </c:spPr>
          <c:marker>
            <c:symbol val="none"/>
          </c:marker>
          <c:cat>
            <c:numRef>
              <c:f>'3 - Trends groeivormen'!$AD$190:$AD$201</c:f>
              <c:numCache>
                <c:formatCode>General</c:formatCode>
                <c:ptCount val="12"/>
                <c:pt idx="0">
                  <c:v>2005</c:v>
                </c:pt>
                <c:pt idx="1">
                  <c:v>2006</c:v>
                </c:pt>
                <c:pt idx="2">
                  <c:v>2007</c:v>
                </c:pt>
                <c:pt idx="3">
                  <c:v>2008</c:v>
                </c:pt>
                <c:pt idx="4">
                  <c:v>2009</c:v>
                </c:pt>
                <c:pt idx="5">
                  <c:v>2010</c:v>
                </c:pt>
                <c:pt idx="6">
                  <c:v>2011</c:v>
                </c:pt>
                <c:pt idx="7">
                  <c:v>2013</c:v>
                </c:pt>
                <c:pt idx="8">
                  <c:v>2014</c:v>
                </c:pt>
                <c:pt idx="9">
                  <c:v>2017</c:v>
                </c:pt>
                <c:pt idx="10">
                  <c:v>2020</c:v>
                </c:pt>
                <c:pt idx="11">
                  <c:v>2023</c:v>
                </c:pt>
              </c:numCache>
            </c:numRef>
          </c:cat>
          <c:val>
            <c:numRef>
              <c:f>'3 - Trends groeivormen'!$AJ$190:$AJ$201</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formatCode="0.00">
                  <c:v>0</c:v>
                </c:pt>
              </c:numCache>
            </c:numRef>
          </c:val>
          <c:smooth val="0"/>
          <c:extLst>
            <c:ext xmlns:c16="http://schemas.microsoft.com/office/drawing/2014/chart" uri="{C3380CC4-5D6E-409C-BE32-E72D297353CC}">
              <c16:uniqueId val="{00000005-5563-4A84-82DD-DD9B5AA1F1D8}"/>
            </c:ext>
          </c:extLst>
        </c:ser>
        <c:ser>
          <c:idx val="6"/>
          <c:order val="6"/>
          <c:tx>
            <c:strRef>
              <c:f>'3 - Trends groeivormen'!$AK$189</c:f>
              <c:strCache>
                <c:ptCount val="1"/>
                <c:pt idx="0">
                  <c:v>helofyten</c:v>
                </c:pt>
              </c:strCache>
            </c:strRef>
          </c:tx>
          <c:spPr>
            <a:ln w="28575" cap="rnd">
              <a:solidFill>
                <a:schemeClr val="accent1">
                  <a:lumMod val="60000"/>
                </a:schemeClr>
              </a:solidFill>
              <a:round/>
            </a:ln>
            <a:effectLst/>
          </c:spPr>
          <c:marker>
            <c:symbol val="none"/>
          </c:marker>
          <c:cat>
            <c:numRef>
              <c:f>'3 - Trends groeivormen'!$AD$190:$AD$201</c:f>
              <c:numCache>
                <c:formatCode>General</c:formatCode>
                <c:ptCount val="12"/>
                <c:pt idx="0">
                  <c:v>2005</c:v>
                </c:pt>
                <c:pt idx="1">
                  <c:v>2006</c:v>
                </c:pt>
                <c:pt idx="2">
                  <c:v>2007</c:v>
                </c:pt>
                <c:pt idx="3">
                  <c:v>2008</c:v>
                </c:pt>
                <c:pt idx="4">
                  <c:v>2009</c:v>
                </c:pt>
                <c:pt idx="5">
                  <c:v>2010</c:v>
                </c:pt>
                <c:pt idx="6">
                  <c:v>2011</c:v>
                </c:pt>
                <c:pt idx="7">
                  <c:v>2013</c:v>
                </c:pt>
                <c:pt idx="8">
                  <c:v>2014</c:v>
                </c:pt>
                <c:pt idx="9">
                  <c:v>2017</c:v>
                </c:pt>
                <c:pt idx="10">
                  <c:v>2020</c:v>
                </c:pt>
                <c:pt idx="11">
                  <c:v>2023</c:v>
                </c:pt>
              </c:numCache>
            </c:numRef>
          </c:cat>
          <c:val>
            <c:numRef>
              <c:f>'3 - Trends groeivormen'!$AK$190:$AK$201</c:f>
              <c:numCache>
                <c:formatCode>_(* #,##0.00_);_(* \(#,##0.00\);_(* "-"??_);_(@_)</c:formatCode>
                <c:ptCount val="12"/>
                <c:pt idx="0">
                  <c:v>0</c:v>
                </c:pt>
                <c:pt idx="1">
                  <c:v>0</c:v>
                </c:pt>
                <c:pt idx="2">
                  <c:v>0</c:v>
                </c:pt>
                <c:pt idx="3">
                  <c:v>0</c:v>
                </c:pt>
                <c:pt idx="4">
                  <c:v>0</c:v>
                </c:pt>
                <c:pt idx="5">
                  <c:v>0</c:v>
                </c:pt>
                <c:pt idx="6">
                  <c:v>0</c:v>
                </c:pt>
                <c:pt idx="7">
                  <c:v>0</c:v>
                </c:pt>
                <c:pt idx="8">
                  <c:v>0.27</c:v>
                </c:pt>
                <c:pt idx="9">
                  <c:v>0.01</c:v>
                </c:pt>
                <c:pt idx="10">
                  <c:v>0</c:v>
                </c:pt>
                <c:pt idx="11" formatCode="0.00">
                  <c:v>8.250000000000001E-4</c:v>
                </c:pt>
              </c:numCache>
            </c:numRef>
          </c:val>
          <c:smooth val="0"/>
          <c:extLst>
            <c:ext xmlns:c16="http://schemas.microsoft.com/office/drawing/2014/chart" uri="{C3380CC4-5D6E-409C-BE32-E72D297353CC}">
              <c16:uniqueId val="{00000006-5563-4A84-82DD-DD9B5AA1F1D8}"/>
            </c:ext>
          </c:extLst>
        </c:ser>
        <c:ser>
          <c:idx val="7"/>
          <c:order val="7"/>
          <c:tx>
            <c:strRef>
              <c:f>'3 - Trends groeivormen'!$AL$189</c:f>
              <c:strCache>
                <c:ptCount val="1"/>
                <c:pt idx="0">
                  <c:v>Elodeide</c:v>
                </c:pt>
              </c:strCache>
            </c:strRef>
          </c:tx>
          <c:spPr>
            <a:ln w="28575" cap="rnd">
              <a:solidFill>
                <a:schemeClr val="accent2">
                  <a:lumMod val="60000"/>
                </a:schemeClr>
              </a:solidFill>
              <a:round/>
            </a:ln>
            <a:effectLst/>
          </c:spPr>
          <c:marker>
            <c:symbol val="none"/>
          </c:marker>
          <c:cat>
            <c:numRef>
              <c:f>'3 - Trends groeivormen'!$AD$190:$AD$201</c:f>
              <c:numCache>
                <c:formatCode>General</c:formatCode>
                <c:ptCount val="12"/>
                <c:pt idx="0">
                  <c:v>2005</c:v>
                </c:pt>
                <c:pt idx="1">
                  <c:v>2006</c:v>
                </c:pt>
                <c:pt idx="2">
                  <c:v>2007</c:v>
                </c:pt>
                <c:pt idx="3">
                  <c:v>2008</c:v>
                </c:pt>
                <c:pt idx="4">
                  <c:v>2009</c:v>
                </c:pt>
                <c:pt idx="5">
                  <c:v>2010</c:v>
                </c:pt>
                <c:pt idx="6">
                  <c:v>2011</c:v>
                </c:pt>
                <c:pt idx="7">
                  <c:v>2013</c:v>
                </c:pt>
                <c:pt idx="8">
                  <c:v>2014</c:v>
                </c:pt>
                <c:pt idx="9">
                  <c:v>2017</c:v>
                </c:pt>
                <c:pt idx="10">
                  <c:v>2020</c:v>
                </c:pt>
                <c:pt idx="11">
                  <c:v>2023</c:v>
                </c:pt>
              </c:numCache>
            </c:numRef>
          </c:cat>
          <c:val>
            <c:numRef>
              <c:f>'3 - Trends groeivormen'!$AL$190:$AL$201</c:f>
              <c:numCache>
                <c:formatCode>_(* #,##0.00_);_(* \(#,##0.00\);_(* "-"??_);_(@_)</c:formatCode>
                <c:ptCount val="12"/>
                <c:pt idx="0">
                  <c:v>0</c:v>
                </c:pt>
                <c:pt idx="1">
                  <c:v>0</c:v>
                </c:pt>
                <c:pt idx="2">
                  <c:v>0</c:v>
                </c:pt>
                <c:pt idx="3">
                  <c:v>0</c:v>
                </c:pt>
                <c:pt idx="4">
                  <c:v>0</c:v>
                </c:pt>
                <c:pt idx="5">
                  <c:v>6.31993670886076E-2</c:v>
                </c:pt>
                <c:pt idx="6">
                  <c:v>0.61502436708860797</c:v>
                </c:pt>
                <c:pt idx="7">
                  <c:v>4.75</c:v>
                </c:pt>
                <c:pt idx="8">
                  <c:v>22.1</c:v>
                </c:pt>
                <c:pt idx="9">
                  <c:v>7.29</c:v>
                </c:pt>
                <c:pt idx="10">
                  <c:v>3.3136723684210527</c:v>
                </c:pt>
                <c:pt idx="11" formatCode="0.00">
                  <c:v>0.93777500000000003</c:v>
                </c:pt>
              </c:numCache>
            </c:numRef>
          </c:val>
          <c:smooth val="0"/>
          <c:extLst>
            <c:ext xmlns:c16="http://schemas.microsoft.com/office/drawing/2014/chart" uri="{C3380CC4-5D6E-409C-BE32-E72D297353CC}">
              <c16:uniqueId val="{00000007-5563-4A84-82DD-DD9B5AA1F1D8}"/>
            </c:ext>
          </c:extLst>
        </c:ser>
        <c:ser>
          <c:idx val="8"/>
          <c:order val="8"/>
          <c:tx>
            <c:strRef>
              <c:f>'3 - Trends groeivormen'!$AM$189</c:f>
              <c:strCache>
                <c:ptCount val="1"/>
                <c:pt idx="0">
                  <c:v>overige groeivormen</c:v>
                </c:pt>
              </c:strCache>
            </c:strRef>
          </c:tx>
          <c:spPr>
            <a:ln w="28575" cap="rnd">
              <a:solidFill>
                <a:schemeClr val="accent3">
                  <a:lumMod val="60000"/>
                </a:schemeClr>
              </a:solidFill>
              <a:round/>
            </a:ln>
            <a:effectLst/>
          </c:spPr>
          <c:marker>
            <c:symbol val="none"/>
          </c:marker>
          <c:cat>
            <c:numRef>
              <c:f>'3 - Trends groeivormen'!$AD$190:$AD$201</c:f>
              <c:numCache>
                <c:formatCode>General</c:formatCode>
                <c:ptCount val="12"/>
                <c:pt idx="0">
                  <c:v>2005</c:v>
                </c:pt>
                <c:pt idx="1">
                  <c:v>2006</c:v>
                </c:pt>
                <c:pt idx="2">
                  <c:v>2007</c:v>
                </c:pt>
                <c:pt idx="3">
                  <c:v>2008</c:v>
                </c:pt>
                <c:pt idx="4">
                  <c:v>2009</c:v>
                </c:pt>
                <c:pt idx="5">
                  <c:v>2010</c:v>
                </c:pt>
                <c:pt idx="6">
                  <c:v>2011</c:v>
                </c:pt>
                <c:pt idx="7">
                  <c:v>2013</c:v>
                </c:pt>
                <c:pt idx="8">
                  <c:v>2014</c:v>
                </c:pt>
                <c:pt idx="9">
                  <c:v>2017</c:v>
                </c:pt>
                <c:pt idx="10">
                  <c:v>2020</c:v>
                </c:pt>
                <c:pt idx="11">
                  <c:v>2023</c:v>
                </c:pt>
              </c:numCache>
            </c:numRef>
          </c:cat>
          <c:val>
            <c:numRef>
              <c:f>'3 - Trends groeivormen'!$AM$190:$AM$201</c:f>
              <c:numCache>
                <c:formatCode>_(* #,##0.00_);_(* \(#,##0.00\);_(* "-"??_);_(@_)</c:formatCode>
                <c:ptCount val="12"/>
                <c:pt idx="0">
                  <c:v>2.7650000000000001E-2</c:v>
                </c:pt>
                <c:pt idx="1">
                  <c:v>2.0625000000000001E-2</c:v>
                </c:pt>
                <c:pt idx="2">
                  <c:v>8.6075949367088594E-3</c:v>
                </c:pt>
                <c:pt idx="3">
                  <c:v>0.76065000000000005</c:v>
                </c:pt>
                <c:pt idx="4">
                  <c:v>0.158571428571429</c:v>
                </c:pt>
                <c:pt idx="5">
                  <c:v>0.24050537974683542</c:v>
                </c:pt>
                <c:pt idx="6">
                  <c:v>4.2208860759490596E-3</c:v>
                </c:pt>
                <c:pt idx="7">
                  <c:v>0</c:v>
                </c:pt>
                <c:pt idx="8">
                  <c:v>0</c:v>
                </c:pt>
                <c:pt idx="9">
                  <c:v>0</c:v>
                </c:pt>
                <c:pt idx="10">
                  <c:v>6.9105263157894737E-3</c:v>
                </c:pt>
                <c:pt idx="11" formatCode="0.00">
                  <c:v>1.8975000000000006E-2</c:v>
                </c:pt>
              </c:numCache>
            </c:numRef>
          </c:val>
          <c:smooth val="0"/>
          <c:extLst>
            <c:ext xmlns:c16="http://schemas.microsoft.com/office/drawing/2014/chart" uri="{C3380CC4-5D6E-409C-BE32-E72D297353CC}">
              <c16:uniqueId val="{00000008-5563-4A84-82DD-DD9B5AA1F1D8}"/>
            </c:ext>
          </c:extLst>
        </c:ser>
        <c:dLbls>
          <c:showLegendKey val="0"/>
          <c:showVal val="0"/>
          <c:showCatName val="0"/>
          <c:showSerName val="0"/>
          <c:showPercent val="0"/>
          <c:showBubbleSize val="0"/>
        </c:dLbls>
        <c:smooth val="0"/>
        <c:axId val="367841912"/>
        <c:axId val="367843872"/>
      </c:lineChart>
      <c:catAx>
        <c:axId val="367841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7843872"/>
        <c:crosses val="autoZero"/>
        <c:auto val="1"/>
        <c:lblAlgn val="ctr"/>
        <c:lblOffset val="100"/>
        <c:noMultiLvlLbl val="0"/>
      </c:catAx>
      <c:valAx>
        <c:axId val="3678438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67841912"/>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Bedekkingspercentages groeivormen </a:t>
            </a:r>
            <a:r>
              <a:rPr lang="en-GB"/>
              <a:t>Randmeren-Zuid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stacked"/>
        <c:varyColors val="0"/>
        <c:ser>
          <c:idx val="0"/>
          <c:order val="0"/>
          <c:tx>
            <c:strRef>
              <c:f>'4 - Trends groeivormen KRW'!$B$53</c:f>
              <c:strCache>
                <c:ptCount val="1"/>
                <c:pt idx="0">
                  <c:v>Ondergedoken</c:v>
                </c:pt>
              </c:strCache>
            </c:strRef>
          </c:tx>
          <c:spPr>
            <a:solidFill>
              <a:schemeClr val="accent1"/>
            </a:solidFill>
            <a:ln>
              <a:noFill/>
            </a:ln>
            <a:effectLst/>
          </c:spPr>
          <c:invertIfNegative val="0"/>
          <c:cat>
            <c:numRef>
              <c:f>'4 - Trends groeivormen KRW'!$A$54:$A$70</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'4 - Trends groeivormen KRW'!$B$54:$B$70</c:f>
              <c:numCache>
                <c:formatCode>_(* #,##0.00_);_(* \(#,##0.00\);_(* "-"??_);_(@_)</c:formatCode>
                <c:ptCount val="17"/>
                <c:pt idx="0">
                  <c:v>7.6</c:v>
                </c:pt>
                <c:pt idx="1">
                  <c:v>16.11</c:v>
                </c:pt>
                <c:pt idx="2">
                  <c:v>11.06</c:v>
                </c:pt>
                <c:pt idx="3">
                  <c:v>15.71</c:v>
                </c:pt>
                <c:pt idx="4">
                  <c:v>17.100000000000001</c:v>
                </c:pt>
                <c:pt idx="5">
                  <c:v>13.6</c:v>
                </c:pt>
                <c:pt idx="6">
                  <c:v>19.559999999999999</c:v>
                </c:pt>
                <c:pt idx="7">
                  <c:v>25.63</c:v>
                </c:pt>
                <c:pt idx="10">
                  <c:v>29.93</c:v>
                </c:pt>
                <c:pt idx="13">
                  <c:v>47.09</c:v>
                </c:pt>
                <c:pt idx="16">
                  <c:v>32.112662499999999</c:v>
                </c:pt>
              </c:numCache>
            </c:numRef>
          </c:val>
          <c:extLst>
            <c:ext xmlns:c16="http://schemas.microsoft.com/office/drawing/2014/chart" uri="{C3380CC4-5D6E-409C-BE32-E72D297353CC}">
              <c16:uniqueId val="{00000000-FBD6-4771-9B84-3B4E45A8C53D}"/>
            </c:ext>
          </c:extLst>
        </c:ser>
        <c:ser>
          <c:idx val="1"/>
          <c:order val="1"/>
          <c:tx>
            <c:strRef>
              <c:f>'4 - Trends groeivormen KRW'!$C$53</c:f>
              <c:strCache>
                <c:ptCount val="1"/>
                <c:pt idx="0">
                  <c:v>Drijvend</c:v>
                </c:pt>
              </c:strCache>
            </c:strRef>
          </c:tx>
          <c:spPr>
            <a:solidFill>
              <a:srgbClr val="FFFF00"/>
            </a:solidFill>
            <a:ln>
              <a:noFill/>
            </a:ln>
            <a:effectLst/>
          </c:spPr>
          <c:invertIfNegative val="0"/>
          <c:cat>
            <c:numRef>
              <c:f>'4 - Trends groeivormen KRW'!$A$54:$A$70</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'4 - Trends groeivormen KRW'!$C$54:$C$70</c:f>
              <c:numCache>
                <c:formatCode>_(* #,##0.00_);_(* \(#,##0.00\);_(* "-"??_);_(@_)</c:formatCode>
                <c:ptCount val="17"/>
                <c:pt idx="0">
                  <c:v>0</c:v>
                </c:pt>
                <c:pt idx="1">
                  <c:v>0</c:v>
                </c:pt>
                <c:pt idx="2">
                  <c:v>0.02</c:v>
                </c:pt>
                <c:pt idx="3">
                  <c:v>0</c:v>
                </c:pt>
                <c:pt idx="4">
                  <c:v>0</c:v>
                </c:pt>
                <c:pt idx="5">
                  <c:v>0</c:v>
                </c:pt>
                <c:pt idx="6">
                  <c:v>0</c:v>
                </c:pt>
                <c:pt idx="7">
                  <c:v>0</c:v>
                </c:pt>
                <c:pt idx="10">
                  <c:v>0</c:v>
                </c:pt>
                <c:pt idx="13">
                  <c:v>0.04</c:v>
                </c:pt>
                <c:pt idx="16">
                  <c:v>0</c:v>
                </c:pt>
              </c:numCache>
            </c:numRef>
          </c:val>
          <c:extLst>
            <c:ext xmlns:c16="http://schemas.microsoft.com/office/drawing/2014/chart" uri="{C3380CC4-5D6E-409C-BE32-E72D297353CC}">
              <c16:uniqueId val="{00000001-FBD6-4771-9B84-3B4E45A8C53D}"/>
            </c:ext>
          </c:extLst>
        </c:ser>
        <c:ser>
          <c:idx val="2"/>
          <c:order val="2"/>
          <c:tx>
            <c:strRef>
              <c:f>'4 - Trends groeivormen KRW'!$D$53</c:f>
              <c:strCache>
                <c:ptCount val="1"/>
                <c:pt idx="0">
                  <c:v>Emers</c:v>
                </c:pt>
              </c:strCache>
            </c:strRef>
          </c:tx>
          <c:spPr>
            <a:solidFill>
              <a:srgbClr val="92D050"/>
            </a:solidFill>
            <a:ln>
              <a:noFill/>
            </a:ln>
            <a:effectLst/>
          </c:spPr>
          <c:invertIfNegative val="0"/>
          <c:cat>
            <c:numRef>
              <c:f>'4 - Trends groeivormen KRW'!$A$54:$A$70</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'4 - Trends groeivormen KRW'!$D$54:$D$70</c:f>
              <c:numCache>
                <c:formatCode>_(* #,##0.00_);_(* \(#,##0.00\);_(* "-"??_);_(@_)</c:formatCode>
                <c:ptCount val="17"/>
                <c:pt idx="0">
                  <c:v>0</c:v>
                </c:pt>
                <c:pt idx="1">
                  <c:v>0</c:v>
                </c:pt>
                <c:pt idx="2">
                  <c:v>0</c:v>
                </c:pt>
                <c:pt idx="3">
                  <c:v>0</c:v>
                </c:pt>
                <c:pt idx="4">
                  <c:v>0</c:v>
                </c:pt>
                <c:pt idx="5">
                  <c:v>0</c:v>
                </c:pt>
                <c:pt idx="6">
                  <c:v>0.11</c:v>
                </c:pt>
                <c:pt idx="7">
                  <c:v>0.01</c:v>
                </c:pt>
                <c:pt idx="10">
                  <c:v>0.14000000000000001</c:v>
                </c:pt>
                <c:pt idx="13">
                  <c:v>0.04</c:v>
                </c:pt>
                <c:pt idx="16">
                  <c:v>0</c:v>
                </c:pt>
              </c:numCache>
            </c:numRef>
          </c:val>
          <c:extLst>
            <c:ext xmlns:c16="http://schemas.microsoft.com/office/drawing/2014/chart" uri="{C3380CC4-5D6E-409C-BE32-E72D297353CC}">
              <c16:uniqueId val="{00000002-FBD6-4771-9B84-3B4E45A8C53D}"/>
            </c:ext>
          </c:extLst>
        </c:ser>
        <c:ser>
          <c:idx val="3"/>
          <c:order val="3"/>
          <c:tx>
            <c:strRef>
              <c:f>'4 - Trends groeivormen KRW'!$E$53</c:f>
              <c:strCache>
                <c:ptCount val="1"/>
                <c:pt idx="0">
                  <c:v>Draadwieren</c:v>
                </c:pt>
              </c:strCache>
            </c:strRef>
          </c:tx>
          <c:spPr>
            <a:solidFill>
              <a:srgbClr val="FF0000"/>
            </a:solidFill>
            <a:ln>
              <a:noFill/>
            </a:ln>
            <a:effectLst/>
          </c:spPr>
          <c:invertIfNegative val="0"/>
          <c:cat>
            <c:numRef>
              <c:f>'4 - Trends groeivormen KRW'!$A$54:$A$70</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'4 - Trends groeivormen KRW'!$E$54:$E$70</c:f>
              <c:numCache>
                <c:formatCode>_(* #,##0.00_);_(* \(#,##0.00\);_(* "-"??_);_(@_)</c:formatCode>
                <c:ptCount val="17"/>
                <c:pt idx="0">
                  <c:v>21.21</c:v>
                </c:pt>
                <c:pt idx="1">
                  <c:v>8.3699999999999992</c:v>
                </c:pt>
                <c:pt idx="2">
                  <c:v>8.07</c:v>
                </c:pt>
                <c:pt idx="3">
                  <c:v>6.15</c:v>
                </c:pt>
                <c:pt idx="4">
                  <c:v>13.83</c:v>
                </c:pt>
                <c:pt idx="5">
                  <c:v>8.7799999999999994</c:v>
                </c:pt>
                <c:pt idx="6">
                  <c:v>17.11</c:v>
                </c:pt>
                <c:pt idx="7">
                  <c:v>15.04</c:v>
                </c:pt>
                <c:pt idx="10">
                  <c:v>11.87</c:v>
                </c:pt>
                <c:pt idx="13">
                  <c:v>12.55</c:v>
                </c:pt>
                <c:pt idx="16">
                  <c:v>16.253899999999998</c:v>
                </c:pt>
              </c:numCache>
            </c:numRef>
          </c:val>
          <c:extLst>
            <c:ext xmlns:c16="http://schemas.microsoft.com/office/drawing/2014/chart" uri="{C3380CC4-5D6E-409C-BE32-E72D297353CC}">
              <c16:uniqueId val="{00000003-FBD6-4771-9B84-3B4E45A8C53D}"/>
            </c:ext>
          </c:extLst>
        </c:ser>
        <c:dLbls>
          <c:showLegendKey val="0"/>
          <c:showVal val="0"/>
          <c:showCatName val="0"/>
          <c:showSerName val="0"/>
          <c:showPercent val="0"/>
          <c:showBubbleSize val="0"/>
        </c:dLbls>
        <c:gapWidth val="50"/>
        <c:overlap val="100"/>
        <c:axId val="471736680"/>
        <c:axId val="471735112"/>
      </c:barChart>
      <c:catAx>
        <c:axId val="471736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1735112"/>
        <c:crosses val="autoZero"/>
        <c:auto val="1"/>
        <c:lblAlgn val="ctr"/>
        <c:lblOffset val="100"/>
        <c:noMultiLvlLbl val="0"/>
      </c:catAx>
      <c:valAx>
        <c:axId val="471735112"/>
        <c:scaling>
          <c:orientation val="minMax"/>
          <c:max val="8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1736680"/>
        <c:crosses val="autoZero"/>
        <c:crossBetween val="between"/>
        <c:majorUnit val="20"/>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Bedekkingspercentages groeivormen </a:t>
            </a:r>
            <a:r>
              <a:rPr lang="en-GB"/>
              <a:t>Randmeren-Oost</a:t>
            </a:r>
          </a:p>
        </c:rich>
      </c:tx>
      <c:layout>
        <c:manualLayout>
          <c:xMode val="edge"/>
          <c:yMode val="edge"/>
          <c:x val="0.16872972588302373"/>
          <c:y val="2.5974025974025976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6.6580927384076991E-2"/>
          <c:y val="0.10861471861471864"/>
          <c:w val="0.71276181102362202"/>
          <c:h val="0.74905443637727098"/>
        </c:manualLayout>
      </c:layout>
      <c:barChart>
        <c:barDir val="col"/>
        <c:grouping val="stacked"/>
        <c:varyColors val="0"/>
        <c:ser>
          <c:idx val="0"/>
          <c:order val="0"/>
          <c:tx>
            <c:strRef>
              <c:f>'4 - Trends groeivormen KRW'!$B$79</c:f>
              <c:strCache>
                <c:ptCount val="1"/>
                <c:pt idx="0">
                  <c:v>Ondergedoken</c:v>
                </c:pt>
              </c:strCache>
            </c:strRef>
          </c:tx>
          <c:spPr>
            <a:solidFill>
              <a:schemeClr val="accent1"/>
            </a:solidFill>
            <a:ln>
              <a:noFill/>
            </a:ln>
            <a:effectLst/>
          </c:spPr>
          <c:invertIfNegative val="0"/>
          <c:cat>
            <c:numRef>
              <c:f>'4 - Trends groeivormen KRW'!$A$80:$A$97</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'4 - Trends groeivormen KRW'!$B$80:$B$97</c:f>
              <c:numCache>
                <c:formatCode>_(* #,##0.00_);_(* \(#,##0.00\);_(* "-"??_);_(@_)</c:formatCode>
                <c:ptCount val="18"/>
                <c:pt idx="0">
                  <c:v>65.319999999999993</c:v>
                </c:pt>
                <c:pt idx="1">
                  <c:v>51.17</c:v>
                </c:pt>
                <c:pt idx="2">
                  <c:v>59.17</c:v>
                </c:pt>
                <c:pt idx="3">
                  <c:v>62.57</c:v>
                </c:pt>
                <c:pt idx="4">
                  <c:v>59.25</c:v>
                </c:pt>
                <c:pt idx="5">
                  <c:v>65.069999999999993</c:v>
                </c:pt>
                <c:pt idx="6">
                  <c:v>57.84</c:v>
                </c:pt>
                <c:pt idx="7">
                  <c:v>61.45</c:v>
                </c:pt>
                <c:pt idx="10">
                  <c:v>71.400000000000006</c:v>
                </c:pt>
                <c:pt idx="13">
                  <c:v>74.52</c:v>
                </c:pt>
                <c:pt idx="14">
                  <c:v>77.92</c:v>
                </c:pt>
                <c:pt idx="17" formatCode="0.00">
                  <c:v>74.307424999999995</c:v>
                </c:pt>
              </c:numCache>
            </c:numRef>
          </c:val>
          <c:extLst>
            <c:ext xmlns:c16="http://schemas.microsoft.com/office/drawing/2014/chart" uri="{C3380CC4-5D6E-409C-BE32-E72D297353CC}">
              <c16:uniqueId val="{00000000-C1A6-43E1-AF30-459C422ACEB6}"/>
            </c:ext>
          </c:extLst>
        </c:ser>
        <c:ser>
          <c:idx val="1"/>
          <c:order val="1"/>
          <c:tx>
            <c:strRef>
              <c:f>'4 - Trends groeivormen KRW'!$C$79</c:f>
              <c:strCache>
                <c:ptCount val="1"/>
                <c:pt idx="0">
                  <c:v>Drijvend</c:v>
                </c:pt>
              </c:strCache>
            </c:strRef>
          </c:tx>
          <c:spPr>
            <a:solidFill>
              <a:srgbClr val="FFFF00"/>
            </a:solidFill>
            <a:ln>
              <a:noFill/>
            </a:ln>
            <a:effectLst/>
          </c:spPr>
          <c:invertIfNegative val="0"/>
          <c:cat>
            <c:numRef>
              <c:f>'4 - Trends groeivormen KRW'!$A$80:$A$97</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'4 - Trends groeivormen KRW'!$C$80:$C$97</c:f>
              <c:numCache>
                <c:formatCode>_(* #,##0.00_);_(* \(#,##0.00\);_(* "-"??_);_(@_)</c:formatCode>
                <c:ptCount val="18"/>
                <c:pt idx="0">
                  <c:v>0</c:v>
                </c:pt>
                <c:pt idx="1">
                  <c:v>0</c:v>
                </c:pt>
                <c:pt idx="2">
                  <c:v>0</c:v>
                </c:pt>
                <c:pt idx="3">
                  <c:v>0</c:v>
                </c:pt>
                <c:pt idx="4">
                  <c:v>0</c:v>
                </c:pt>
                <c:pt idx="5">
                  <c:v>0</c:v>
                </c:pt>
                <c:pt idx="6">
                  <c:v>0</c:v>
                </c:pt>
                <c:pt idx="7">
                  <c:v>0.01</c:v>
                </c:pt>
                <c:pt idx="10">
                  <c:v>0.01</c:v>
                </c:pt>
                <c:pt idx="13">
                  <c:v>0</c:v>
                </c:pt>
                <c:pt idx="14">
                  <c:v>0</c:v>
                </c:pt>
                <c:pt idx="17">
                  <c:v>0</c:v>
                </c:pt>
              </c:numCache>
            </c:numRef>
          </c:val>
          <c:extLst>
            <c:ext xmlns:c16="http://schemas.microsoft.com/office/drawing/2014/chart" uri="{C3380CC4-5D6E-409C-BE32-E72D297353CC}">
              <c16:uniqueId val="{00000001-C1A6-43E1-AF30-459C422ACEB6}"/>
            </c:ext>
          </c:extLst>
        </c:ser>
        <c:ser>
          <c:idx val="2"/>
          <c:order val="2"/>
          <c:tx>
            <c:strRef>
              <c:f>'4 - Trends groeivormen KRW'!$D$79</c:f>
              <c:strCache>
                <c:ptCount val="1"/>
                <c:pt idx="0">
                  <c:v>Emers</c:v>
                </c:pt>
              </c:strCache>
            </c:strRef>
          </c:tx>
          <c:spPr>
            <a:solidFill>
              <a:srgbClr val="92D050"/>
            </a:solidFill>
            <a:ln>
              <a:noFill/>
            </a:ln>
            <a:effectLst/>
          </c:spPr>
          <c:invertIfNegative val="0"/>
          <c:cat>
            <c:numRef>
              <c:f>'4 - Trends groeivormen KRW'!$A$80:$A$97</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'4 - Trends groeivormen KRW'!$D$80:$D$97</c:f>
              <c:numCache>
                <c:formatCode>_(* #,##0.00_);_(* \(#,##0.00\);_(* "-"??_);_(@_)</c:formatCode>
                <c:ptCount val="18"/>
                <c:pt idx="0">
                  <c:v>0</c:v>
                </c:pt>
                <c:pt idx="1">
                  <c:v>0.41</c:v>
                </c:pt>
                <c:pt idx="2">
                  <c:v>0</c:v>
                </c:pt>
                <c:pt idx="3">
                  <c:v>0</c:v>
                </c:pt>
                <c:pt idx="4">
                  <c:v>0</c:v>
                </c:pt>
                <c:pt idx="5">
                  <c:v>0.05</c:v>
                </c:pt>
                <c:pt idx="6">
                  <c:v>0</c:v>
                </c:pt>
                <c:pt idx="7">
                  <c:v>0</c:v>
                </c:pt>
                <c:pt idx="10">
                  <c:v>0.32</c:v>
                </c:pt>
                <c:pt idx="13">
                  <c:v>0.01</c:v>
                </c:pt>
                <c:pt idx="14">
                  <c:v>0</c:v>
                </c:pt>
                <c:pt idx="17" formatCode="0.00">
                  <c:v>1.55E-2</c:v>
                </c:pt>
              </c:numCache>
            </c:numRef>
          </c:val>
          <c:extLst>
            <c:ext xmlns:c16="http://schemas.microsoft.com/office/drawing/2014/chart" uri="{C3380CC4-5D6E-409C-BE32-E72D297353CC}">
              <c16:uniqueId val="{00000002-C1A6-43E1-AF30-459C422ACEB6}"/>
            </c:ext>
          </c:extLst>
        </c:ser>
        <c:ser>
          <c:idx val="3"/>
          <c:order val="3"/>
          <c:tx>
            <c:strRef>
              <c:f>'4 - Trends groeivormen KRW'!$E$79</c:f>
              <c:strCache>
                <c:ptCount val="1"/>
                <c:pt idx="0">
                  <c:v>Draadwieren</c:v>
                </c:pt>
              </c:strCache>
            </c:strRef>
          </c:tx>
          <c:spPr>
            <a:solidFill>
              <a:srgbClr val="FF0000"/>
            </a:solidFill>
            <a:ln>
              <a:noFill/>
            </a:ln>
            <a:effectLst/>
          </c:spPr>
          <c:invertIfNegative val="0"/>
          <c:cat>
            <c:numRef>
              <c:f>'4 - Trends groeivormen KRW'!$A$80:$A$97</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'4 - Trends groeivormen KRW'!$E$80:$E$97</c:f>
              <c:numCache>
                <c:formatCode>_(* #,##0.00_);_(* \(#,##0.00\);_(* "-"??_);_(@_)</c:formatCode>
                <c:ptCount val="18"/>
                <c:pt idx="0">
                  <c:v>12.02</c:v>
                </c:pt>
                <c:pt idx="1">
                  <c:v>13.17</c:v>
                </c:pt>
                <c:pt idx="2">
                  <c:v>0.62</c:v>
                </c:pt>
                <c:pt idx="3">
                  <c:v>0.28999999999999998</c:v>
                </c:pt>
                <c:pt idx="4">
                  <c:v>1.34</c:v>
                </c:pt>
                <c:pt idx="5">
                  <c:v>1.1299999999999999</c:v>
                </c:pt>
                <c:pt idx="6">
                  <c:v>0.68</c:v>
                </c:pt>
                <c:pt idx="7">
                  <c:v>0.53</c:v>
                </c:pt>
                <c:pt idx="10">
                  <c:v>0.67</c:v>
                </c:pt>
                <c:pt idx="13">
                  <c:v>1</c:v>
                </c:pt>
                <c:pt idx="14">
                  <c:v>2.06</c:v>
                </c:pt>
                <c:pt idx="17" formatCode="0.00">
                  <c:v>6.7489749999999997</c:v>
                </c:pt>
              </c:numCache>
            </c:numRef>
          </c:val>
          <c:extLst>
            <c:ext xmlns:c16="http://schemas.microsoft.com/office/drawing/2014/chart" uri="{C3380CC4-5D6E-409C-BE32-E72D297353CC}">
              <c16:uniqueId val="{00000003-C1A6-43E1-AF30-459C422ACEB6}"/>
            </c:ext>
          </c:extLst>
        </c:ser>
        <c:dLbls>
          <c:showLegendKey val="0"/>
          <c:showVal val="0"/>
          <c:showCatName val="0"/>
          <c:showSerName val="0"/>
          <c:showPercent val="0"/>
          <c:showBubbleSize val="0"/>
        </c:dLbls>
        <c:gapWidth val="50"/>
        <c:overlap val="100"/>
        <c:axId val="352321112"/>
        <c:axId val="352321896"/>
      </c:barChart>
      <c:catAx>
        <c:axId val="352321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52321896"/>
        <c:crosses val="autoZero"/>
        <c:auto val="1"/>
        <c:lblAlgn val="ctr"/>
        <c:lblOffset val="100"/>
        <c:noMultiLvlLbl val="0"/>
      </c:catAx>
      <c:valAx>
        <c:axId val="352321896"/>
        <c:scaling>
          <c:orientation val="minMax"/>
          <c:max val="9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52321112"/>
        <c:crosses val="autoZero"/>
        <c:crossBetween val="between"/>
        <c:majorUnit val="20"/>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Bedekkingspercentages groeivormen </a:t>
            </a:r>
            <a:r>
              <a:rPr lang="en-GB"/>
              <a:t>Ketelmeer-Vossemeer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stacked"/>
        <c:varyColors val="0"/>
        <c:ser>
          <c:idx val="0"/>
          <c:order val="0"/>
          <c:tx>
            <c:strRef>
              <c:f>'4 - Trends groeivormen KRW'!$B$104</c:f>
              <c:strCache>
                <c:ptCount val="1"/>
                <c:pt idx="0">
                  <c:v>Ondergedoken</c:v>
                </c:pt>
              </c:strCache>
            </c:strRef>
          </c:tx>
          <c:spPr>
            <a:solidFill>
              <a:schemeClr val="accent1"/>
            </a:solidFill>
            <a:ln>
              <a:noFill/>
            </a:ln>
            <a:effectLst/>
          </c:spPr>
          <c:invertIfNegative val="0"/>
          <c:cat>
            <c:numRef>
              <c:f>'4 - Trends groeivormen KRW'!$A$105:$A$123</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'4 - Trends groeivormen KRW'!$B$105:$B$123</c:f>
              <c:numCache>
                <c:formatCode>_(* #,##0.00_);_(* \(#,##0.00\);_(* "-"??_);_(@_)</c:formatCode>
                <c:ptCount val="19"/>
                <c:pt idx="0">
                  <c:v>7</c:v>
                </c:pt>
                <c:pt idx="1">
                  <c:v>4.9800000000000004</c:v>
                </c:pt>
                <c:pt idx="2">
                  <c:v>17.66</c:v>
                </c:pt>
                <c:pt idx="3">
                  <c:v>21.96</c:v>
                </c:pt>
                <c:pt idx="4">
                  <c:v>22.24</c:v>
                </c:pt>
                <c:pt idx="5">
                  <c:v>31.98</c:v>
                </c:pt>
                <c:pt idx="6">
                  <c:v>24.21</c:v>
                </c:pt>
                <c:pt idx="7">
                  <c:v>16.53</c:v>
                </c:pt>
                <c:pt idx="10">
                  <c:v>13.2</c:v>
                </c:pt>
                <c:pt idx="13">
                  <c:v>26.7</c:v>
                </c:pt>
                <c:pt idx="15">
                  <c:v>25.185654166666666</c:v>
                </c:pt>
                <c:pt idx="18">
                  <c:v>23.6998125</c:v>
                </c:pt>
              </c:numCache>
            </c:numRef>
          </c:val>
          <c:extLst>
            <c:ext xmlns:c16="http://schemas.microsoft.com/office/drawing/2014/chart" uri="{C3380CC4-5D6E-409C-BE32-E72D297353CC}">
              <c16:uniqueId val="{00000000-4F4F-4518-8F62-CEDC09B32F26}"/>
            </c:ext>
          </c:extLst>
        </c:ser>
        <c:ser>
          <c:idx val="1"/>
          <c:order val="1"/>
          <c:tx>
            <c:strRef>
              <c:f>'4 - Trends groeivormen KRW'!$C$104</c:f>
              <c:strCache>
                <c:ptCount val="1"/>
                <c:pt idx="0">
                  <c:v>Drijvend</c:v>
                </c:pt>
              </c:strCache>
            </c:strRef>
          </c:tx>
          <c:spPr>
            <a:solidFill>
              <a:srgbClr val="FFFF00"/>
            </a:solidFill>
            <a:ln>
              <a:noFill/>
            </a:ln>
            <a:effectLst/>
          </c:spPr>
          <c:invertIfNegative val="0"/>
          <c:cat>
            <c:numRef>
              <c:f>'4 - Trends groeivormen KRW'!$A$105:$A$123</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'4 - Trends groeivormen KRW'!$C$105:$C$123</c:f>
              <c:numCache>
                <c:formatCode>_(* #,##0.00_);_(* \(#,##0.00\);_(* "-"??_);_(@_)</c:formatCode>
                <c:ptCount val="19"/>
                <c:pt idx="0">
                  <c:v>0</c:v>
                </c:pt>
                <c:pt idx="1">
                  <c:v>0</c:v>
                </c:pt>
                <c:pt idx="2">
                  <c:v>7.0000000000000007E-2</c:v>
                </c:pt>
                <c:pt idx="3">
                  <c:v>0</c:v>
                </c:pt>
                <c:pt idx="4">
                  <c:v>0</c:v>
                </c:pt>
                <c:pt idx="5">
                  <c:v>0.06</c:v>
                </c:pt>
                <c:pt idx="6">
                  <c:v>0.06</c:v>
                </c:pt>
                <c:pt idx="7">
                  <c:v>0</c:v>
                </c:pt>
                <c:pt idx="10">
                  <c:v>0</c:v>
                </c:pt>
                <c:pt idx="13">
                  <c:v>0</c:v>
                </c:pt>
                <c:pt idx="15">
                  <c:v>0</c:v>
                </c:pt>
                <c:pt idx="18">
                  <c:v>9.791666666666666E-4</c:v>
                </c:pt>
              </c:numCache>
            </c:numRef>
          </c:val>
          <c:extLst>
            <c:ext xmlns:c16="http://schemas.microsoft.com/office/drawing/2014/chart" uri="{C3380CC4-5D6E-409C-BE32-E72D297353CC}">
              <c16:uniqueId val="{00000001-4F4F-4518-8F62-CEDC09B32F26}"/>
            </c:ext>
          </c:extLst>
        </c:ser>
        <c:ser>
          <c:idx val="2"/>
          <c:order val="2"/>
          <c:tx>
            <c:strRef>
              <c:f>'4 - Trends groeivormen KRW'!$D$104</c:f>
              <c:strCache>
                <c:ptCount val="1"/>
                <c:pt idx="0">
                  <c:v>Emers</c:v>
                </c:pt>
              </c:strCache>
            </c:strRef>
          </c:tx>
          <c:spPr>
            <a:solidFill>
              <a:srgbClr val="92D050"/>
            </a:solidFill>
            <a:ln>
              <a:noFill/>
            </a:ln>
            <a:effectLst/>
          </c:spPr>
          <c:invertIfNegative val="0"/>
          <c:cat>
            <c:numRef>
              <c:f>'4 - Trends groeivormen KRW'!$A$105:$A$123</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'4 - Trends groeivormen KRW'!$D$105:$D$123</c:f>
              <c:numCache>
                <c:formatCode>_(* #,##0.00_);_(* \(#,##0.00\);_(* "-"??_);_(@_)</c:formatCode>
                <c:ptCount val="19"/>
                <c:pt idx="0">
                  <c:v>1.44</c:v>
                </c:pt>
                <c:pt idx="1">
                  <c:v>1.59</c:v>
                </c:pt>
                <c:pt idx="2">
                  <c:v>0</c:v>
                </c:pt>
                <c:pt idx="3">
                  <c:v>1.53</c:v>
                </c:pt>
                <c:pt idx="4">
                  <c:v>0</c:v>
                </c:pt>
                <c:pt idx="5">
                  <c:v>1.82</c:v>
                </c:pt>
                <c:pt idx="6">
                  <c:v>2.97</c:v>
                </c:pt>
                <c:pt idx="7">
                  <c:v>1.76</c:v>
                </c:pt>
                <c:pt idx="10">
                  <c:v>2.5</c:v>
                </c:pt>
                <c:pt idx="13">
                  <c:v>0.02</c:v>
                </c:pt>
                <c:pt idx="15">
                  <c:v>1.41</c:v>
                </c:pt>
                <c:pt idx="18">
                  <c:v>0.29374999999999996</c:v>
                </c:pt>
              </c:numCache>
            </c:numRef>
          </c:val>
          <c:extLst>
            <c:ext xmlns:c16="http://schemas.microsoft.com/office/drawing/2014/chart" uri="{C3380CC4-5D6E-409C-BE32-E72D297353CC}">
              <c16:uniqueId val="{00000002-4F4F-4518-8F62-CEDC09B32F26}"/>
            </c:ext>
          </c:extLst>
        </c:ser>
        <c:ser>
          <c:idx val="3"/>
          <c:order val="3"/>
          <c:tx>
            <c:strRef>
              <c:f>'4 - Trends groeivormen KRW'!$E$104</c:f>
              <c:strCache>
                <c:ptCount val="1"/>
                <c:pt idx="0">
                  <c:v>Draadwieren</c:v>
                </c:pt>
              </c:strCache>
            </c:strRef>
          </c:tx>
          <c:spPr>
            <a:solidFill>
              <a:srgbClr val="FF0000"/>
            </a:solidFill>
            <a:ln>
              <a:noFill/>
            </a:ln>
            <a:effectLst/>
          </c:spPr>
          <c:invertIfNegative val="0"/>
          <c:cat>
            <c:numRef>
              <c:f>'4 - Trends groeivormen KRW'!$A$105:$A$123</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'4 - Trends groeivormen KRW'!$E$105:$E$123</c:f>
              <c:numCache>
                <c:formatCode>_(* #,##0.00_);_(* \(#,##0.00\);_(* "-"??_);_(@_)</c:formatCode>
                <c:ptCount val="19"/>
                <c:pt idx="0">
                  <c:v>17.7</c:v>
                </c:pt>
                <c:pt idx="1">
                  <c:v>10.67</c:v>
                </c:pt>
                <c:pt idx="2">
                  <c:v>10.33</c:v>
                </c:pt>
                <c:pt idx="3">
                  <c:v>24.82</c:v>
                </c:pt>
                <c:pt idx="4">
                  <c:v>13.94</c:v>
                </c:pt>
                <c:pt idx="5">
                  <c:v>19.27</c:v>
                </c:pt>
                <c:pt idx="6">
                  <c:v>15.59</c:v>
                </c:pt>
                <c:pt idx="7">
                  <c:v>9.93</c:v>
                </c:pt>
                <c:pt idx="10">
                  <c:v>7.59</c:v>
                </c:pt>
                <c:pt idx="13">
                  <c:v>11.27</c:v>
                </c:pt>
                <c:pt idx="15">
                  <c:v>14.218516666666666</c:v>
                </c:pt>
                <c:pt idx="18">
                  <c:v>11.603003205128203</c:v>
                </c:pt>
              </c:numCache>
            </c:numRef>
          </c:val>
          <c:extLst>
            <c:ext xmlns:c16="http://schemas.microsoft.com/office/drawing/2014/chart" uri="{C3380CC4-5D6E-409C-BE32-E72D297353CC}">
              <c16:uniqueId val="{00000003-4F4F-4518-8F62-CEDC09B32F26}"/>
            </c:ext>
          </c:extLst>
        </c:ser>
        <c:dLbls>
          <c:showLegendKey val="0"/>
          <c:showVal val="0"/>
          <c:showCatName val="0"/>
          <c:showSerName val="0"/>
          <c:showPercent val="0"/>
          <c:showBubbleSize val="0"/>
        </c:dLbls>
        <c:gapWidth val="50"/>
        <c:overlap val="100"/>
        <c:axId val="354333952"/>
        <c:axId val="354330424"/>
      </c:barChart>
      <c:catAx>
        <c:axId val="354333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54330424"/>
        <c:crosses val="autoZero"/>
        <c:auto val="1"/>
        <c:lblAlgn val="ctr"/>
        <c:lblOffset val="100"/>
        <c:noMultiLvlLbl val="0"/>
      </c:catAx>
      <c:valAx>
        <c:axId val="354330424"/>
        <c:scaling>
          <c:orientation val="minMax"/>
          <c:max val="8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54333952"/>
        <c:crosses val="autoZero"/>
        <c:crossBetween val="between"/>
        <c:majorUnit val="20"/>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Bedekkingspercentages groeivormen </a:t>
            </a:r>
            <a:r>
              <a:rPr lang="en-GB"/>
              <a:t>Zwarte 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stacked"/>
        <c:varyColors val="0"/>
        <c:ser>
          <c:idx val="0"/>
          <c:order val="0"/>
          <c:tx>
            <c:strRef>
              <c:f>'4 - Trends groeivormen KRW'!$B$129</c:f>
              <c:strCache>
                <c:ptCount val="1"/>
                <c:pt idx="0">
                  <c:v>Ondergedoken</c:v>
                </c:pt>
              </c:strCache>
            </c:strRef>
          </c:tx>
          <c:spPr>
            <a:solidFill>
              <a:schemeClr val="accent1"/>
            </a:solidFill>
            <a:ln>
              <a:noFill/>
            </a:ln>
            <a:effectLst/>
          </c:spPr>
          <c:invertIfNegative val="0"/>
          <c:cat>
            <c:numRef>
              <c:f>'4 - Trends groeivormen KRW'!$A$130:$A$148</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'4 - Trends groeivormen KRW'!$B$130:$B$148</c:f>
              <c:numCache>
                <c:formatCode>_(* #,##0.00_);_(* \(#,##0.00\);_(* "-"??_);_(@_)</c:formatCode>
                <c:ptCount val="19"/>
                <c:pt idx="0">
                  <c:v>11</c:v>
                </c:pt>
                <c:pt idx="1">
                  <c:v>7.66</c:v>
                </c:pt>
                <c:pt idx="2">
                  <c:v>16.25</c:v>
                </c:pt>
                <c:pt idx="3">
                  <c:v>32.35</c:v>
                </c:pt>
                <c:pt idx="4">
                  <c:v>20.9</c:v>
                </c:pt>
                <c:pt idx="5">
                  <c:v>38.58</c:v>
                </c:pt>
                <c:pt idx="6">
                  <c:v>22.69</c:v>
                </c:pt>
                <c:pt idx="7">
                  <c:v>23.71</c:v>
                </c:pt>
                <c:pt idx="10">
                  <c:v>20.16</c:v>
                </c:pt>
                <c:pt idx="13">
                  <c:v>29.58</c:v>
                </c:pt>
                <c:pt idx="15">
                  <c:v>47.796880952380953</c:v>
                </c:pt>
                <c:pt idx="18">
                  <c:v>28.004500000000007</c:v>
                </c:pt>
              </c:numCache>
            </c:numRef>
          </c:val>
          <c:extLst>
            <c:ext xmlns:c16="http://schemas.microsoft.com/office/drawing/2014/chart" uri="{C3380CC4-5D6E-409C-BE32-E72D297353CC}">
              <c16:uniqueId val="{00000000-AAAB-4228-BEBA-B0FB35EE3D8D}"/>
            </c:ext>
          </c:extLst>
        </c:ser>
        <c:ser>
          <c:idx val="1"/>
          <c:order val="1"/>
          <c:tx>
            <c:strRef>
              <c:f>'4 - Trends groeivormen KRW'!$C$129</c:f>
              <c:strCache>
                <c:ptCount val="1"/>
                <c:pt idx="0">
                  <c:v>Drijvend</c:v>
                </c:pt>
              </c:strCache>
            </c:strRef>
          </c:tx>
          <c:spPr>
            <a:solidFill>
              <a:srgbClr val="FFFF00"/>
            </a:solidFill>
            <a:ln>
              <a:noFill/>
            </a:ln>
            <a:effectLst/>
          </c:spPr>
          <c:invertIfNegative val="0"/>
          <c:cat>
            <c:numRef>
              <c:f>'4 - Trends groeivormen KRW'!$A$130:$A$148</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'4 - Trends groeivormen KRW'!$C$130:$C$148</c:f>
              <c:numCache>
                <c:formatCode>_(* #,##0.00_);_(* \(#,##0.00\);_(* "-"??_);_(@_)</c:formatCode>
                <c:ptCount val="19"/>
                <c:pt idx="0">
                  <c:v>3.46</c:v>
                </c:pt>
                <c:pt idx="1">
                  <c:v>0</c:v>
                </c:pt>
                <c:pt idx="2">
                  <c:v>2.91</c:v>
                </c:pt>
                <c:pt idx="3">
                  <c:v>2.27</c:v>
                </c:pt>
                <c:pt idx="4">
                  <c:v>1.63</c:v>
                </c:pt>
                <c:pt idx="5">
                  <c:v>2.04</c:v>
                </c:pt>
                <c:pt idx="6">
                  <c:v>1.2</c:v>
                </c:pt>
                <c:pt idx="7">
                  <c:v>1.81</c:v>
                </c:pt>
                <c:pt idx="10">
                  <c:v>1.02</c:v>
                </c:pt>
                <c:pt idx="13">
                  <c:v>1.81</c:v>
                </c:pt>
                <c:pt idx="15">
                  <c:v>1.142857142857143</c:v>
                </c:pt>
                <c:pt idx="18">
                  <c:v>0.19047619047619047</c:v>
                </c:pt>
              </c:numCache>
            </c:numRef>
          </c:val>
          <c:extLst>
            <c:ext xmlns:c16="http://schemas.microsoft.com/office/drawing/2014/chart" uri="{C3380CC4-5D6E-409C-BE32-E72D297353CC}">
              <c16:uniqueId val="{00000001-AAAB-4228-BEBA-B0FB35EE3D8D}"/>
            </c:ext>
          </c:extLst>
        </c:ser>
        <c:ser>
          <c:idx val="2"/>
          <c:order val="2"/>
          <c:tx>
            <c:strRef>
              <c:f>'4 - Trends groeivormen KRW'!$D$129</c:f>
              <c:strCache>
                <c:ptCount val="1"/>
                <c:pt idx="0">
                  <c:v>Emers</c:v>
                </c:pt>
              </c:strCache>
            </c:strRef>
          </c:tx>
          <c:spPr>
            <a:solidFill>
              <a:srgbClr val="92D050"/>
            </a:solidFill>
            <a:ln>
              <a:noFill/>
            </a:ln>
            <a:effectLst/>
          </c:spPr>
          <c:invertIfNegative val="0"/>
          <c:cat>
            <c:numRef>
              <c:f>'4 - Trends groeivormen KRW'!$A$130:$A$148</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'4 - Trends groeivormen KRW'!$D$130:$D$148</c:f>
              <c:numCache>
                <c:formatCode>_(* #,##0.00_);_(* \(#,##0.00\);_(* "-"??_);_(@_)</c:formatCode>
                <c:ptCount val="19"/>
                <c:pt idx="0">
                  <c:v>0.36</c:v>
                </c:pt>
                <c:pt idx="1">
                  <c:v>4.4400000000000004</c:v>
                </c:pt>
                <c:pt idx="2">
                  <c:v>3.64</c:v>
                </c:pt>
                <c:pt idx="3">
                  <c:v>1.27</c:v>
                </c:pt>
                <c:pt idx="4">
                  <c:v>1.59</c:v>
                </c:pt>
                <c:pt idx="5">
                  <c:v>1.57</c:v>
                </c:pt>
                <c:pt idx="6">
                  <c:v>1.1299999999999999</c:v>
                </c:pt>
                <c:pt idx="7">
                  <c:v>1.48</c:v>
                </c:pt>
                <c:pt idx="10">
                  <c:v>0.7</c:v>
                </c:pt>
                <c:pt idx="13">
                  <c:v>0.02</c:v>
                </c:pt>
                <c:pt idx="15">
                  <c:v>9.5238095238095233E-2</c:v>
                </c:pt>
                <c:pt idx="18">
                  <c:v>1.9047619047619049E-2</c:v>
                </c:pt>
              </c:numCache>
            </c:numRef>
          </c:val>
          <c:extLst>
            <c:ext xmlns:c16="http://schemas.microsoft.com/office/drawing/2014/chart" uri="{C3380CC4-5D6E-409C-BE32-E72D297353CC}">
              <c16:uniqueId val="{00000002-AAAB-4228-BEBA-B0FB35EE3D8D}"/>
            </c:ext>
          </c:extLst>
        </c:ser>
        <c:ser>
          <c:idx val="3"/>
          <c:order val="3"/>
          <c:tx>
            <c:strRef>
              <c:f>'4 - Trends groeivormen KRW'!$E$129</c:f>
              <c:strCache>
                <c:ptCount val="1"/>
                <c:pt idx="0">
                  <c:v>Draadwieren</c:v>
                </c:pt>
              </c:strCache>
            </c:strRef>
          </c:tx>
          <c:spPr>
            <a:solidFill>
              <a:srgbClr val="FF0000"/>
            </a:solidFill>
            <a:ln>
              <a:noFill/>
            </a:ln>
            <a:effectLst/>
          </c:spPr>
          <c:invertIfNegative val="0"/>
          <c:cat>
            <c:numRef>
              <c:f>'4 - Trends groeivormen KRW'!$A$130:$A$148</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'4 - Trends groeivormen KRW'!$E$130:$E$148</c:f>
              <c:numCache>
                <c:formatCode>_(* #,##0.00_);_(* \(#,##0.00\);_(* "-"??_);_(@_)</c:formatCode>
                <c:ptCount val="19"/>
                <c:pt idx="0">
                  <c:v>34.57</c:v>
                </c:pt>
                <c:pt idx="1">
                  <c:v>52.55</c:v>
                </c:pt>
                <c:pt idx="2">
                  <c:v>27.29</c:v>
                </c:pt>
                <c:pt idx="3">
                  <c:v>28.53</c:v>
                </c:pt>
                <c:pt idx="4">
                  <c:v>18.72</c:v>
                </c:pt>
                <c:pt idx="5">
                  <c:v>33.61</c:v>
                </c:pt>
                <c:pt idx="6">
                  <c:v>23</c:v>
                </c:pt>
                <c:pt idx="7">
                  <c:v>27.65</c:v>
                </c:pt>
                <c:pt idx="10">
                  <c:v>14.87</c:v>
                </c:pt>
                <c:pt idx="13">
                  <c:v>20.9</c:v>
                </c:pt>
                <c:pt idx="15">
                  <c:v>19.053333333333327</c:v>
                </c:pt>
                <c:pt idx="18">
                  <c:v>5.9973809523809534</c:v>
                </c:pt>
              </c:numCache>
            </c:numRef>
          </c:val>
          <c:extLst>
            <c:ext xmlns:c16="http://schemas.microsoft.com/office/drawing/2014/chart" uri="{C3380CC4-5D6E-409C-BE32-E72D297353CC}">
              <c16:uniqueId val="{00000003-AAAB-4228-BEBA-B0FB35EE3D8D}"/>
            </c:ext>
          </c:extLst>
        </c:ser>
        <c:dLbls>
          <c:showLegendKey val="0"/>
          <c:showVal val="0"/>
          <c:showCatName val="0"/>
          <c:showSerName val="0"/>
          <c:showPercent val="0"/>
          <c:showBubbleSize val="0"/>
        </c:dLbls>
        <c:gapWidth val="50"/>
        <c:overlap val="100"/>
        <c:axId val="473544808"/>
        <c:axId val="473544416"/>
      </c:barChart>
      <c:catAx>
        <c:axId val="473544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3544416"/>
        <c:crosses val="autoZero"/>
        <c:auto val="1"/>
        <c:lblAlgn val="ctr"/>
        <c:lblOffset val="100"/>
        <c:noMultiLvlLbl val="0"/>
      </c:catAx>
      <c:valAx>
        <c:axId val="473544416"/>
        <c:scaling>
          <c:orientation val="minMax"/>
          <c:max val="8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3544808"/>
        <c:crosses val="autoZero"/>
        <c:crossBetween val="between"/>
        <c:majorUnit val="20"/>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Bedekkingspercentages groeivormen </a:t>
            </a:r>
            <a:r>
              <a:rPr lang="en-GB"/>
              <a:t>Volkerakmeer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stacked"/>
        <c:varyColors val="0"/>
        <c:ser>
          <c:idx val="0"/>
          <c:order val="0"/>
          <c:tx>
            <c:strRef>
              <c:f>'4 - Trends groeivormen KRW'!$B$154</c:f>
              <c:strCache>
                <c:ptCount val="1"/>
                <c:pt idx="0">
                  <c:v>Ondergedoken</c:v>
                </c:pt>
              </c:strCache>
            </c:strRef>
          </c:tx>
          <c:spPr>
            <a:solidFill>
              <a:schemeClr val="accent1"/>
            </a:solidFill>
            <a:ln>
              <a:noFill/>
            </a:ln>
            <a:effectLst/>
          </c:spPr>
          <c:invertIfNegative val="0"/>
          <c:cat>
            <c:numRef>
              <c:f>'4 - Trends groeivormen KRW'!$A$155:$A$172</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'4 - Trends groeivormen KRW'!$B$155:$B$172</c:f>
              <c:numCache>
                <c:formatCode>_(* #,##0.00_);_(* \(#,##0.00\);_(* "-"??_);_(@_)</c:formatCode>
                <c:ptCount val="18"/>
                <c:pt idx="0">
                  <c:v>12.27</c:v>
                </c:pt>
                <c:pt idx="1">
                  <c:v>11.13</c:v>
                </c:pt>
                <c:pt idx="2">
                  <c:v>4.32</c:v>
                </c:pt>
                <c:pt idx="3">
                  <c:v>6.58</c:v>
                </c:pt>
                <c:pt idx="4">
                  <c:v>10.79</c:v>
                </c:pt>
                <c:pt idx="5">
                  <c:v>15.23</c:v>
                </c:pt>
                <c:pt idx="8">
                  <c:v>17.3</c:v>
                </c:pt>
                <c:pt idx="11">
                  <c:v>37.9</c:v>
                </c:pt>
                <c:pt idx="14">
                  <c:v>38.36</c:v>
                </c:pt>
                <c:pt idx="17" formatCode="0.00">
                  <c:v>52.539175</c:v>
                </c:pt>
              </c:numCache>
            </c:numRef>
          </c:val>
          <c:extLst>
            <c:ext xmlns:c16="http://schemas.microsoft.com/office/drawing/2014/chart" uri="{C3380CC4-5D6E-409C-BE32-E72D297353CC}">
              <c16:uniqueId val="{00000000-7F82-4CD0-9EE2-A3FF2D93FD00}"/>
            </c:ext>
          </c:extLst>
        </c:ser>
        <c:ser>
          <c:idx val="1"/>
          <c:order val="1"/>
          <c:tx>
            <c:strRef>
              <c:f>'4 - Trends groeivormen KRW'!$C$154</c:f>
              <c:strCache>
                <c:ptCount val="1"/>
                <c:pt idx="0">
                  <c:v>Drijvend</c:v>
                </c:pt>
              </c:strCache>
            </c:strRef>
          </c:tx>
          <c:spPr>
            <a:solidFill>
              <a:srgbClr val="FFFF00"/>
            </a:solidFill>
            <a:ln>
              <a:noFill/>
            </a:ln>
            <a:effectLst/>
          </c:spPr>
          <c:invertIfNegative val="0"/>
          <c:cat>
            <c:numRef>
              <c:f>'4 - Trends groeivormen KRW'!$A$155:$A$172</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'4 - Trends groeivormen KRW'!$C$155:$C$172</c:f>
              <c:numCache>
                <c:formatCode>_(* #,##0.00_);_(* \(#,##0.00\);_(* "-"??_);_(@_)</c:formatCode>
                <c:ptCount val="18"/>
                <c:pt idx="0">
                  <c:v>0</c:v>
                </c:pt>
                <c:pt idx="1">
                  <c:v>0</c:v>
                </c:pt>
                <c:pt idx="2">
                  <c:v>0</c:v>
                </c:pt>
                <c:pt idx="3">
                  <c:v>0</c:v>
                </c:pt>
                <c:pt idx="4">
                  <c:v>0</c:v>
                </c:pt>
                <c:pt idx="5">
                  <c:v>0</c:v>
                </c:pt>
                <c:pt idx="8">
                  <c:v>0</c:v>
                </c:pt>
                <c:pt idx="11">
                  <c:v>0</c:v>
                </c:pt>
                <c:pt idx="14">
                  <c:v>0</c:v>
                </c:pt>
                <c:pt idx="17">
                  <c:v>0</c:v>
                </c:pt>
              </c:numCache>
            </c:numRef>
          </c:val>
          <c:extLst>
            <c:ext xmlns:c16="http://schemas.microsoft.com/office/drawing/2014/chart" uri="{C3380CC4-5D6E-409C-BE32-E72D297353CC}">
              <c16:uniqueId val="{00000001-7F82-4CD0-9EE2-A3FF2D93FD00}"/>
            </c:ext>
          </c:extLst>
        </c:ser>
        <c:ser>
          <c:idx val="2"/>
          <c:order val="2"/>
          <c:tx>
            <c:strRef>
              <c:f>'4 - Trends groeivormen KRW'!$D$154</c:f>
              <c:strCache>
                <c:ptCount val="1"/>
                <c:pt idx="0">
                  <c:v>Emers</c:v>
                </c:pt>
              </c:strCache>
            </c:strRef>
          </c:tx>
          <c:spPr>
            <a:solidFill>
              <a:srgbClr val="92D050"/>
            </a:solidFill>
            <a:ln>
              <a:noFill/>
            </a:ln>
            <a:effectLst/>
          </c:spPr>
          <c:invertIfNegative val="0"/>
          <c:cat>
            <c:numRef>
              <c:f>'4 - Trends groeivormen KRW'!$A$155:$A$172</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'4 - Trends groeivormen KRW'!$D$155:$D$172</c:f>
              <c:numCache>
                <c:formatCode>_(* #,##0.00_);_(* \(#,##0.00\);_(* "-"??_);_(@_)</c:formatCode>
                <c:ptCount val="18"/>
                <c:pt idx="0">
                  <c:v>0</c:v>
                </c:pt>
                <c:pt idx="1">
                  <c:v>0</c:v>
                </c:pt>
                <c:pt idx="2">
                  <c:v>0</c:v>
                </c:pt>
                <c:pt idx="3">
                  <c:v>0.02</c:v>
                </c:pt>
                <c:pt idx="4">
                  <c:v>0</c:v>
                </c:pt>
                <c:pt idx="5">
                  <c:v>0</c:v>
                </c:pt>
                <c:pt idx="8">
                  <c:v>0</c:v>
                </c:pt>
                <c:pt idx="11">
                  <c:v>0</c:v>
                </c:pt>
                <c:pt idx="14">
                  <c:v>0</c:v>
                </c:pt>
                <c:pt idx="17">
                  <c:v>0</c:v>
                </c:pt>
              </c:numCache>
            </c:numRef>
          </c:val>
          <c:extLst>
            <c:ext xmlns:c16="http://schemas.microsoft.com/office/drawing/2014/chart" uri="{C3380CC4-5D6E-409C-BE32-E72D297353CC}">
              <c16:uniqueId val="{00000002-7F82-4CD0-9EE2-A3FF2D93FD00}"/>
            </c:ext>
          </c:extLst>
        </c:ser>
        <c:ser>
          <c:idx val="3"/>
          <c:order val="3"/>
          <c:tx>
            <c:strRef>
              <c:f>'4 - Trends groeivormen KRW'!$E$154</c:f>
              <c:strCache>
                <c:ptCount val="1"/>
                <c:pt idx="0">
                  <c:v>Draadwieren</c:v>
                </c:pt>
              </c:strCache>
            </c:strRef>
          </c:tx>
          <c:spPr>
            <a:solidFill>
              <a:srgbClr val="FF0000"/>
            </a:solidFill>
            <a:ln>
              <a:noFill/>
            </a:ln>
            <a:effectLst/>
          </c:spPr>
          <c:invertIfNegative val="0"/>
          <c:cat>
            <c:numRef>
              <c:f>'4 - Trends groeivormen KRW'!$A$155:$A$172</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'4 - Trends groeivormen KRW'!$E$155:$E$172</c:f>
              <c:numCache>
                <c:formatCode>_(* #,##0.00_);_(* \(#,##0.00\);_(* "-"??_);_(@_)</c:formatCode>
                <c:ptCount val="18"/>
                <c:pt idx="0">
                  <c:v>3.15</c:v>
                </c:pt>
                <c:pt idx="1">
                  <c:v>3.31</c:v>
                </c:pt>
                <c:pt idx="2">
                  <c:v>1.1000000000000001</c:v>
                </c:pt>
                <c:pt idx="3">
                  <c:v>0.05</c:v>
                </c:pt>
                <c:pt idx="4">
                  <c:v>10.69</c:v>
                </c:pt>
                <c:pt idx="5">
                  <c:v>6.18</c:v>
                </c:pt>
                <c:pt idx="8">
                  <c:v>10.68</c:v>
                </c:pt>
                <c:pt idx="11">
                  <c:v>11.68</c:v>
                </c:pt>
                <c:pt idx="14">
                  <c:v>9.9</c:v>
                </c:pt>
                <c:pt idx="17" formatCode="0.00">
                  <c:v>10.871325000000002</c:v>
                </c:pt>
              </c:numCache>
            </c:numRef>
          </c:val>
          <c:extLst>
            <c:ext xmlns:c16="http://schemas.microsoft.com/office/drawing/2014/chart" uri="{C3380CC4-5D6E-409C-BE32-E72D297353CC}">
              <c16:uniqueId val="{00000003-7F82-4CD0-9EE2-A3FF2D93FD00}"/>
            </c:ext>
          </c:extLst>
        </c:ser>
        <c:dLbls>
          <c:showLegendKey val="0"/>
          <c:showVal val="0"/>
          <c:showCatName val="0"/>
          <c:showSerName val="0"/>
          <c:showPercent val="0"/>
          <c:showBubbleSize val="0"/>
        </c:dLbls>
        <c:gapWidth val="50"/>
        <c:overlap val="100"/>
        <c:axId val="473553432"/>
        <c:axId val="473552256"/>
      </c:barChart>
      <c:catAx>
        <c:axId val="473553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3552256"/>
        <c:crosses val="autoZero"/>
        <c:auto val="1"/>
        <c:lblAlgn val="ctr"/>
        <c:lblOffset val="100"/>
        <c:noMultiLvlLbl val="0"/>
      </c:catAx>
      <c:valAx>
        <c:axId val="473552256"/>
        <c:scaling>
          <c:orientation val="minMax"/>
          <c:max val="6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3553432"/>
        <c:crosses val="autoZero"/>
        <c:crossBetween val="between"/>
        <c:majorUnit val="20"/>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Bedekkingspercentages groeivormen </a:t>
            </a:r>
            <a:r>
              <a:rPr lang="en-GB"/>
              <a:t>Markermeer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stacked"/>
        <c:varyColors val="0"/>
        <c:ser>
          <c:idx val="0"/>
          <c:order val="0"/>
          <c:tx>
            <c:strRef>
              <c:f>'4 - Trends groeivormen KRW'!$B$177</c:f>
              <c:strCache>
                <c:ptCount val="1"/>
                <c:pt idx="0">
                  <c:v>Ondergedoken</c:v>
                </c:pt>
              </c:strCache>
            </c:strRef>
          </c:tx>
          <c:spPr>
            <a:solidFill>
              <a:schemeClr val="accent1"/>
            </a:solidFill>
            <a:ln>
              <a:noFill/>
            </a:ln>
            <a:effectLst/>
          </c:spPr>
          <c:invertIfNegative val="0"/>
          <c:cat>
            <c:numRef>
              <c:f>'4 - Trends groeivormen KRW'!$A$178:$A$194</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'4 - Trends groeivormen KRW'!$B$178:$B$194</c:f>
              <c:numCache>
                <c:formatCode>_(* #,##0.00_);_(* \(#,##0.00\);_(* "-"??_);_(@_)</c:formatCode>
                <c:ptCount val="17"/>
                <c:pt idx="0">
                  <c:v>14.47</c:v>
                </c:pt>
                <c:pt idx="1">
                  <c:v>2.17</c:v>
                </c:pt>
                <c:pt idx="2">
                  <c:v>12.6</c:v>
                </c:pt>
                <c:pt idx="3">
                  <c:v>18.21</c:v>
                </c:pt>
                <c:pt idx="4">
                  <c:v>16.71</c:v>
                </c:pt>
                <c:pt idx="5">
                  <c:v>24.24</c:v>
                </c:pt>
                <c:pt idx="6">
                  <c:v>22.35</c:v>
                </c:pt>
                <c:pt idx="7">
                  <c:v>18.93</c:v>
                </c:pt>
                <c:pt idx="8">
                  <c:v>9.83</c:v>
                </c:pt>
                <c:pt idx="9">
                  <c:v>31.7</c:v>
                </c:pt>
                <c:pt idx="11">
                  <c:v>37</c:v>
                </c:pt>
                <c:pt idx="14">
                  <c:v>28.28</c:v>
                </c:pt>
                <c:pt idx="16">
                  <c:v>15.401299999999994</c:v>
                </c:pt>
              </c:numCache>
            </c:numRef>
          </c:val>
          <c:extLst>
            <c:ext xmlns:c16="http://schemas.microsoft.com/office/drawing/2014/chart" uri="{C3380CC4-5D6E-409C-BE32-E72D297353CC}">
              <c16:uniqueId val="{00000000-A8D0-4862-B3D1-C327C27FC44A}"/>
            </c:ext>
          </c:extLst>
        </c:ser>
        <c:ser>
          <c:idx val="1"/>
          <c:order val="1"/>
          <c:tx>
            <c:strRef>
              <c:f>'4 - Trends groeivormen KRW'!$C$177</c:f>
              <c:strCache>
                <c:ptCount val="1"/>
                <c:pt idx="0">
                  <c:v>Drijvend</c:v>
                </c:pt>
              </c:strCache>
            </c:strRef>
          </c:tx>
          <c:spPr>
            <a:solidFill>
              <a:srgbClr val="FFFF00"/>
            </a:solidFill>
            <a:ln>
              <a:noFill/>
            </a:ln>
            <a:effectLst/>
          </c:spPr>
          <c:invertIfNegative val="0"/>
          <c:cat>
            <c:numRef>
              <c:f>'4 - Trends groeivormen KRW'!$A$178:$A$194</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'4 - Trends groeivormen KRW'!$C$178:$C$194</c:f>
              <c:numCache>
                <c:formatCode>_(* #,##0.00_);_(* \(#,##0.00\);_(* "-"??_);_(@_)</c:formatCode>
                <c:ptCount val="17"/>
                <c:pt idx="0">
                  <c:v>0</c:v>
                </c:pt>
                <c:pt idx="1">
                  <c:v>0</c:v>
                </c:pt>
                <c:pt idx="2">
                  <c:v>0</c:v>
                </c:pt>
                <c:pt idx="3">
                  <c:v>0</c:v>
                </c:pt>
                <c:pt idx="4">
                  <c:v>0</c:v>
                </c:pt>
                <c:pt idx="5">
                  <c:v>0</c:v>
                </c:pt>
                <c:pt idx="6">
                  <c:v>0</c:v>
                </c:pt>
                <c:pt idx="7">
                  <c:v>0</c:v>
                </c:pt>
                <c:pt idx="8">
                  <c:v>0</c:v>
                </c:pt>
                <c:pt idx="9">
                  <c:v>0</c:v>
                </c:pt>
                <c:pt idx="11">
                  <c:v>0</c:v>
                </c:pt>
                <c:pt idx="14">
                  <c:v>0</c:v>
                </c:pt>
                <c:pt idx="16">
                  <c:v>0</c:v>
                </c:pt>
              </c:numCache>
            </c:numRef>
          </c:val>
          <c:extLst>
            <c:ext xmlns:c16="http://schemas.microsoft.com/office/drawing/2014/chart" uri="{C3380CC4-5D6E-409C-BE32-E72D297353CC}">
              <c16:uniqueId val="{00000001-A8D0-4862-B3D1-C327C27FC44A}"/>
            </c:ext>
          </c:extLst>
        </c:ser>
        <c:ser>
          <c:idx val="2"/>
          <c:order val="2"/>
          <c:tx>
            <c:strRef>
              <c:f>'4 - Trends groeivormen KRW'!$D$177</c:f>
              <c:strCache>
                <c:ptCount val="1"/>
                <c:pt idx="0">
                  <c:v>Emers</c:v>
                </c:pt>
              </c:strCache>
            </c:strRef>
          </c:tx>
          <c:spPr>
            <a:solidFill>
              <a:srgbClr val="00B050"/>
            </a:solidFill>
            <a:ln>
              <a:noFill/>
            </a:ln>
            <a:effectLst/>
          </c:spPr>
          <c:invertIfNegative val="0"/>
          <c:cat>
            <c:numRef>
              <c:f>'4 - Trends groeivormen KRW'!$A$178:$A$194</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'4 - Trends groeivormen KRW'!$D$178:$D$194</c:f>
              <c:numCache>
                <c:formatCode>_(* #,##0.00_);_(* \(#,##0.00\);_(* "-"??_);_(@_)</c:formatCode>
                <c:ptCount val="17"/>
                <c:pt idx="0">
                  <c:v>0</c:v>
                </c:pt>
                <c:pt idx="1">
                  <c:v>0.01</c:v>
                </c:pt>
                <c:pt idx="2">
                  <c:v>0</c:v>
                </c:pt>
                <c:pt idx="3">
                  <c:v>0</c:v>
                </c:pt>
                <c:pt idx="4">
                  <c:v>0</c:v>
                </c:pt>
                <c:pt idx="5">
                  <c:v>0</c:v>
                </c:pt>
                <c:pt idx="6">
                  <c:v>0</c:v>
                </c:pt>
                <c:pt idx="7">
                  <c:v>0</c:v>
                </c:pt>
                <c:pt idx="8">
                  <c:v>0</c:v>
                </c:pt>
                <c:pt idx="9">
                  <c:v>0.03</c:v>
                </c:pt>
                <c:pt idx="11">
                  <c:v>0</c:v>
                </c:pt>
                <c:pt idx="14">
                  <c:v>0.03</c:v>
                </c:pt>
                <c:pt idx="16">
                  <c:v>3.7499999999999999E-2</c:v>
                </c:pt>
              </c:numCache>
            </c:numRef>
          </c:val>
          <c:extLst>
            <c:ext xmlns:c16="http://schemas.microsoft.com/office/drawing/2014/chart" uri="{C3380CC4-5D6E-409C-BE32-E72D297353CC}">
              <c16:uniqueId val="{00000002-A8D0-4862-B3D1-C327C27FC44A}"/>
            </c:ext>
          </c:extLst>
        </c:ser>
        <c:ser>
          <c:idx val="3"/>
          <c:order val="3"/>
          <c:tx>
            <c:strRef>
              <c:f>'4 - Trends groeivormen KRW'!$E$177</c:f>
              <c:strCache>
                <c:ptCount val="1"/>
                <c:pt idx="0">
                  <c:v>Draadwieren</c:v>
                </c:pt>
              </c:strCache>
            </c:strRef>
          </c:tx>
          <c:spPr>
            <a:solidFill>
              <a:srgbClr val="FF0000"/>
            </a:solidFill>
            <a:ln>
              <a:noFill/>
            </a:ln>
            <a:effectLst/>
          </c:spPr>
          <c:invertIfNegative val="0"/>
          <c:cat>
            <c:numRef>
              <c:f>'4 - Trends groeivormen KRW'!$A$178:$A$194</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'4 - Trends groeivormen KRW'!$E$178:$E$194</c:f>
              <c:numCache>
                <c:formatCode>_(* #,##0.00_);_(* \(#,##0.00\);_(* "-"??_);_(@_)</c:formatCode>
                <c:ptCount val="17"/>
                <c:pt idx="0">
                  <c:v>0.17</c:v>
                </c:pt>
                <c:pt idx="1">
                  <c:v>0.02</c:v>
                </c:pt>
                <c:pt idx="2">
                  <c:v>0</c:v>
                </c:pt>
                <c:pt idx="3">
                  <c:v>0.21</c:v>
                </c:pt>
                <c:pt idx="4">
                  <c:v>0</c:v>
                </c:pt>
                <c:pt idx="5">
                  <c:v>0.04</c:v>
                </c:pt>
                <c:pt idx="6">
                  <c:v>0.01</c:v>
                </c:pt>
                <c:pt idx="7">
                  <c:v>0.01</c:v>
                </c:pt>
                <c:pt idx="8">
                  <c:v>0.06</c:v>
                </c:pt>
                <c:pt idx="9">
                  <c:v>0.95</c:v>
                </c:pt>
                <c:pt idx="11">
                  <c:v>3.5</c:v>
                </c:pt>
                <c:pt idx="14">
                  <c:v>0.42</c:v>
                </c:pt>
                <c:pt idx="16">
                  <c:v>1.6125E-2</c:v>
                </c:pt>
              </c:numCache>
            </c:numRef>
          </c:val>
          <c:extLst>
            <c:ext xmlns:c16="http://schemas.microsoft.com/office/drawing/2014/chart" uri="{C3380CC4-5D6E-409C-BE32-E72D297353CC}">
              <c16:uniqueId val="{00000003-A8D0-4862-B3D1-C327C27FC44A}"/>
            </c:ext>
          </c:extLst>
        </c:ser>
        <c:dLbls>
          <c:showLegendKey val="0"/>
          <c:showVal val="0"/>
          <c:showCatName val="0"/>
          <c:showSerName val="0"/>
          <c:showPercent val="0"/>
          <c:showBubbleSize val="0"/>
        </c:dLbls>
        <c:gapWidth val="20"/>
        <c:overlap val="100"/>
        <c:axId val="473545984"/>
        <c:axId val="473553824"/>
      </c:barChart>
      <c:catAx>
        <c:axId val="473545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3553824"/>
        <c:crosses val="autoZero"/>
        <c:auto val="1"/>
        <c:lblAlgn val="ctr"/>
        <c:lblOffset val="100"/>
        <c:noMultiLvlLbl val="0"/>
      </c:catAx>
      <c:valAx>
        <c:axId val="473553824"/>
        <c:scaling>
          <c:orientation val="minMax"/>
          <c:max val="5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3545984"/>
        <c:crosses val="autoZero"/>
        <c:crossBetween val="between"/>
        <c:majorUnit val="10"/>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Bedekkingspercentages groeivormen IJsselmeer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stacked"/>
        <c:varyColors val="0"/>
        <c:ser>
          <c:idx val="0"/>
          <c:order val="0"/>
          <c:tx>
            <c:strRef>
              <c:f>'4 - Trends groeivormen KRW'!$B$4</c:f>
              <c:strCache>
                <c:ptCount val="1"/>
                <c:pt idx="0">
                  <c:v>Ondergedoken</c:v>
                </c:pt>
              </c:strCache>
            </c:strRef>
          </c:tx>
          <c:spPr>
            <a:solidFill>
              <a:schemeClr val="accent1"/>
            </a:solidFill>
            <a:ln>
              <a:noFill/>
            </a:ln>
            <a:effectLst/>
          </c:spPr>
          <c:invertIfNegative val="0"/>
          <c:cat>
            <c:numRef>
              <c:f>'4 - Trends groeivormen KRW'!$A$5:$A$23</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'4 - Trends groeivormen KRW'!$B$5:$B$23</c:f>
              <c:numCache>
                <c:formatCode>_(* #,##0.00_);_(* \(#,##0.00\);_(* "-"??_);_(@_)</c:formatCode>
                <c:ptCount val="19"/>
                <c:pt idx="0">
                  <c:v>3.26</c:v>
                </c:pt>
                <c:pt idx="1">
                  <c:v>1.0484374999999999</c:v>
                </c:pt>
                <c:pt idx="2">
                  <c:v>0.42249999999999999</c:v>
                </c:pt>
                <c:pt idx="3">
                  <c:v>5.1749999999999998</c:v>
                </c:pt>
                <c:pt idx="4">
                  <c:v>3.1150000000000002</c:v>
                </c:pt>
                <c:pt idx="5">
                  <c:v>10.1675</c:v>
                </c:pt>
                <c:pt idx="6">
                  <c:v>7.2367647058823499</c:v>
                </c:pt>
                <c:pt idx="7">
                  <c:v>7.7443037974683602</c:v>
                </c:pt>
                <c:pt idx="8">
                  <c:v>8.27</c:v>
                </c:pt>
                <c:pt idx="9">
                  <c:v>10.41</c:v>
                </c:pt>
                <c:pt idx="12">
                  <c:v>9.75</c:v>
                </c:pt>
                <c:pt idx="15">
                  <c:v>6.3150500000000012</c:v>
                </c:pt>
                <c:pt idx="18" formatCode="0.00">
                  <c:v>13.481974999999998</c:v>
                </c:pt>
              </c:numCache>
            </c:numRef>
          </c:val>
          <c:extLst>
            <c:ext xmlns:c16="http://schemas.microsoft.com/office/drawing/2014/chart" uri="{C3380CC4-5D6E-409C-BE32-E72D297353CC}">
              <c16:uniqueId val="{00000000-4005-4B08-A0DA-8F4C18319CAA}"/>
            </c:ext>
          </c:extLst>
        </c:ser>
        <c:ser>
          <c:idx val="1"/>
          <c:order val="1"/>
          <c:tx>
            <c:strRef>
              <c:f>'4 - Trends groeivormen KRW'!$C$4</c:f>
              <c:strCache>
                <c:ptCount val="1"/>
                <c:pt idx="0">
                  <c:v>Drijvend</c:v>
                </c:pt>
              </c:strCache>
            </c:strRef>
          </c:tx>
          <c:spPr>
            <a:solidFill>
              <a:srgbClr val="FFFF00"/>
            </a:solidFill>
            <a:ln>
              <a:noFill/>
            </a:ln>
            <a:effectLst/>
          </c:spPr>
          <c:invertIfNegative val="0"/>
          <c:cat>
            <c:numRef>
              <c:f>'4 - Trends groeivormen KRW'!$A$5:$A$23</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'4 - Trends groeivormen KRW'!$C$5:$C$23</c:f>
              <c:numCache>
                <c:formatCode>_(* #,##0.00_);_(* \(#,##0.00\);_(* "-"??_);_(@_)</c:formatCode>
                <c:ptCount val="19"/>
                <c:pt idx="0">
                  <c:v>0</c:v>
                </c:pt>
                <c:pt idx="1">
                  <c:v>0</c:v>
                </c:pt>
                <c:pt idx="2">
                  <c:v>0</c:v>
                </c:pt>
                <c:pt idx="3">
                  <c:v>0</c:v>
                </c:pt>
                <c:pt idx="4">
                  <c:v>0</c:v>
                </c:pt>
                <c:pt idx="5">
                  <c:v>0</c:v>
                </c:pt>
                <c:pt idx="6">
                  <c:v>0</c:v>
                </c:pt>
                <c:pt idx="7">
                  <c:v>0</c:v>
                </c:pt>
                <c:pt idx="8">
                  <c:v>0</c:v>
                </c:pt>
                <c:pt idx="9">
                  <c:v>0</c:v>
                </c:pt>
                <c:pt idx="12">
                  <c:v>0</c:v>
                </c:pt>
                <c:pt idx="15">
                  <c:v>0</c:v>
                </c:pt>
                <c:pt idx="18" formatCode="General">
                  <c:v>0</c:v>
                </c:pt>
              </c:numCache>
            </c:numRef>
          </c:val>
          <c:extLst>
            <c:ext xmlns:c16="http://schemas.microsoft.com/office/drawing/2014/chart" uri="{C3380CC4-5D6E-409C-BE32-E72D297353CC}">
              <c16:uniqueId val="{00000001-4005-4B08-A0DA-8F4C18319CAA}"/>
            </c:ext>
          </c:extLst>
        </c:ser>
        <c:ser>
          <c:idx val="2"/>
          <c:order val="2"/>
          <c:tx>
            <c:strRef>
              <c:f>'4 - Trends groeivormen KRW'!$D$4</c:f>
              <c:strCache>
                <c:ptCount val="1"/>
                <c:pt idx="0">
                  <c:v>Emers</c:v>
                </c:pt>
              </c:strCache>
            </c:strRef>
          </c:tx>
          <c:spPr>
            <a:solidFill>
              <a:srgbClr val="92D050"/>
            </a:solidFill>
            <a:ln>
              <a:noFill/>
            </a:ln>
            <a:effectLst/>
          </c:spPr>
          <c:invertIfNegative val="0"/>
          <c:cat>
            <c:numRef>
              <c:f>'4 - Trends groeivormen KRW'!$A$5:$A$23</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'4 - Trends groeivormen KRW'!$D$5:$D$23</c:f>
              <c:numCache>
                <c:formatCode>_(* #,##0.00_);_(* \(#,##0.00\);_(* "-"??_);_(@_)</c:formatCode>
                <c:ptCount val="19"/>
                <c:pt idx="0">
                  <c:v>0</c:v>
                </c:pt>
                <c:pt idx="1">
                  <c:v>0</c:v>
                </c:pt>
                <c:pt idx="2">
                  <c:v>0</c:v>
                </c:pt>
                <c:pt idx="3">
                  <c:v>0</c:v>
                </c:pt>
                <c:pt idx="4">
                  <c:v>0</c:v>
                </c:pt>
                <c:pt idx="5">
                  <c:v>0</c:v>
                </c:pt>
                <c:pt idx="6">
                  <c:v>0</c:v>
                </c:pt>
                <c:pt idx="7">
                  <c:v>0</c:v>
                </c:pt>
                <c:pt idx="8">
                  <c:v>0.08</c:v>
                </c:pt>
                <c:pt idx="9">
                  <c:v>0.28999999999999998</c:v>
                </c:pt>
                <c:pt idx="12">
                  <c:v>0</c:v>
                </c:pt>
                <c:pt idx="15">
                  <c:v>0.12375</c:v>
                </c:pt>
                <c:pt idx="18" formatCode="0.00">
                  <c:v>0.28875000000000001</c:v>
                </c:pt>
              </c:numCache>
            </c:numRef>
          </c:val>
          <c:extLst>
            <c:ext xmlns:c16="http://schemas.microsoft.com/office/drawing/2014/chart" uri="{C3380CC4-5D6E-409C-BE32-E72D297353CC}">
              <c16:uniqueId val="{00000002-4005-4B08-A0DA-8F4C18319CAA}"/>
            </c:ext>
          </c:extLst>
        </c:ser>
        <c:ser>
          <c:idx val="3"/>
          <c:order val="3"/>
          <c:tx>
            <c:strRef>
              <c:f>'4 - Trends groeivormen KRW'!$E$4</c:f>
              <c:strCache>
                <c:ptCount val="1"/>
                <c:pt idx="0">
                  <c:v>Draadwieren</c:v>
                </c:pt>
              </c:strCache>
            </c:strRef>
          </c:tx>
          <c:spPr>
            <a:solidFill>
              <a:srgbClr val="FF0000"/>
            </a:solidFill>
            <a:ln>
              <a:noFill/>
            </a:ln>
            <a:effectLst/>
          </c:spPr>
          <c:invertIfNegative val="0"/>
          <c:cat>
            <c:numRef>
              <c:f>'4 - Trends groeivormen KRW'!$A$5:$A$23</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'4 - Trends groeivormen KRW'!$E$5:$E$23</c:f>
              <c:numCache>
                <c:formatCode>_(* #,##0.00_);_(* \(#,##0.00\);_(* "-"??_);_(@_)</c:formatCode>
                <c:ptCount val="19"/>
                <c:pt idx="0">
                  <c:v>0.17</c:v>
                </c:pt>
                <c:pt idx="1">
                  <c:v>0.12656249999999999</c:v>
                </c:pt>
                <c:pt idx="2">
                  <c:v>0</c:v>
                </c:pt>
                <c:pt idx="3">
                  <c:v>0.5</c:v>
                </c:pt>
                <c:pt idx="4">
                  <c:v>0</c:v>
                </c:pt>
                <c:pt idx="5">
                  <c:v>0</c:v>
                </c:pt>
                <c:pt idx="6">
                  <c:v>0</c:v>
                </c:pt>
                <c:pt idx="7">
                  <c:v>0</c:v>
                </c:pt>
                <c:pt idx="8">
                  <c:v>2.5000000000000001E-3</c:v>
                </c:pt>
                <c:pt idx="9">
                  <c:v>0.23</c:v>
                </c:pt>
                <c:pt idx="12">
                  <c:v>2E-3</c:v>
                </c:pt>
                <c:pt idx="15">
                  <c:v>0.13285000000000005</c:v>
                </c:pt>
                <c:pt idx="18" formatCode="0.00">
                  <c:v>7.1512499999999979E-2</c:v>
                </c:pt>
              </c:numCache>
            </c:numRef>
          </c:val>
          <c:extLst>
            <c:ext xmlns:c16="http://schemas.microsoft.com/office/drawing/2014/chart" uri="{C3380CC4-5D6E-409C-BE32-E72D297353CC}">
              <c16:uniqueId val="{00000003-4005-4B08-A0DA-8F4C18319CAA}"/>
            </c:ext>
          </c:extLst>
        </c:ser>
        <c:dLbls>
          <c:showLegendKey val="0"/>
          <c:showVal val="0"/>
          <c:showCatName val="0"/>
          <c:showSerName val="0"/>
          <c:showPercent val="0"/>
          <c:showBubbleSize val="0"/>
        </c:dLbls>
        <c:gapWidth val="50"/>
        <c:overlap val="100"/>
        <c:axId val="471736680"/>
        <c:axId val="471735112"/>
      </c:barChart>
      <c:catAx>
        <c:axId val="471736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1735112"/>
        <c:crosses val="autoZero"/>
        <c:auto val="1"/>
        <c:lblAlgn val="ctr"/>
        <c:lblOffset val="100"/>
        <c:noMultiLvlLbl val="0"/>
      </c:catAx>
      <c:valAx>
        <c:axId val="471735112"/>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1736680"/>
        <c:crosses val="autoZero"/>
        <c:crossBetween val="between"/>
        <c:majorUnit val="5"/>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Bedekkingspercentages groeivormen </a:t>
            </a:r>
            <a:r>
              <a:rPr lang="en-GB"/>
              <a:t>Zoommeer-Eendracht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stacked"/>
        <c:varyColors val="0"/>
        <c:ser>
          <c:idx val="0"/>
          <c:order val="0"/>
          <c:tx>
            <c:strRef>
              <c:f>'4 - Trends groeivormen KRW'!$B$28</c:f>
              <c:strCache>
                <c:ptCount val="1"/>
                <c:pt idx="0">
                  <c:v>Ondergedoken</c:v>
                </c:pt>
              </c:strCache>
            </c:strRef>
          </c:tx>
          <c:spPr>
            <a:solidFill>
              <a:schemeClr val="accent1"/>
            </a:solidFill>
            <a:ln>
              <a:noFill/>
            </a:ln>
            <a:effectLst/>
          </c:spPr>
          <c:invertIfNegative val="0"/>
          <c:cat>
            <c:numRef>
              <c:f>'4 - Trends groeivormen KRW'!$A$29:$A$47</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'4 - Trends groeivormen KRW'!$B$29:$B$47</c:f>
              <c:numCache>
                <c:formatCode>_(* #,##0.00_);_(* \(#,##0.00\);_(* "-"??_);_(@_)</c:formatCode>
                <c:ptCount val="19"/>
                <c:pt idx="0">
                  <c:v>20.897424999999998</c:v>
                </c:pt>
                <c:pt idx="1">
                  <c:v>14.9443912162162</c:v>
                </c:pt>
                <c:pt idx="2">
                  <c:v>8.7103670886075992</c:v>
                </c:pt>
                <c:pt idx="3">
                  <c:v>3.7396513855627802</c:v>
                </c:pt>
                <c:pt idx="4">
                  <c:v>8.9015464285714305</c:v>
                </c:pt>
                <c:pt idx="5">
                  <c:v>10.5883797468354</c:v>
                </c:pt>
                <c:pt idx="6">
                  <c:v>6.0569180379746896</c:v>
                </c:pt>
                <c:pt idx="8">
                  <c:v>6.5</c:v>
                </c:pt>
                <c:pt idx="9">
                  <c:v>32.9</c:v>
                </c:pt>
                <c:pt idx="12">
                  <c:v>31.22</c:v>
                </c:pt>
                <c:pt idx="15">
                  <c:v>15.651963157894738</c:v>
                </c:pt>
                <c:pt idx="18" formatCode="0.00">
                  <c:v>11.643478947368425</c:v>
                </c:pt>
              </c:numCache>
            </c:numRef>
          </c:val>
          <c:extLst>
            <c:ext xmlns:c16="http://schemas.microsoft.com/office/drawing/2014/chart" uri="{C3380CC4-5D6E-409C-BE32-E72D297353CC}">
              <c16:uniqueId val="{00000000-5F3B-42D0-8AA3-E53CB720FD49}"/>
            </c:ext>
          </c:extLst>
        </c:ser>
        <c:ser>
          <c:idx val="1"/>
          <c:order val="1"/>
          <c:tx>
            <c:strRef>
              <c:f>'4 - Trends groeivormen KRW'!$C$28</c:f>
              <c:strCache>
                <c:ptCount val="1"/>
                <c:pt idx="0">
                  <c:v>Drijvend</c:v>
                </c:pt>
              </c:strCache>
            </c:strRef>
          </c:tx>
          <c:spPr>
            <a:solidFill>
              <a:srgbClr val="FFFF00"/>
            </a:solidFill>
            <a:ln>
              <a:noFill/>
            </a:ln>
            <a:effectLst/>
          </c:spPr>
          <c:invertIfNegative val="0"/>
          <c:cat>
            <c:numRef>
              <c:f>'4 - Trends groeivormen KRW'!$A$29:$A$47</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'4 - Trends groeivormen KRW'!$C$29:$C$47</c:f>
              <c:numCache>
                <c:formatCode>_(* #,##0.00_);_(* \(#,##0.00\);_(* "-"??_);_(@_)</c:formatCode>
                <c:ptCount val="19"/>
                <c:pt idx="0">
                  <c:v>0</c:v>
                </c:pt>
                <c:pt idx="1">
                  <c:v>0</c:v>
                </c:pt>
                <c:pt idx="2">
                  <c:v>0</c:v>
                </c:pt>
                <c:pt idx="3">
                  <c:v>0</c:v>
                </c:pt>
                <c:pt idx="4">
                  <c:v>0</c:v>
                </c:pt>
                <c:pt idx="5">
                  <c:v>0</c:v>
                </c:pt>
                <c:pt idx="6">
                  <c:v>4.2500000000000003E-2</c:v>
                </c:pt>
                <c:pt idx="8">
                  <c:v>0</c:v>
                </c:pt>
                <c:pt idx="9">
                  <c:v>0</c:v>
                </c:pt>
                <c:pt idx="12">
                  <c:v>0</c:v>
                </c:pt>
                <c:pt idx="15">
                  <c:v>0.10463552631578947</c:v>
                </c:pt>
                <c:pt idx="18" formatCode="General">
                  <c:v>0</c:v>
                </c:pt>
              </c:numCache>
            </c:numRef>
          </c:val>
          <c:extLst>
            <c:ext xmlns:c16="http://schemas.microsoft.com/office/drawing/2014/chart" uri="{C3380CC4-5D6E-409C-BE32-E72D297353CC}">
              <c16:uniqueId val="{00000001-5F3B-42D0-8AA3-E53CB720FD49}"/>
            </c:ext>
          </c:extLst>
        </c:ser>
        <c:ser>
          <c:idx val="2"/>
          <c:order val="2"/>
          <c:tx>
            <c:strRef>
              <c:f>'4 - Trends groeivormen KRW'!$D$28</c:f>
              <c:strCache>
                <c:ptCount val="1"/>
                <c:pt idx="0">
                  <c:v>Emers</c:v>
                </c:pt>
              </c:strCache>
            </c:strRef>
          </c:tx>
          <c:spPr>
            <a:solidFill>
              <a:srgbClr val="92D050"/>
            </a:solidFill>
            <a:ln>
              <a:noFill/>
            </a:ln>
            <a:effectLst/>
          </c:spPr>
          <c:invertIfNegative val="0"/>
          <c:cat>
            <c:numRef>
              <c:f>'4 - Trends groeivormen KRW'!$A$29:$A$47</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'4 - Trends groeivormen KRW'!$D$29:$D$47</c:f>
              <c:numCache>
                <c:formatCode>_(* #,##0.00_);_(* \(#,##0.00\);_(* "-"??_);_(@_)</c:formatCode>
                <c:ptCount val="19"/>
                <c:pt idx="0">
                  <c:v>0</c:v>
                </c:pt>
                <c:pt idx="1">
                  <c:v>0</c:v>
                </c:pt>
                <c:pt idx="2">
                  <c:v>0</c:v>
                </c:pt>
                <c:pt idx="3">
                  <c:v>0.73135135135135099</c:v>
                </c:pt>
                <c:pt idx="4">
                  <c:v>0.14657142857142899</c:v>
                </c:pt>
                <c:pt idx="5">
                  <c:v>0.23100000000000001</c:v>
                </c:pt>
                <c:pt idx="6">
                  <c:v>0.38250000000000001</c:v>
                </c:pt>
                <c:pt idx="8">
                  <c:v>0</c:v>
                </c:pt>
                <c:pt idx="9">
                  <c:v>0.27</c:v>
                </c:pt>
                <c:pt idx="12">
                  <c:v>0.01</c:v>
                </c:pt>
                <c:pt idx="15">
                  <c:v>4.2500000000000003E-4</c:v>
                </c:pt>
                <c:pt idx="18" formatCode="0.00">
                  <c:v>8.6842105263157897E-4</c:v>
                </c:pt>
              </c:numCache>
            </c:numRef>
          </c:val>
          <c:extLst>
            <c:ext xmlns:c16="http://schemas.microsoft.com/office/drawing/2014/chart" uri="{C3380CC4-5D6E-409C-BE32-E72D297353CC}">
              <c16:uniqueId val="{00000002-5F3B-42D0-8AA3-E53CB720FD49}"/>
            </c:ext>
          </c:extLst>
        </c:ser>
        <c:ser>
          <c:idx val="3"/>
          <c:order val="3"/>
          <c:tx>
            <c:strRef>
              <c:f>'4 - Trends groeivormen KRW'!$E$28</c:f>
              <c:strCache>
                <c:ptCount val="1"/>
                <c:pt idx="0">
                  <c:v>Draadwieren</c:v>
                </c:pt>
              </c:strCache>
            </c:strRef>
          </c:tx>
          <c:spPr>
            <a:solidFill>
              <a:srgbClr val="FF0000"/>
            </a:solidFill>
            <a:ln>
              <a:noFill/>
            </a:ln>
            <a:effectLst/>
          </c:spPr>
          <c:invertIfNegative val="0"/>
          <c:cat>
            <c:numRef>
              <c:f>'4 - Trends groeivormen KRW'!$A$29:$A$47</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'4 - Trends groeivormen KRW'!$E$29:$E$47</c:f>
              <c:numCache>
                <c:formatCode>_(* #,##0.00_);_(* \(#,##0.00\);_(* "-"??_);_(@_)</c:formatCode>
                <c:ptCount val="19"/>
                <c:pt idx="0">
                  <c:v>2.863575</c:v>
                </c:pt>
                <c:pt idx="1">
                  <c:v>4.9720500000000003</c:v>
                </c:pt>
                <c:pt idx="2">
                  <c:v>5.2951541139240499</c:v>
                </c:pt>
                <c:pt idx="3">
                  <c:v>2.1728253164556999</c:v>
                </c:pt>
                <c:pt idx="4">
                  <c:v>7.0874214285714299</c:v>
                </c:pt>
                <c:pt idx="5">
                  <c:v>10.720141455696201</c:v>
                </c:pt>
                <c:pt idx="6">
                  <c:v>9.2186231012658304</c:v>
                </c:pt>
                <c:pt idx="8">
                  <c:v>6.15</c:v>
                </c:pt>
                <c:pt idx="9">
                  <c:v>28.79</c:v>
                </c:pt>
                <c:pt idx="12">
                  <c:v>13.6</c:v>
                </c:pt>
                <c:pt idx="15">
                  <c:v>15.152159210526301</c:v>
                </c:pt>
                <c:pt idx="18" formatCode="0.00">
                  <c:v>15.332805263157894</c:v>
                </c:pt>
              </c:numCache>
            </c:numRef>
          </c:val>
          <c:extLst>
            <c:ext xmlns:c16="http://schemas.microsoft.com/office/drawing/2014/chart" uri="{C3380CC4-5D6E-409C-BE32-E72D297353CC}">
              <c16:uniqueId val="{00000003-5F3B-42D0-8AA3-E53CB720FD49}"/>
            </c:ext>
          </c:extLst>
        </c:ser>
        <c:dLbls>
          <c:showLegendKey val="0"/>
          <c:showVal val="0"/>
          <c:showCatName val="0"/>
          <c:showSerName val="0"/>
          <c:showPercent val="0"/>
          <c:showBubbleSize val="0"/>
        </c:dLbls>
        <c:gapWidth val="50"/>
        <c:overlap val="100"/>
        <c:axId val="471736680"/>
        <c:axId val="471735112"/>
      </c:barChart>
      <c:catAx>
        <c:axId val="471736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1735112"/>
        <c:crosses val="autoZero"/>
        <c:auto val="1"/>
        <c:lblAlgn val="ctr"/>
        <c:lblOffset val="100"/>
        <c:noMultiLvlLbl val="0"/>
      </c:catAx>
      <c:valAx>
        <c:axId val="471735112"/>
        <c:scaling>
          <c:orientation val="minMax"/>
          <c:max val="8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1736680"/>
        <c:crosses val="autoZero"/>
        <c:crossBetween val="between"/>
        <c:majorUnit val="20"/>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Bedekkingspercentages groeivormen </a:t>
            </a:r>
            <a:r>
              <a:rPr lang="en-GB"/>
              <a:t>Randmeren-Zuid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percentStacked"/>
        <c:varyColors val="0"/>
        <c:ser>
          <c:idx val="0"/>
          <c:order val="0"/>
          <c:tx>
            <c:strRef>
              <c:f>'4 - Trends groeivormen KRW'!$B$53</c:f>
              <c:strCache>
                <c:ptCount val="1"/>
                <c:pt idx="0">
                  <c:v>Ondergedoken</c:v>
                </c:pt>
              </c:strCache>
            </c:strRef>
          </c:tx>
          <c:spPr>
            <a:solidFill>
              <a:schemeClr val="accent1"/>
            </a:solidFill>
            <a:ln>
              <a:noFill/>
            </a:ln>
            <a:effectLst/>
          </c:spPr>
          <c:invertIfNegative val="0"/>
          <c:cat>
            <c:numRef>
              <c:f>'4 - Trends groeivormen KRW'!$A$54:$A$70</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'4 - Trends groeivormen KRW'!$B$54:$B$70</c:f>
              <c:numCache>
                <c:formatCode>_(* #,##0.00_);_(* \(#,##0.00\);_(* "-"??_);_(@_)</c:formatCode>
                <c:ptCount val="17"/>
                <c:pt idx="0">
                  <c:v>7.6</c:v>
                </c:pt>
                <c:pt idx="1">
                  <c:v>16.11</c:v>
                </c:pt>
                <c:pt idx="2">
                  <c:v>11.06</c:v>
                </c:pt>
                <c:pt idx="3">
                  <c:v>15.71</c:v>
                </c:pt>
                <c:pt idx="4">
                  <c:v>17.100000000000001</c:v>
                </c:pt>
                <c:pt idx="5">
                  <c:v>13.6</c:v>
                </c:pt>
                <c:pt idx="6">
                  <c:v>19.559999999999999</c:v>
                </c:pt>
                <c:pt idx="7">
                  <c:v>25.63</c:v>
                </c:pt>
                <c:pt idx="10">
                  <c:v>29.93</c:v>
                </c:pt>
                <c:pt idx="13">
                  <c:v>47.09</c:v>
                </c:pt>
                <c:pt idx="16">
                  <c:v>32.112662499999999</c:v>
                </c:pt>
              </c:numCache>
            </c:numRef>
          </c:val>
          <c:extLst>
            <c:ext xmlns:c16="http://schemas.microsoft.com/office/drawing/2014/chart" uri="{C3380CC4-5D6E-409C-BE32-E72D297353CC}">
              <c16:uniqueId val="{00000000-4343-4C55-B1E6-533026BF1445}"/>
            </c:ext>
          </c:extLst>
        </c:ser>
        <c:ser>
          <c:idx val="1"/>
          <c:order val="1"/>
          <c:tx>
            <c:strRef>
              <c:f>'4 - Trends groeivormen KRW'!$C$53</c:f>
              <c:strCache>
                <c:ptCount val="1"/>
                <c:pt idx="0">
                  <c:v>Drijvend</c:v>
                </c:pt>
              </c:strCache>
            </c:strRef>
          </c:tx>
          <c:spPr>
            <a:solidFill>
              <a:srgbClr val="FFFF00"/>
            </a:solidFill>
            <a:ln>
              <a:noFill/>
            </a:ln>
            <a:effectLst/>
          </c:spPr>
          <c:invertIfNegative val="0"/>
          <c:cat>
            <c:numRef>
              <c:f>'4 - Trends groeivormen KRW'!$A$54:$A$70</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'4 - Trends groeivormen KRW'!$C$54:$C$70</c:f>
              <c:numCache>
                <c:formatCode>_(* #,##0.00_);_(* \(#,##0.00\);_(* "-"??_);_(@_)</c:formatCode>
                <c:ptCount val="17"/>
                <c:pt idx="0">
                  <c:v>0</c:v>
                </c:pt>
                <c:pt idx="1">
                  <c:v>0</c:v>
                </c:pt>
                <c:pt idx="2">
                  <c:v>0.02</c:v>
                </c:pt>
                <c:pt idx="3">
                  <c:v>0</c:v>
                </c:pt>
                <c:pt idx="4">
                  <c:v>0</c:v>
                </c:pt>
                <c:pt idx="5">
                  <c:v>0</c:v>
                </c:pt>
                <c:pt idx="6">
                  <c:v>0</c:v>
                </c:pt>
                <c:pt idx="7">
                  <c:v>0</c:v>
                </c:pt>
                <c:pt idx="10">
                  <c:v>0</c:v>
                </c:pt>
                <c:pt idx="13">
                  <c:v>0.04</c:v>
                </c:pt>
                <c:pt idx="16">
                  <c:v>0</c:v>
                </c:pt>
              </c:numCache>
            </c:numRef>
          </c:val>
          <c:extLst>
            <c:ext xmlns:c16="http://schemas.microsoft.com/office/drawing/2014/chart" uri="{C3380CC4-5D6E-409C-BE32-E72D297353CC}">
              <c16:uniqueId val="{00000001-4343-4C55-B1E6-533026BF1445}"/>
            </c:ext>
          </c:extLst>
        </c:ser>
        <c:ser>
          <c:idx val="2"/>
          <c:order val="2"/>
          <c:tx>
            <c:strRef>
              <c:f>'4 - Trends groeivormen KRW'!$D$53</c:f>
              <c:strCache>
                <c:ptCount val="1"/>
                <c:pt idx="0">
                  <c:v>Emers</c:v>
                </c:pt>
              </c:strCache>
            </c:strRef>
          </c:tx>
          <c:spPr>
            <a:solidFill>
              <a:srgbClr val="92D050"/>
            </a:solidFill>
            <a:ln>
              <a:noFill/>
            </a:ln>
            <a:effectLst/>
          </c:spPr>
          <c:invertIfNegative val="0"/>
          <c:cat>
            <c:numRef>
              <c:f>'4 - Trends groeivormen KRW'!$A$54:$A$70</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'4 - Trends groeivormen KRW'!$D$54:$D$70</c:f>
              <c:numCache>
                <c:formatCode>_(* #,##0.00_);_(* \(#,##0.00\);_(* "-"??_);_(@_)</c:formatCode>
                <c:ptCount val="17"/>
                <c:pt idx="0">
                  <c:v>0</c:v>
                </c:pt>
                <c:pt idx="1">
                  <c:v>0</c:v>
                </c:pt>
                <c:pt idx="2">
                  <c:v>0</c:v>
                </c:pt>
                <c:pt idx="3">
                  <c:v>0</c:v>
                </c:pt>
                <c:pt idx="4">
                  <c:v>0</c:v>
                </c:pt>
                <c:pt idx="5">
                  <c:v>0</c:v>
                </c:pt>
                <c:pt idx="6">
                  <c:v>0.11</c:v>
                </c:pt>
                <c:pt idx="7">
                  <c:v>0.01</c:v>
                </c:pt>
                <c:pt idx="10">
                  <c:v>0.14000000000000001</c:v>
                </c:pt>
                <c:pt idx="13">
                  <c:v>0.04</c:v>
                </c:pt>
                <c:pt idx="16">
                  <c:v>0</c:v>
                </c:pt>
              </c:numCache>
            </c:numRef>
          </c:val>
          <c:extLst>
            <c:ext xmlns:c16="http://schemas.microsoft.com/office/drawing/2014/chart" uri="{C3380CC4-5D6E-409C-BE32-E72D297353CC}">
              <c16:uniqueId val="{00000002-4343-4C55-B1E6-533026BF1445}"/>
            </c:ext>
          </c:extLst>
        </c:ser>
        <c:ser>
          <c:idx val="3"/>
          <c:order val="3"/>
          <c:tx>
            <c:strRef>
              <c:f>'4 - Trends groeivormen KRW'!$E$53</c:f>
              <c:strCache>
                <c:ptCount val="1"/>
                <c:pt idx="0">
                  <c:v>Draadwieren</c:v>
                </c:pt>
              </c:strCache>
            </c:strRef>
          </c:tx>
          <c:spPr>
            <a:solidFill>
              <a:srgbClr val="FF0000"/>
            </a:solidFill>
            <a:ln>
              <a:noFill/>
            </a:ln>
            <a:effectLst/>
          </c:spPr>
          <c:invertIfNegative val="0"/>
          <c:cat>
            <c:numRef>
              <c:f>'4 - Trends groeivormen KRW'!$A$54:$A$70</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'4 - Trends groeivormen KRW'!$E$54:$E$70</c:f>
              <c:numCache>
                <c:formatCode>_(* #,##0.00_);_(* \(#,##0.00\);_(* "-"??_);_(@_)</c:formatCode>
                <c:ptCount val="17"/>
                <c:pt idx="0">
                  <c:v>21.21</c:v>
                </c:pt>
                <c:pt idx="1">
                  <c:v>8.3699999999999992</c:v>
                </c:pt>
                <c:pt idx="2">
                  <c:v>8.07</c:v>
                </c:pt>
                <c:pt idx="3">
                  <c:v>6.15</c:v>
                </c:pt>
                <c:pt idx="4">
                  <c:v>13.83</c:v>
                </c:pt>
                <c:pt idx="5">
                  <c:v>8.7799999999999994</c:v>
                </c:pt>
                <c:pt idx="6">
                  <c:v>17.11</c:v>
                </c:pt>
                <c:pt idx="7">
                  <c:v>15.04</c:v>
                </c:pt>
                <c:pt idx="10">
                  <c:v>11.87</c:v>
                </c:pt>
                <c:pt idx="13">
                  <c:v>12.55</c:v>
                </c:pt>
                <c:pt idx="16">
                  <c:v>16.253899999999998</c:v>
                </c:pt>
              </c:numCache>
            </c:numRef>
          </c:val>
          <c:extLst>
            <c:ext xmlns:c16="http://schemas.microsoft.com/office/drawing/2014/chart" uri="{C3380CC4-5D6E-409C-BE32-E72D297353CC}">
              <c16:uniqueId val="{00000003-4343-4C55-B1E6-533026BF1445}"/>
            </c:ext>
          </c:extLst>
        </c:ser>
        <c:dLbls>
          <c:showLegendKey val="0"/>
          <c:showVal val="0"/>
          <c:showCatName val="0"/>
          <c:showSerName val="0"/>
          <c:showPercent val="0"/>
          <c:showBubbleSize val="0"/>
        </c:dLbls>
        <c:gapWidth val="50"/>
        <c:overlap val="100"/>
        <c:axId val="471736680"/>
        <c:axId val="471735112"/>
      </c:barChart>
      <c:catAx>
        <c:axId val="471736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1735112"/>
        <c:crosses val="autoZero"/>
        <c:auto val="1"/>
        <c:lblAlgn val="ctr"/>
        <c:lblOffset val="100"/>
        <c:noMultiLvlLbl val="0"/>
      </c:catAx>
      <c:valAx>
        <c:axId val="47173511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1736680"/>
        <c:crosses val="autoZero"/>
        <c:crossBetween val="between"/>
        <c:majorUnit val="0.1"/>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EKR-score Zoommeer- Eendracht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scatterChart>
        <c:scatterStyle val="lineMarker"/>
        <c:varyColors val="0"/>
        <c:ser>
          <c:idx val="0"/>
          <c:order val="0"/>
          <c:tx>
            <c:strRef>
              <c:f>'1-Graf EKR score Zoommeer'!$E$3</c:f>
              <c:strCache>
                <c:ptCount val="1"/>
                <c:pt idx="0">
                  <c:v>Abundantie</c:v>
                </c:pt>
              </c:strCache>
            </c:strRef>
          </c:tx>
          <c:spPr>
            <a:ln w="25400" cap="rnd">
              <a:solidFill>
                <a:schemeClr val="accent1"/>
              </a:solidFill>
              <a:prstDash val="dash"/>
              <a:round/>
            </a:ln>
            <a:effectLst/>
          </c:spPr>
          <c:marker>
            <c:symbol val="circle"/>
            <c:size val="5"/>
            <c:spPr>
              <a:solidFill>
                <a:schemeClr val="accent1"/>
              </a:solidFill>
              <a:ln w="9525">
                <a:solidFill>
                  <a:schemeClr val="accent1"/>
                </a:solidFill>
              </a:ln>
              <a:effectLst/>
            </c:spPr>
          </c:marker>
          <c:xVal>
            <c:numRef>
              <c:f>'1-Graf EKR score Zoommeer'!$C$4:$C$16</c:f>
              <c:numCache>
                <c:formatCode>General</c:formatCode>
                <c:ptCount val="13"/>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numCache>
            </c:numRef>
          </c:xVal>
          <c:yVal>
            <c:numRef>
              <c:f>'1-Graf EKR score Zoommeer'!$E$4:$E$16</c:f>
              <c:numCache>
                <c:formatCode>General</c:formatCode>
                <c:ptCount val="13"/>
                <c:pt idx="0">
                  <c:v>0.25</c:v>
                </c:pt>
                <c:pt idx="2">
                  <c:v>0.25700000000000001</c:v>
                </c:pt>
                <c:pt idx="3">
                  <c:v>0.33800000000000002</c:v>
                </c:pt>
                <c:pt idx="6">
                  <c:v>0.29399999999999998</c:v>
                </c:pt>
                <c:pt idx="9">
                  <c:v>0.28799999999999998</c:v>
                </c:pt>
                <c:pt idx="12">
                  <c:v>0.27700000000000002</c:v>
                </c:pt>
              </c:numCache>
            </c:numRef>
          </c:yVal>
          <c:smooth val="0"/>
          <c:extLst>
            <c:ext xmlns:c16="http://schemas.microsoft.com/office/drawing/2014/chart" uri="{C3380CC4-5D6E-409C-BE32-E72D297353CC}">
              <c16:uniqueId val="{00000000-56A3-4A7C-85F4-AD9159738F68}"/>
            </c:ext>
          </c:extLst>
        </c:ser>
        <c:ser>
          <c:idx val="1"/>
          <c:order val="1"/>
          <c:tx>
            <c:strRef>
              <c:f>'1-Graf EKR score Zoommeer'!$F$3</c:f>
              <c:strCache>
                <c:ptCount val="1"/>
                <c:pt idx="0">
                  <c:v>Soortensamenstelling</c:v>
                </c:pt>
              </c:strCache>
            </c:strRef>
          </c:tx>
          <c:spPr>
            <a:ln w="25400" cap="rnd">
              <a:solidFill>
                <a:schemeClr val="accent1">
                  <a:lumMod val="40000"/>
                  <a:lumOff val="60000"/>
                </a:schemeClr>
              </a:solidFill>
              <a:prstDash val="dash"/>
              <a:round/>
            </a:ln>
            <a:effectLst/>
          </c:spPr>
          <c:marker>
            <c:symbol val="circle"/>
            <c:size val="5"/>
            <c:spPr>
              <a:solidFill>
                <a:schemeClr val="accent1">
                  <a:lumMod val="40000"/>
                  <a:lumOff val="60000"/>
                </a:schemeClr>
              </a:solidFill>
              <a:ln w="9525">
                <a:solidFill>
                  <a:schemeClr val="accent1">
                    <a:lumMod val="40000"/>
                    <a:lumOff val="60000"/>
                  </a:schemeClr>
                </a:solidFill>
              </a:ln>
              <a:effectLst/>
            </c:spPr>
          </c:marker>
          <c:xVal>
            <c:numRef>
              <c:f>'1-Graf EKR score Zoommeer'!$C$4:$C$16</c:f>
              <c:numCache>
                <c:formatCode>General</c:formatCode>
                <c:ptCount val="13"/>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numCache>
            </c:numRef>
          </c:xVal>
          <c:yVal>
            <c:numRef>
              <c:f>'1-Graf EKR score Zoommeer'!$F$4:$F$16</c:f>
              <c:numCache>
                <c:formatCode>General</c:formatCode>
                <c:ptCount val="13"/>
                <c:pt idx="0">
                  <c:v>0.41599999999999998</c:v>
                </c:pt>
                <c:pt idx="2">
                  <c:v>0.46800000000000003</c:v>
                </c:pt>
                <c:pt idx="3">
                  <c:v>0.45700000000000002</c:v>
                </c:pt>
                <c:pt idx="6">
                  <c:v>0.46500000000000002</c:v>
                </c:pt>
                <c:pt idx="9">
                  <c:v>0.51100000000000001</c:v>
                </c:pt>
                <c:pt idx="12">
                  <c:v>0.497</c:v>
                </c:pt>
              </c:numCache>
            </c:numRef>
          </c:yVal>
          <c:smooth val="0"/>
          <c:extLst>
            <c:ext xmlns:c16="http://schemas.microsoft.com/office/drawing/2014/chart" uri="{C3380CC4-5D6E-409C-BE32-E72D297353CC}">
              <c16:uniqueId val="{00000001-56A3-4A7C-85F4-AD9159738F68}"/>
            </c:ext>
          </c:extLst>
        </c:ser>
        <c:ser>
          <c:idx val="2"/>
          <c:order val="2"/>
          <c:tx>
            <c:strRef>
              <c:f>'1-Graf EKR score Zoommeer'!$G$3</c:f>
              <c:strCache>
                <c:ptCount val="1"/>
                <c:pt idx="0">
                  <c:v>Totaal score</c:v>
                </c:pt>
              </c:strCache>
            </c:strRef>
          </c:tx>
          <c:spPr>
            <a:ln w="25400" cap="rnd">
              <a:solidFill>
                <a:srgbClr val="7030A0"/>
              </a:solidFill>
              <a:round/>
            </a:ln>
            <a:effectLst/>
          </c:spPr>
          <c:marker>
            <c:symbol val="circle"/>
            <c:size val="5"/>
            <c:spPr>
              <a:solidFill>
                <a:srgbClr val="7030A0"/>
              </a:solidFill>
              <a:ln w="9525">
                <a:solidFill>
                  <a:srgbClr val="7030A0"/>
                </a:solidFill>
              </a:ln>
              <a:effectLst/>
            </c:spPr>
          </c:marker>
          <c:xVal>
            <c:numRef>
              <c:f>'1-Graf EKR score Zoommeer'!$C$4:$C$16</c:f>
              <c:numCache>
                <c:formatCode>General</c:formatCode>
                <c:ptCount val="13"/>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numCache>
            </c:numRef>
          </c:xVal>
          <c:yVal>
            <c:numRef>
              <c:f>'1-Graf EKR score Zoommeer'!$G$4:$G$16</c:f>
              <c:numCache>
                <c:formatCode>General</c:formatCode>
                <c:ptCount val="13"/>
                <c:pt idx="0">
                  <c:v>0.33300000000000002</c:v>
                </c:pt>
                <c:pt idx="2">
                  <c:v>0.36299999999999999</c:v>
                </c:pt>
                <c:pt idx="3">
                  <c:v>0.39800000000000002</c:v>
                </c:pt>
                <c:pt idx="6">
                  <c:v>0.38</c:v>
                </c:pt>
                <c:pt idx="9">
                  <c:v>0.39900000000000002</c:v>
                </c:pt>
                <c:pt idx="12">
                  <c:v>0.38700000000000001</c:v>
                </c:pt>
              </c:numCache>
            </c:numRef>
          </c:yVal>
          <c:smooth val="0"/>
          <c:extLst>
            <c:ext xmlns:c16="http://schemas.microsoft.com/office/drawing/2014/chart" uri="{C3380CC4-5D6E-409C-BE32-E72D297353CC}">
              <c16:uniqueId val="{00000002-56A3-4A7C-85F4-AD9159738F68}"/>
            </c:ext>
          </c:extLst>
        </c:ser>
        <c:dLbls>
          <c:showLegendKey val="0"/>
          <c:showVal val="0"/>
          <c:showCatName val="0"/>
          <c:showSerName val="0"/>
          <c:showPercent val="0"/>
          <c:showBubbleSize val="0"/>
        </c:dLbls>
        <c:axId val="886298271"/>
        <c:axId val="96147871"/>
      </c:scatterChart>
      <c:valAx>
        <c:axId val="88629827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Jaar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6147871"/>
        <c:crosses val="autoZero"/>
        <c:crossBetween val="midCat"/>
      </c:valAx>
      <c:valAx>
        <c:axId val="9614787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86298271"/>
        <c:crosses val="autoZero"/>
        <c:crossBetween val="midCat"/>
      </c:valAx>
      <c:spPr>
        <a:noFill/>
        <a:ln>
          <a:noFill/>
        </a:ln>
        <a:effectLst/>
      </c:spPr>
    </c:plotArea>
    <c:legend>
      <c:legendPos val="r"/>
      <c:layout>
        <c:manualLayout>
          <c:xMode val="edge"/>
          <c:yMode val="edge"/>
          <c:x val="0.79958849092820861"/>
          <c:y val="0.24513009646544581"/>
          <c:w val="0.18601802753636826"/>
          <c:h val="0.1536465185170315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span"/>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Bedekkingspercentages groeivormen </a:t>
            </a:r>
            <a:r>
              <a:rPr lang="en-GB"/>
              <a:t>Markermeer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percentStacked"/>
        <c:varyColors val="0"/>
        <c:ser>
          <c:idx val="0"/>
          <c:order val="0"/>
          <c:tx>
            <c:strRef>
              <c:f>'4 - Trends groeivormen KRW'!$B$177</c:f>
              <c:strCache>
                <c:ptCount val="1"/>
                <c:pt idx="0">
                  <c:v>Ondergedoken</c:v>
                </c:pt>
              </c:strCache>
            </c:strRef>
          </c:tx>
          <c:spPr>
            <a:solidFill>
              <a:schemeClr val="accent1"/>
            </a:solidFill>
            <a:ln>
              <a:noFill/>
            </a:ln>
            <a:effectLst/>
          </c:spPr>
          <c:invertIfNegative val="0"/>
          <c:cat>
            <c:numRef>
              <c:f>'4 - Trends groeivormen KRW'!$A$178:$A$194</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'4 - Trends groeivormen KRW'!$B$178:$B$194</c:f>
              <c:numCache>
                <c:formatCode>_(* #,##0.00_);_(* \(#,##0.00\);_(* "-"??_);_(@_)</c:formatCode>
                <c:ptCount val="17"/>
                <c:pt idx="0">
                  <c:v>14.47</c:v>
                </c:pt>
                <c:pt idx="1">
                  <c:v>2.17</c:v>
                </c:pt>
                <c:pt idx="2">
                  <c:v>12.6</c:v>
                </c:pt>
                <c:pt idx="3">
                  <c:v>18.21</c:v>
                </c:pt>
                <c:pt idx="4">
                  <c:v>16.71</c:v>
                </c:pt>
                <c:pt idx="5">
                  <c:v>24.24</c:v>
                </c:pt>
                <c:pt idx="6">
                  <c:v>22.35</c:v>
                </c:pt>
                <c:pt idx="7">
                  <c:v>18.93</c:v>
                </c:pt>
                <c:pt idx="8">
                  <c:v>9.83</c:v>
                </c:pt>
                <c:pt idx="9">
                  <c:v>31.7</c:v>
                </c:pt>
                <c:pt idx="11">
                  <c:v>37</c:v>
                </c:pt>
                <c:pt idx="14">
                  <c:v>28.28</c:v>
                </c:pt>
                <c:pt idx="16">
                  <c:v>15.401299999999994</c:v>
                </c:pt>
              </c:numCache>
            </c:numRef>
          </c:val>
          <c:extLst>
            <c:ext xmlns:c16="http://schemas.microsoft.com/office/drawing/2014/chart" uri="{C3380CC4-5D6E-409C-BE32-E72D297353CC}">
              <c16:uniqueId val="{00000000-7B5C-4C1D-AE6F-BC36CC461590}"/>
            </c:ext>
          </c:extLst>
        </c:ser>
        <c:ser>
          <c:idx val="1"/>
          <c:order val="1"/>
          <c:tx>
            <c:strRef>
              <c:f>'4 - Trends groeivormen KRW'!$C$177</c:f>
              <c:strCache>
                <c:ptCount val="1"/>
                <c:pt idx="0">
                  <c:v>Drijvend</c:v>
                </c:pt>
              </c:strCache>
            </c:strRef>
          </c:tx>
          <c:spPr>
            <a:solidFill>
              <a:srgbClr val="FFFF00"/>
            </a:solidFill>
            <a:ln>
              <a:noFill/>
            </a:ln>
            <a:effectLst/>
          </c:spPr>
          <c:invertIfNegative val="0"/>
          <c:cat>
            <c:numRef>
              <c:f>'4 - Trends groeivormen KRW'!$A$178:$A$194</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'4 - Trends groeivormen KRW'!$C$178:$C$194</c:f>
              <c:numCache>
                <c:formatCode>_(* #,##0.00_);_(* \(#,##0.00\);_(* "-"??_);_(@_)</c:formatCode>
                <c:ptCount val="17"/>
                <c:pt idx="0">
                  <c:v>0</c:v>
                </c:pt>
                <c:pt idx="1">
                  <c:v>0</c:v>
                </c:pt>
                <c:pt idx="2">
                  <c:v>0</c:v>
                </c:pt>
                <c:pt idx="3">
                  <c:v>0</c:v>
                </c:pt>
                <c:pt idx="4">
                  <c:v>0</c:v>
                </c:pt>
                <c:pt idx="5">
                  <c:v>0</c:v>
                </c:pt>
                <c:pt idx="6">
                  <c:v>0</c:v>
                </c:pt>
                <c:pt idx="7">
                  <c:v>0</c:v>
                </c:pt>
                <c:pt idx="8">
                  <c:v>0</c:v>
                </c:pt>
                <c:pt idx="9">
                  <c:v>0</c:v>
                </c:pt>
                <c:pt idx="11">
                  <c:v>0</c:v>
                </c:pt>
                <c:pt idx="14">
                  <c:v>0</c:v>
                </c:pt>
                <c:pt idx="16">
                  <c:v>0</c:v>
                </c:pt>
              </c:numCache>
            </c:numRef>
          </c:val>
          <c:extLst>
            <c:ext xmlns:c16="http://schemas.microsoft.com/office/drawing/2014/chart" uri="{C3380CC4-5D6E-409C-BE32-E72D297353CC}">
              <c16:uniqueId val="{00000001-7B5C-4C1D-AE6F-BC36CC461590}"/>
            </c:ext>
          </c:extLst>
        </c:ser>
        <c:ser>
          <c:idx val="2"/>
          <c:order val="2"/>
          <c:tx>
            <c:strRef>
              <c:f>'4 - Trends groeivormen KRW'!$D$177</c:f>
              <c:strCache>
                <c:ptCount val="1"/>
                <c:pt idx="0">
                  <c:v>Emers</c:v>
                </c:pt>
              </c:strCache>
            </c:strRef>
          </c:tx>
          <c:spPr>
            <a:solidFill>
              <a:srgbClr val="00B050"/>
            </a:solidFill>
            <a:ln>
              <a:noFill/>
            </a:ln>
            <a:effectLst/>
          </c:spPr>
          <c:invertIfNegative val="0"/>
          <c:cat>
            <c:numRef>
              <c:f>'4 - Trends groeivormen KRW'!$A$178:$A$194</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'4 - Trends groeivormen KRW'!$D$178:$D$194</c:f>
              <c:numCache>
                <c:formatCode>_(* #,##0.00_);_(* \(#,##0.00\);_(* "-"??_);_(@_)</c:formatCode>
                <c:ptCount val="17"/>
                <c:pt idx="0">
                  <c:v>0</c:v>
                </c:pt>
                <c:pt idx="1">
                  <c:v>0.01</c:v>
                </c:pt>
                <c:pt idx="2">
                  <c:v>0</c:v>
                </c:pt>
                <c:pt idx="3">
                  <c:v>0</c:v>
                </c:pt>
                <c:pt idx="4">
                  <c:v>0</c:v>
                </c:pt>
                <c:pt idx="5">
                  <c:v>0</c:v>
                </c:pt>
                <c:pt idx="6">
                  <c:v>0</c:v>
                </c:pt>
                <c:pt idx="7">
                  <c:v>0</c:v>
                </c:pt>
                <c:pt idx="8">
                  <c:v>0</c:v>
                </c:pt>
                <c:pt idx="9">
                  <c:v>0.03</c:v>
                </c:pt>
                <c:pt idx="11">
                  <c:v>0</c:v>
                </c:pt>
                <c:pt idx="14">
                  <c:v>0.03</c:v>
                </c:pt>
                <c:pt idx="16">
                  <c:v>3.7499999999999999E-2</c:v>
                </c:pt>
              </c:numCache>
            </c:numRef>
          </c:val>
          <c:extLst>
            <c:ext xmlns:c16="http://schemas.microsoft.com/office/drawing/2014/chart" uri="{C3380CC4-5D6E-409C-BE32-E72D297353CC}">
              <c16:uniqueId val="{00000002-7B5C-4C1D-AE6F-BC36CC461590}"/>
            </c:ext>
          </c:extLst>
        </c:ser>
        <c:ser>
          <c:idx val="3"/>
          <c:order val="3"/>
          <c:tx>
            <c:strRef>
              <c:f>'4 - Trends groeivormen KRW'!$E$177</c:f>
              <c:strCache>
                <c:ptCount val="1"/>
                <c:pt idx="0">
                  <c:v>Draadwieren</c:v>
                </c:pt>
              </c:strCache>
            </c:strRef>
          </c:tx>
          <c:spPr>
            <a:solidFill>
              <a:srgbClr val="FF0000"/>
            </a:solidFill>
            <a:ln>
              <a:noFill/>
            </a:ln>
            <a:effectLst/>
          </c:spPr>
          <c:invertIfNegative val="0"/>
          <c:cat>
            <c:numRef>
              <c:f>'4 - Trends groeivormen KRW'!$A$178:$A$194</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'4 - Trends groeivormen KRW'!$E$178:$E$194</c:f>
              <c:numCache>
                <c:formatCode>_(* #,##0.00_);_(* \(#,##0.00\);_(* "-"??_);_(@_)</c:formatCode>
                <c:ptCount val="17"/>
                <c:pt idx="0">
                  <c:v>0.17</c:v>
                </c:pt>
                <c:pt idx="1">
                  <c:v>0.02</c:v>
                </c:pt>
                <c:pt idx="2">
                  <c:v>0</c:v>
                </c:pt>
                <c:pt idx="3">
                  <c:v>0.21</c:v>
                </c:pt>
                <c:pt idx="4">
                  <c:v>0</c:v>
                </c:pt>
                <c:pt idx="5">
                  <c:v>0.04</c:v>
                </c:pt>
                <c:pt idx="6">
                  <c:v>0.01</c:v>
                </c:pt>
                <c:pt idx="7">
                  <c:v>0.01</c:v>
                </c:pt>
                <c:pt idx="8">
                  <c:v>0.06</c:v>
                </c:pt>
                <c:pt idx="9">
                  <c:v>0.95</c:v>
                </c:pt>
                <c:pt idx="11">
                  <c:v>3.5</c:v>
                </c:pt>
                <c:pt idx="14">
                  <c:v>0.42</c:v>
                </c:pt>
                <c:pt idx="16">
                  <c:v>1.6125E-2</c:v>
                </c:pt>
              </c:numCache>
            </c:numRef>
          </c:val>
          <c:extLst>
            <c:ext xmlns:c16="http://schemas.microsoft.com/office/drawing/2014/chart" uri="{C3380CC4-5D6E-409C-BE32-E72D297353CC}">
              <c16:uniqueId val="{00000003-7B5C-4C1D-AE6F-BC36CC461590}"/>
            </c:ext>
          </c:extLst>
        </c:ser>
        <c:dLbls>
          <c:showLegendKey val="0"/>
          <c:showVal val="0"/>
          <c:showCatName val="0"/>
          <c:showSerName val="0"/>
          <c:showPercent val="0"/>
          <c:showBubbleSize val="0"/>
        </c:dLbls>
        <c:gapWidth val="20"/>
        <c:overlap val="100"/>
        <c:axId val="473545984"/>
        <c:axId val="473553824"/>
      </c:barChart>
      <c:catAx>
        <c:axId val="473545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3553824"/>
        <c:crosses val="autoZero"/>
        <c:auto val="1"/>
        <c:lblAlgn val="ctr"/>
        <c:lblOffset val="100"/>
        <c:noMultiLvlLbl val="0"/>
      </c:catAx>
      <c:valAx>
        <c:axId val="47355382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3545984"/>
        <c:crosses val="autoZero"/>
        <c:crossBetween val="between"/>
        <c:majorUnit val="0.1"/>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Bedekkingspercentages groeivormen </a:t>
            </a:r>
            <a:r>
              <a:rPr lang="en-GB"/>
              <a:t>Randmeren-Zuid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tx>
            <c:strRef>
              <c:f>'4 - Trends groeivormen KRW'!$AJ$54</c:f>
              <c:strCache>
                <c:ptCount val="1"/>
                <c:pt idx="0">
                  <c:v>ondergedoken</c:v>
                </c:pt>
              </c:strCache>
            </c:strRef>
          </c:tx>
          <c:spPr>
            <a:ln w="28575" cap="rnd">
              <a:solidFill>
                <a:schemeClr val="accent1"/>
              </a:solidFill>
              <a:round/>
            </a:ln>
            <a:effectLst/>
          </c:spPr>
          <c:marker>
            <c:symbol val="none"/>
          </c:marker>
          <c:cat>
            <c:numRef>
              <c:f>'4 - Trends groeivormen KRW'!$AI$55:$AI$65</c:f>
              <c:numCache>
                <c:formatCode>General</c:formatCode>
                <c:ptCount val="11"/>
                <c:pt idx="0">
                  <c:v>2005</c:v>
                </c:pt>
                <c:pt idx="1">
                  <c:v>2006</c:v>
                </c:pt>
                <c:pt idx="2">
                  <c:v>2007</c:v>
                </c:pt>
                <c:pt idx="3">
                  <c:v>2008</c:v>
                </c:pt>
                <c:pt idx="4">
                  <c:v>2009</c:v>
                </c:pt>
                <c:pt idx="5">
                  <c:v>2010</c:v>
                </c:pt>
                <c:pt idx="6">
                  <c:v>2011</c:v>
                </c:pt>
                <c:pt idx="7">
                  <c:v>2012</c:v>
                </c:pt>
                <c:pt idx="8">
                  <c:v>2015</c:v>
                </c:pt>
                <c:pt idx="9">
                  <c:v>2018</c:v>
                </c:pt>
                <c:pt idx="10">
                  <c:v>2021</c:v>
                </c:pt>
              </c:numCache>
            </c:numRef>
          </c:cat>
          <c:val>
            <c:numRef>
              <c:f>'4 - Trends groeivormen KRW'!$AJ$55:$AJ$65</c:f>
              <c:numCache>
                <c:formatCode>_(* #,##0.00_);_(* \(#,##0.00\);_(* "-"??_);_(@_)</c:formatCode>
                <c:ptCount val="11"/>
                <c:pt idx="0">
                  <c:v>7.6</c:v>
                </c:pt>
                <c:pt idx="1">
                  <c:v>16.11</c:v>
                </c:pt>
                <c:pt idx="2">
                  <c:v>11.06</c:v>
                </c:pt>
                <c:pt idx="3">
                  <c:v>15.71</c:v>
                </c:pt>
                <c:pt idx="4">
                  <c:v>17.100000000000001</c:v>
                </c:pt>
                <c:pt idx="5">
                  <c:v>13.6</c:v>
                </c:pt>
                <c:pt idx="6">
                  <c:v>19.559999999999999</c:v>
                </c:pt>
                <c:pt idx="7">
                  <c:v>25.63</c:v>
                </c:pt>
                <c:pt idx="8">
                  <c:v>29.93</c:v>
                </c:pt>
                <c:pt idx="9">
                  <c:v>47.09</c:v>
                </c:pt>
                <c:pt idx="10">
                  <c:v>32.112662499999999</c:v>
                </c:pt>
              </c:numCache>
            </c:numRef>
          </c:val>
          <c:smooth val="0"/>
          <c:extLst>
            <c:ext xmlns:c16="http://schemas.microsoft.com/office/drawing/2014/chart" uri="{C3380CC4-5D6E-409C-BE32-E72D297353CC}">
              <c16:uniqueId val="{00000000-CE61-441A-9BFF-112FF36B333D}"/>
            </c:ext>
          </c:extLst>
        </c:ser>
        <c:ser>
          <c:idx val="1"/>
          <c:order val="1"/>
          <c:tx>
            <c:strRef>
              <c:f>'4 - Trends groeivormen KRW'!$AK$54</c:f>
              <c:strCache>
                <c:ptCount val="1"/>
                <c:pt idx="0">
                  <c:v>drijvend</c:v>
                </c:pt>
              </c:strCache>
            </c:strRef>
          </c:tx>
          <c:spPr>
            <a:ln w="28575" cap="rnd">
              <a:solidFill>
                <a:srgbClr val="FFFF00"/>
              </a:solidFill>
              <a:round/>
            </a:ln>
            <a:effectLst/>
          </c:spPr>
          <c:marker>
            <c:symbol val="none"/>
          </c:marker>
          <c:cat>
            <c:numRef>
              <c:f>'4 - Trends groeivormen KRW'!$AI$55:$AI$65</c:f>
              <c:numCache>
                <c:formatCode>General</c:formatCode>
                <c:ptCount val="11"/>
                <c:pt idx="0">
                  <c:v>2005</c:v>
                </c:pt>
                <c:pt idx="1">
                  <c:v>2006</c:v>
                </c:pt>
                <c:pt idx="2">
                  <c:v>2007</c:v>
                </c:pt>
                <c:pt idx="3">
                  <c:v>2008</c:v>
                </c:pt>
                <c:pt idx="4">
                  <c:v>2009</c:v>
                </c:pt>
                <c:pt idx="5">
                  <c:v>2010</c:v>
                </c:pt>
                <c:pt idx="6">
                  <c:v>2011</c:v>
                </c:pt>
                <c:pt idx="7">
                  <c:v>2012</c:v>
                </c:pt>
                <c:pt idx="8">
                  <c:v>2015</c:v>
                </c:pt>
                <c:pt idx="9">
                  <c:v>2018</c:v>
                </c:pt>
                <c:pt idx="10">
                  <c:v>2021</c:v>
                </c:pt>
              </c:numCache>
            </c:numRef>
          </c:cat>
          <c:val>
            <c:numRef>
              <c:f>'4 - Trends groeivormen KRW'!$AK$55:$AK$65</c:f>
              <c:numCache>
                <c:formatCode>_(* #,##0.00_);_(* \(#,##0.00\);_(* "-"??_);_(@_)</c:formatCode>
                <c:ptCount val="11"/>
                <c:pt idx="0">
                  <c:v>0</c:v>
                </c:pt>
                <c:pt idx="1">
                  <c:v>0</c:v>
                </c:pt>
                <c:pt idx="2">
                  <c:v>0.02</c:v>
                </c:pt>
                <c:pt idx="3">
                  <c:v>0</c:v>
                </c:pt>
                <c:pt idx="4">
                  <c:v>0</c:v>
                </c:pt>
                <c:pt idx="5">
                  <c:v>0</c:v>
                </c:pt>
                <c:pt idx="6">
                  <c:v>0</c:v>
                </c:pt>
                <c:pt idx="7">
                  <c:v>0</c:v>
                </c:pt>
                <c:pt idx="8">
                  <c:v>0</c:v>
                </c:pt>
                <c:pt idx="9">
                  <c:v>0.04</c:v>
                </c:pt>
                <c:pt idx="10">
                  <c:v>0</c:v>
                </c:pt>
              </c:numCache>
            </c:numRef>
          </c:val>
          <c:smooth val="0"/>
          <c:extLst>
            <c:ext xmlns:c16="http://schemas.microsoft.com/office/drawing/2014/chart" uri="{C3380CC4-5D6E-409C-BE32-E72D297353CC}">
              <c16:uniqueId val="{00000001-CE61-441A-9BFF-112FF36B333D}"/>
            </c:ext>
          </c:extLst>
        </c:ser>
        <c:ser>
          <c:idx val="2"/>
          <c:order val="2"/>
          <c:tx>
            <c:strRef>
              <c:f>'4 - Trends groeivormen KRW'!$AL$54</c:f>
              <c:strCache>
                <c:ptCount val="1"/>
                <c:pt idx="0">
                  <c:v>emers</c:v>
                </c:pt>
              </c:strCache>
            </c:strRef>
          </c:tx>
          <c:spPr>
            <a:ln w="28575" cap="rnd">
              <a:solidFill>
                <a:srgbClr val="92D050"/>
              </a:solidFill>
              <a:round/>
            </a:ln>
            <a:effectLst/>
          </c:spPr>
          <c:marker>
            <c:symbol val="none"/>
          </c:marker>
          <c:cat>
            <c:numRef>
              <c:f>'4 - Trends groeivormen KRW'!$AI$55:$AI$65</c:f>
              <c:numCache>
                <c:formatCode>General</c:formatCode>
                <c:ptCount val="11"/>
                <c:pt idx="0">
                  <c:v>2005</c:v>
                </c:pt>
                <c:pt idx="1">
                  <c:v>2006</c:v>
                </c:pt>
                <c:pt idx="2">
                  <c:v>2007</c:v>
                </c:pt>
                <c:pt idx="3">
                  <c:v>2008</c:v>
                </c:pt>
                <c:pt idx="4">
                  <c:v>2009</c:v>
                </c:pt>
                <c:pt idx="5">
                  <c:v>2010</c:v>
                </c:pt>
                <c:pt idx="6">
                  <c:v>2011</c:v>
                </c:pt>
                <c:pt idx="7">
                  <c:v>2012</c:v>
                </c:pt>
                <c:pt idx="8">
                  <c:v>2015</c:v>
                </c:pt>
                <c:pt idx="9">
                  <c:v>2018</c:v>
                </c:pt>
                <c:pt idx="10">
                  <c:v>2021</c:v>
                </c:pt>
              </c:numCache>
            </c:numRef>
          </c:cat>
          <c:val>
            <c:numRef>
              <c:f>'4 - Trends groeivormen KRW'!$AL$55:$AL$65</c:f>
              <c:numCache>
                <c:formatCode>_(* #,##0.00_);_(* \(#,##0.00\);_(* "-"??_);_(@_)</c:formatCode>
                <c:ptCount val="11"/>
                <c:pt idx="0">
                  <c:v>0</c:v>
                </c:pt>
                <c:pt idx="1">
                  <c:v>0</c:v>
                </c:pt>
                <c:pt idx="2">
                  <c:v>0</c:v>
                </c:pt>
                <c:pt idx="3">
                  <c:v>0</c:v>
                </c:pt>
                <c:pt idx="4">
                  <c:v>0</c:v>
                </c:pt>
                <c:pt idx="5">
                  <c:v>0</c:v>
                </c:pt>
                <c:pt idx="6">
                  <c:v>0.11</c:v>
                </c:pt>
                <c:pt idx="7">
                  <c:v>0.01</c:v>
                </c:pt>
                <c:pt idx="8">
                  <c:v>0.14000000000000001</c:v>
                </c:pt>
                <c:pt idx="9">
                  <c:v>0.04</c:v>
                </c:pt>
                <c:pt idx="10">
                  <c:v>0</c:v>
                </c:pt>
              </c:numCache>
            </c:numRef>
          </c:val>
          <c:smooth val="0"/>
          <c:extLst>
            <c:ext xmlns:c16="http://schemas.microsoft.com/office/drawing/2014/chart" uri="{C3380CC4-5D6E-409C-BE32-E72D297353CC}">
              <c16:uniqueId val="{00000002-CE61-441A-9BFF-112FF36B333D}"/>
            </c:ext>
          </c:extLst>
        </c:ser>
        <c:ser>
          <c:idx val="3"/>
          <c:order val="3"/>
          <c:tx>
            <c:strRef>
              <c:f>'4 - Trends groeivormen KRW'!$AM$54</c:f>
              <c:strCache>
                <c:ptCount val="1"/>
                <c:pt idx="0">
                  <c:v>draadwieren</c:v>
                </c:pt>
              </c:strCache>
            </c:strRef>
          </c:tx>
          <c:spPr>
            <a:ln w="28575" cap="rnd">
              <a:solidFill>
                <a:srgbClr val="FF0000"/>
              </a:solidFill>
              <a:round/>
            </a:ln>
            <a:effectLst/>
          </c:spPr>
          <c:marker>
            <c:symbol val="none"/>
          </c:marker>
          <c:cat>
            <c:numRef>
              <c:f>'4 - Trends groeivormen KRW'!$AI$55:$AI$65</c:f>
              <c:numCache>
                <c:formatCode>General</c:formatCode>
                <c:ptCount val="11"/>
                <c:pt idx="0">
                  <c:v>2005</c:v>
                </c:pt>
                <c:pt idx="1">
                  <c:v>2006</c:v>
                </c:pt>
                <c:pt idx="2">
                  <c:v>2007</c:v>
                </c:pt>
                <c:pt idx="3">
                  <c:v>2008</c:v>
                </c:pt>
                <c:pt idx="4">
                  <c:v>2009</c:v>
                </c:pt>
                <c:pt idx="5">
                  <c:v>2010</c:v>
                </c:pt>
                <c:pt idx="6">
                  <c:v>2011</c:v>
                </c:pt>
                <c:pt idx="7">
                  <c:v>2012</c:v>
                </c:pt>
                <c:pt idx="8">
                  <c:v>2015</c:v>
                </c:pt>
                <c:pt idx="9">
                  <c:v>2018</c:v>
                </c:pt>
                <c:pt idx="10">
                  <c:v>2021</c:v>
                </c:pt>
              </c:numCache>
            </c:numRef>
          </c:cat>
          <c:val>
            <c:numRef>
              <c:f>'4 - Trends groeivormen KRW'!$AM$55:$AM$65</c:f>
              <c:numCache>
                <c:formatCode>_(* #,##0.00_);_(* \(#,##0.00\);_(* "-"??_);_(@_)</c:formatCode>
                <c:ptCount val="11"/>
                <c:pt idx="0">
                  <c:v>21.21</c:v>
                </c:pt>
                <c:pt idx="1">
                  <c:v>8.3699999999999992</c:v>
                </c:pt>
                <c:pt idx="2">
                  <c:v>8.07</c:v>
                </c:pt>
                <c:pt idx="3">
                  <c:v>6.15</c:v>
                </c:pt>
                <c:pt idx="4">
                  <c:v>13.83</c:v>
                </c:pt>
                <c:pt idx="5">
                  <c:v>8.7799999999999994</c:v>
                </c:pt>
                <c:pt idx="6">
                  <c:v>17.11</c:v>
                </c:pt>
                <c:pt idx="7">
                  <c:v>15.04</c:v>
                </c:pt>
                <c:pt idx="8">
                  <c:v>11.87</c:v>
                </c:pt>
                <c:pt idx="9">
                  <c:v>12.55</c:v>
                </c:pt>
                <c:pt idx="10">
                  <c:v>16.253899999999998</c:v>
                </c:pt>
              </c:numCache>
            </c:numRef>
          </c:val>
          <c:smooth val="0"/>
          <c:extLst>
            <c:ext xmlns:c16="http://schemas.microsoft.com/office/drawing/2014/chart" uri="{C3380CC4-5D6E-409C-BE32-E72D297353CC}">
              <c16:uniqueId val="{00000003-CE61-441A-9BFF-112FF36B333D}"/>
            </c:ext>
          </c:extLst>
        </c:ser>
        <c:dLbls>
          <c:showLegendKey val="0"/>
          <c:showVal val="0"/>
          <c:showCatName val="0"/>
          <c:showSerName val="0"/>
          <c:showPercent val="0"/>
          <c:showBubbleSize val="0"/>
        </c:dLbls>
        <c:smooth val="0"/>
        <c:axId val="471736680"/>
        <c:axId val="471735112"/>
      </c:lineChart>
      <c:catAx>
        <c:axId val="471736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1735112"/>
        <c:crosses val="autoZero"/>
        <c:auto val="1"/>
        <c:lblAlgn val="ctr"/>
        <c:lblOffset val="100"/>
        <c:noMultiLvlLbl val="0"/>
      </c:catAx>
      <c:valAx>
        <c:axId val="47173511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17366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Bedekkingspercentages groeivormen </a:t>
            </a:r>
            <a:r>
              <a:rPr lang="en-GB"/>
              <a:t>Markermeer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tx>
            <c:strRef>
              <c:f>'4 - Trends groeivormen KRW'!$AJ$179</c:f>
              <c:strCache>
                <c:ptCount val="1"/>
                <c:pt idx="0">
                  <c:v>ondergedoken</c:v>
                </c:pt>
              </c:strCache>
            </c:strRef>
          </c:tx>
          <c:spPr>
            <a:ln w="28575" cap="rnd">
              <a:solidFill>
                <a:schemeClr val="accent1"/>
              </a:solidFill>
              <a:round/>
            </a:ln>
            <a:effectLst/>
          </c:spPr>
          <c:marker>
            <c:symbol val="none"/>
          </c:marker>
          <c:cat>
            <c:numRef>
              <c:f>'4 - Trends groeivormen KRW'!$AI$180:$AI$192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2016</c:v>
                </c:pt>
                <c:pt idx="11">
                  <c:v>2019</c:v>
                </c:pt>
                <c:pt idx="12">
                  <c:v>2021</c:v>
                </c:pt>
              </c:numCache>
            </c:numRef>
          </c:cat>
          <c:val>
            <c:numRef>
              <c:f>'4 - Trends groeivormen KRW'!$AJ$180:$AJ$192</c:f>
              <c:numCache>
                <c:formatCode>_(* #,##0.00_);_(* \(#,##0.00\);_(* "-"??_);_(@_)</c:formatCode>
                <c:ptCount val="13"/>
                <c:pt idx="0">
                  <c:v>14.47</c:v>
                </c:pt>
                <c:pt idx="1">
                  <c:v>2.17</c:v>
                </c:pt>
                <c:pt idx="2">
                  <c:v>12.6</c:v>
                </c:pt>
                <c:pt idx="3">
                  <c:v>18.21</c:v>
                </c:pt>
                <c:pt idx="4">
                  <c:v>16.71</c:v>
                </c:pt>
                <c:pt idx="5">
                  <c:v>24.24</c:v>
                </c:pt>
                <c:pt idx="6">
                  <c:v>22.35</c:v>
                </c:pt>
                <c:pt idx="7">
                  <c:v>18.93</c:v>
                </c:pt>
                <c:pt idx="8">
                  <c:v>9.83</c:v>
                </c:pt>
                <c:pt idx="9">
                  <c:v>31.7</c:v>
                </c:pt>
                <c:pt idx="10">
                  <c:v>37</c:v>
                </c:pt>
                <c:pt idx="11">
                  <c:v>28.28</c:v>
                </c:pt>
                <c:pt idx="12">
                  <c:v>15.401299999999994</c:v>
                </c:pt>
              </c:numCache>
            </c:numRef>
          </c:val>
          <c:smooth val="0"/>
          <c:extLst>
            <c:ext xmlns:c16="http://schemas.microsoft.com/office/drawing/2014/chart" uri="{C3380CC4-5D6E-409C-BE32-E72D297353CC}">
              <c16:uniqueId val="{00000000-E138-42B1-87B9-E901E0EAF215}"/>
            </c:ext>
          </c:extLst>
        </c:ser>
        <c:ser>
          <c:idx val="1"/>
          <c:order val="1"/>
          <c:tx>
            <c:strRef>
              <c:f>'4 - Trends groeivormen KRW'!$AK$179</c:f>
              <c:strCache>
                <c:ptCount val="1"/>
                <c:pt idx="0">
                  <c:v>drijvend</c:v>
                </c:pt>
              </c:strCache>
            </c:strRef>
          </c:tx>
          <c:spPr>
            <a:ln w="28575" cap="rnd">
              <a:solidFill>
                <a:srgbClr val="FFFF00"/>
              </a:solidFill>
              <a:round/>
            </a:ln>
            <a:effectLst/>
          </c:spPr>
          <c:marker>
            <c:symbol val="none"/>
          </c:marker>
          <c:cat>
            <c:numRef>
              <c:f>'4 - Trends groeivormen KRW'!$AI$180:$AI$192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2016</c:v>
                </c:pt>
                <c:pt idx="11">
                  <c:v>2019</c:v>
                </c:pt>
                <c:pt idx="12">
                  <c:v>2021</c:v>
                </c:pt>
              </c:numCache>
            </c:numRef>
          </c:cat>
          <c:val>
            <c:numRef>
              <c:f>'4 - Trends groeivormen KRW'!$AK$180:$AK$192</c:f>
              <c:numCache>
                <c:formatCode>_(* #,##0.00_);_(* \(#,##0.00\);_(*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E138-42B1-87B9-E901E0EAF215}"/>
            </c:ext>
          </c:extLst>
        </c:ser>
        <c:ser>
          <c:idx val="2"/>
          <c:order val="2"/>
          <c:tx>
            <c:strRef>
              <c:f>'4 - Trends groeivormen KRW'!$AL$179</c:f>
              <c:strCache>
                <c:ptCount val="1"/>
                <c:pt idx="0">
                  <c:v>emers</c:v>
                </c:pt>
              </c:strCache>
            </c:strRef>
          </c:tx>
          <c:spPr>
            <a:ln w="28575" cap="rnd">
              <a:solidFill>
                <a:srgbClr val="92D050"/>
              </a:solidFill>
              <a:round/>
            </a:ln>
            <a:effectLst/>
          </c:spPr>
          <c:marker>
            <c:symbol val="none"/>
          </c:marker>
          <c:cat>
            <c:numRef>
              <c:f>'4 - Trends groeivormen KRW'!$AI$180:$AI$192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2016</c:v>
                </c:pt>
                <c:pt idx="11">
                  <c:v>2019</c:v>
                </c:pt>
                <c:pt idx="12">
                  <c:v>2021</c:v>
                </c:pt>
              </c:numCache>
            </c:numRef>
          </c:cat>
          <c:val>
            <c:numRef>
              <c:f>'4 - Trends groeivormen KRW'!$AL$180:$AL$192</c:f>
              <c:numCache>
                <c:formatCode>_(* #,##0.00_);_(* \(#,##0.00\);_(* "-"??_);_(@_)</c:formatCode>
                <c:ptCount val="13"/>
                <c:pt idx="0">
                  <c:v>0</c:v>
                </c:pt>
                <c:pt idx="1">
                  <c:v>0.01</c:v>
                </c:pt>
                <c:pt idx="2">
                  <c:v>0</c:v>
                </c:pt>
                <c:pt idx="3">
                  <c:v>0</c:v>
                </c:pt>
                <c:pt idx="4">
                  <c:v>0</c:v>
                </c:pt>
                <c:pt idx="5">
                  <c:v>0</c:v>
                </c:pt>
                <c:pt idx="6">
                  <c:v>0</c:v>
                </c:pt>
                <c:pt idx="7">
                  <c:v>0</c:v>
                </c:pt>
                <c:pt idx="8">
                  <c:v>0</c:v>
                </c:pt>
                <c:pt idx="9">
                  <c:v>0.03</c:v>
                </c:pt>
                <c:pt idx="10">
                  <c:v>0</c:v>
                </c:pt>
                <c:pt idx="11">
                  <c:v>0.03</c:v>
                </c:pt>
                <c:pt idx="12">
                  <c:v>3.7499999999999999E-2</c:v>
                </c:pt>
              </c:numCache>
            </c:numRef>
          </c:val>
          <c:smooth val="0"/>
          <c:extLst>
            <c:ext xmlns:c16="http://schemas.microsoft.com/office/drawing/2014/chart" uri="{C3380CC4-5D6E-409C-BE32-E72D297353CC}">
              <c16:uniqueId val="{00000002-E138-42B1-87B9-E901E0EAF215}"/>
            </c:ext>
          </c:extLst>
        </c:ser>
        <c:ser>
          <c:idx val="3"/>
          <c:order val="3"/>
          <c:tx>
            <c:strRef>
              <c:f>'4 - Trends groeivormen KRW'!$AM$179</c:f>
              <c:strCache>
                <c:ptCount val="1"/>
                <c:pt idx="0">
                  <c:v>draadwieren</c:v>
                </c:pt>
              </c:strCache>
            </c:strRef>
          </c:tx>
          <c:spPr>
            <a:ln w="28575" cap="rnd">
              <a:solidFill>
                <a:srgbClr val="FF0000"/>
              </a:solidFill>
              <a:round/>
            </a:ln>
            <a:effectLst/>
          </c:spPr>
          <c:marker>
            <c:symbol val="none"/>
          </c:marker>
          <c:cat>
            <c:numRef>
              <c:f>'4 - Trends groeivormen KRW'!$AI$180:$AI$192</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2016</c:v>
                </c:pt>
                <c:pt idx="11">
                  <c:v>2019</c:v>
                </c:pt>
                <c:pt idx="12">
                  <c:v>2021</c:v>
                </c:pt>
              </c:numCache>
            </c:numRef>
          </c:cat>
          <c:val>
            <c:numRef>
              <c:f>'4 - Trends groeivormen KRW'!$AM$180:$AM$192</c:f>
              <c:numCache>
                <c:formatCode>_(* #,##0.00_);_(* \(#,##0.00\);_(* "-"??_);_(@_)</c:formatCode>
                <c:ptCount val="13"/>
                <c:pt idx="0">
                  <c:v>0.17</c:v>
                </c:pt>
                <c:pt idx="1">
                  <c:v>0.02</c:v>
                </c:pt>
                <c:pt idx="2">
                  <c:v>0</c:v>
                </c:pt>
                <c:pt idx="3">
                  <c:v>0.21</c:v>
                </c:pt>
                <c:pt idx="4">
                  <c:v>0</c:v>
                </c:pt>
                <c:pt idx="5">
                  <c:v>0.04</c:v>
                </c:pt>
                <c:pt idx="6">
                  <c:v>0.01</c:v>
                </c:pt>
                <c:pt idx="7">
                  <c:v>0.01</c:v>
                </c:pt>
                <c:pt idx="8">
                  <c:v>0.06</c:v>
                </c:pt>
                <c:pt idx="9">
                  <c:v>0.95</c:v>
                </c:pt>
                <c:pt idx="10">
                  <c:v>3.5</c:v>
                </c:pt>
                <c:pt idx="11">
                  <c:v>0.42</c:v>
                </c:pt>
                <c:pt idx="12">
                  <c:v>1.6125E-2</c:v>
                </c:pt>
              </c:numCache>
            </c:numRef>
          </c:val>
          <c:smooth val="0"/>
          <c:extLst>
            <c:ext xmlns:c16="http://schemas.microsoft.com/office/drawing/2014/chart" uri="{C3380CC4-5D6E-409C-BE32-E72D297353CC}">
              <c16:uniqueId val="{00000003-E138-42B1-87B9-E901E0EAF215}"/>
            </c:ext>
          </c:extLst>
        </c:ser>
        <c:dLbls>
          <c:showLegendKey val="0"/>
          <c:showVal val="0"/>
          <c:showCatName val="0"/>
          <c:showSerName val="0"/>
          <c:showPercent val="0"/>
          <c:showBubbleSize val="0"/>
        </c:dLbls>
        <c:smooth val="0"/>
        <c:axId val="473545984"/>
        <c:axId val="473553824"/>
      </c:lineChart>
      <c:catAx>
        <c:axId val="473545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3553824"/>
        <c:crosses val="autoZero"/>
        <c:auto val="1"/>
        <c:lblAlgn val="ctr"/>
        <c:lblOffset val="100"/>
        <c:noMultiLvlLbl val="0"/>
      </c:catAx>
      <c:valAx>
        <c:axId val="47355382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35459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Bedekkingspercentages groeivormen IJsselmeer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percentStacked"/>
        <c:varyColors val="0"/>
        <c:ser>
          <c:idx val="0"/>
          <c:order val="0"/>
          <c:tx>
            <c:strRef>
              <c:f>'4 - Trends groeivormen KRW'!$B$4</c:f>
              <c:strCache>
                <c:ptCount val="1"/>
                <c:pt idx="0">
                  <c:v>Ondergedoken</c:v>
                </c:pt>
              </c:strCache>
            </c:strRef>
          </c:tx>
          <c:spPr>
            <a:solidFill>
              <a:schemeClr val="accent1"/>
            </a:solidFill>
            <a:ln>
              <a:noFill/>
            </a:ln>
            <a:effectLst/>
          </c:spPr>
          <c:invertIfNegative val="0"/>
          <c:cat>
            <c:numRef>
              <c:f>'4 - Trends groeivormen KRW'!$A$5:$A$23</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'4 - Trends groeivormen KRW'!$B$5:$B$23</c:f>
              <c:numCache>
                <c:formatCode>_(* #,##0.00_);_(* \(#,##0.00\);_(* "-"??_);_(@_)</c:formatCode>
                <c:ptCount val="19"/>
                <c:pt idx="0">
                  <c:v>3.26</c:v>
                </c:pt>
                <c:pt idx="1">
                  <c:v>1.0484374999999999</c:v>
                </c:pt>
                <c:pt idx="2">
                  <c:v>0.42249999999999999</c:v>
                </c:pt>
                <c:pt idx="3">
                  <c:v>5.1749999999999998</c:v>
                </c:pt>
                <c:pt idx="4">
                  <c:v>3.1150000000000002</c:v>
                </c:pt>
                <c:pt idx="5">
                  <c:v>10.1675</c:v>
                </c:pt>
                <c:pt idx="6">
                  <c:v>7.2367647058823499</c:v>
                </c:pt>
                <c:pt idx="7">
                  <c:v>7.7443037974683602</c:v>
                </c:pt>
                <c:pt idx="8">
                  <c:v>8.27</c:v>
                </c:pt>
                <c:pt idx="9">
                  <c:v>10.41</c:v>
                </c:pt>
                <c:pt idx="12">
                  <c:v>9.75</c:v>
                </c:pt>
                <c:pt idx="15">
                  <c:v>6.3150500000000012</c:v>
                </c:pt>
                <c:pt idx="18" formatCode="0.00">
                  <c:v>13.481974999999998</c:v>
                </c:pt>
              </c:numCache>
            </c:numRef>
          </c:val>
          <c:extLst>
            <c:ext xmlns:c16="http://schemas.microsoft.com/office/drawing/2014/chart" uri="{C3380CC4-5D6E-409C-BE32-E72D297353CC}">
              <c16:uniqueId val="{00000000-BCD8-4046-9839-BC040D22538C}"/>
            </c:ext>
          </c:extLst>
        </c:ser>
        <c:ser>
          <c:idx val="1"/>
          <c:order val="1"/>
          <c:tx>
            <c:strRef>
              <c:f>'4 - Trends groeivormen KRW'!$C$4</c:f>
              <c:strCache>
                <c:ptCount val="1"/>
                <c:pt idx="0">
                  <c:v>Drijvend</c:v>
                </c:pt>
              </c:strCache>
            </c:strRef>
          </c:tx>
          <c:spPr>
            <a:solidFill>
              <a:srgbClr val="FFFF00"/>
            </a:solidFill>
            <a:ln>
              <a:noFill/>
            </a:ln>
            <a:effectLst/>
          </c:spPr>
          <c:invertIfNegative val="0"/>
          <c:cat>
            <c:numRef>
              <c:f>'4 - Trends groeivormen KRW'!$A$5:$A$23</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'4 - Trends groeivormen KRW'!$C$5:$C$23</c:f>
              <c:numCache>
                <c:formatCode>_(* #,##0.00_);_(* \(#,##0.00\);_(* "-"??_);_(@_)</c:formatCode>
                <c:ptCount val="19"/>
                <c:pt idx="0">
                  <c:v>0</c:v>
                </c:pt>
                <c:pt idx="1">
                  <c:v>0</c:v>
                </c:pt>
                <c:pt idx="2">
                  <c:v>0</c:v>
                </c:pt>
                <c:pt idx="3">
                  <c:v>0</c:v>
                </c:pt>
                <c:pt idx="4">
                  <c:v>0</c:v>
                </c:pt>
                <c:pt idx="5">
                  <c:v>0</c:v>
                </c:pt>
                <c:pt idx="6">
                  <c:v>0</c:v>
                </c:pt>
                <c:pt idx="7">
                  <c:v>0</c:v>
                </c:pt>
                <c:pt idx="8">
                  <c:v>0</c:v>
                </c:pt>
                <c:pt idx="9">
                  <c:v>0</c:v>
                </c:pt>
                <c:pt idx="12">
                  <c:v>0</c:v>
                </c:pt>
                <c:pt idx="15">
                  <c:v>0</c:v>
                </c:pt>
                <c:pt idx="18" formatCode="General">
                  <c:v>0</c:v>
                </c:pt>
              </c:numCache>
            </c:numRef>
          </c:val>
          <c:extLst>
            <c:ext xmlns:c16="http://schemas.microsoft.com/office/drawing/2014/chart" uri="{C3380CC4-5D6E-409C-BE32-E72D297353CC}">
              <c16:uniqueId val="{00000001-BCD8-4046-9839-BC040D22538C}"/>
            </c:ext>
          </c:extLst>
        </c:ser>
        <c:ser>
          <c:idx val="2"/>
          <c:order val="2"/>
          <c:tx>
            <c:strRef>
              <c:f>'4 - Trends groeivormen KRW'!$D$4</c:f>
              <c:strCache>
                <c:ptCount val="1"/>
                <c:pt idx="0">
                  <c:v>Emers</c:v>
                </c:pt>
              </c:strCache>
            </c:strRef>
          </c:tx>
          <c:spPr>
            <a:solidFill>
              <a:srgbClr val="92D050"/>
            </a:solidFill>
            <a:ln>
              <a:noFill/>
            </a:ln>
            <a:effectLst/>
          </c:spPr>
          <c:invertIfNegative val="0"/>
          <c:cat>
            <c:numRef>
              <c:f>'4 - Trends groeivormen KRW'!$A$5:$A$23</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'4 - Trends groeivormen KRW'!$D$5:$D$23</c:f>
              <c:numCache>
                <c:formatCode>_(* #,##0.00_);_(* \(#,##0.00\);_(* "-"??_);_(@_)</c:formatCode>
                <c:ptCount val="19"/>
                <c:pt idx="0">
                  <c:v>0</c:v>
                </c:pt>
                <c:pt idx="1">
                  <c:v>0</c:v>
                </c:pt>
                <c:pt idx="2">
                  <c:v>0</c:v>
                </c:pt>
                <c:pt idx="3">
                  <c:v>0</c:v>
                </c:pt>
                <c:pt idx="4">
                  <c:v>0</c:v>
                </c:pt>
                <c:pt idx="5">
                  <c:v>0</c:v>
                </c:pt>
                <c:pt idx="6">
                  <c:v>0</c:v>
                </c:pt>
                <c:pt idx="7">
                  <c:v>0</c:v>
                </c:pt>
                <c:pt idx="8">
                  <c:v>0.08</c:v>
                </c:pt>
                <c:pt idx="9">
                  <c:v>0.28999999999999998</c:v>
                </c:pt>
                <c:pt idx="12">
                  <c:v>0</c:v>
                </c:pt>
                <c:pt idx="15">
                  <c:v>0.12375</c:v>
                </c:pt>
                <c:pt idx="18" formatCode="0.00">
                  <c:v>0.28875000000000001</c:v>
                </c:pt>
              </c:numCache>
            </c:numRef>
          </c:val>
          <c:extLst>
            <c:ext xmlns:c16="http://schemas.microsoft.com/office/drawing/2014/chart" uri="{C3380CC4-5D6E-409C-BE32-E72D297353CC}">
              <c16:uniqueId val="{00000002-BCD8-4046-9839-BC040D22538C}"/>
            </c:ext>
          </c:extLst>
        </c:ser>
        <c:ser>
          <c:idx val="3"/>
          <c:order val="3"/>
          <c:tx>
            <c:strRef>
              <c:f>'4 - Trends groeivormen KRW'!$E$4</c:f>
              <c:strCache>
                <c:ptCount val="1"/>
                <c:pt idx="0">
                  <c:v>Draadwieren</c:v>
                </c:pt>
              </c:strCache>
            </c:strRef>
          </c:tx>
          <c:spPr>
            <a:solidFill>
              <a:srgbClr val="FF0000"/>
            </a:solidFill>
            <a:ln>
              <a:noFill/>
            </a:ln>
            <a:effectLst/>
          </c:spPr>
          <c:invertIfNegative val="0"/>
          <c:cat>
            <c:numRef>
              <c:f>'4 - Trends groeivormen KRW'!$A$5:$A$23</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'4 - Trends groeivormen KRW'!$E$5:$E$23</c:f>
              <c:numCache>
                <c:formatCode>_(* #,##0.00_);_(* \(#,##0.00\);_(* "-"??_);_(@_)</c:formatCode>
                <c:ptCount val="19"/>
                <c:pt idx="0">
                  <c:v>0.17</c:v>
                </c:pt>
                <c:pt idx="1">
                  <c:v>0.12656249999999999</c:v>
                </c:pt>
                <c:pt idx="2">
                  <c:v>0</c:v>
                </c:pt>
                <c:pt idx="3">
                  <c:v>0.5</c:v>
                </c:pt>
                <c:pt idx="4">
                  <c:v>0</c:v>
                </c:pt>
                <c:pt idx="5">
                  <c:v>0</c:v>
                </c:pt>
                <c:pt idx="6">
                  <c:v>0</c:v>
                </c:pt>
                <c:pt idx="7">
                  <c:v>0</c:v>
                </c:pt>
                <c:pt idx="8">
                  <c:v>2.5000000000000001E-3</c:v>
                </c:pt>
                <c:pt idx="9">
                  <c:v>0.23</c:v>
                </c:pt>
                <c:pt idx="12">
                  <c:v>2E-3</c:v>
                </c:pt>
                <c:pt idx="15">
                  <c:v>0.13285000000000005</c:v>
                </c:pt>
                <c:pt idx="18" formatCode="0.00">
                  <c:v>7.1512499999999979E-2</c:v>
                </c:pt>
              </c:numCache>
            </c:numRef>
          </c:val>
          <c:extLst>
            <c:ext xmlns:c16="http://schemas.microsoft.com/office/drawing/2014/chart" uri="{C3380CC4-5D6E-409C-BE32-E72D297353CC}">
              <c16:uniqueId val="{00000003-BCD8-4046-9839-BC040D22538C}"/>
            </c:ext>
          </c:extLst>
        </c:ser>
        <c:dLbls>
          <c:showLegendKey val="0"/>
          <c:showVal val="0"/>
          <c:showCatName val="0"/>
          <c:showSerName val="0"/>
          <c:showPercent val="0"/>
          <c:showBubbleSize val="0"/>
        </c:dLbls>
        <c:gapWidth val="50"/>
        <c:overlap val="100"/>
        <c:axId val="471736680"/>
        <c:axId val="471735112"/>
      </c:barChart>
      <c:catAx>
        <c:axId val="471736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1735112"/>
        <c:crosses val="autoZero"/>
        <c:auto val="1"/>
        <c:lblAlgn val="ctr"/>
        <c:lblOffset val="100"/>
        <c:noMultiLvlLbl val="0"/>
      </c:catAx>
      <c:valAx>
        <c:axId val="47173511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1736680"/>
        <c:crosses val="autoZero"/>
        <c:crossBetween val="between"/>
        <c:majorUnit val="0.1"/>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Bedekkingspercentages groeivormen </a:t>
            </a:r>
            <a:r>
              <a:rPr lang="en-GB"/>
              <a:t>Zoommeer-Eendracht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percentStacked"/>
        <c:varyColors val="0"/>
        <c:ser>
          <c:idx val="0"/>
          <c:order val="0"/>
          <c:tx>
            <c:strRef>
              <c:f>'4 - Trends groeivormen KRW'!$B$28</c:f>
              <c:strCache>
                <c:ptCount val="1"/>
                <c:pt idx="0">
                  <c:v>Ondergedoken</c:v>
                </c:pt>
              </c:strCache>
            </c:strRef>
          </c:tx>
          <c:spPr>
            <a:solidFill>
              <a:schemeClr val="accent1"/>
            </a:solidFill>
            <a:ln>
              <a:noFill/>
            </a:ln>
            <a:effectLst/>
          </c:spPr>
          <c:invertIfNegative val="0"/>
          <c:cat>
            <c:numRef>
              <c:f>'4 - Trends groeivormen KRW'!$A$29:$A$47</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'4 - Trends groeivormen KRW'!$B$29:$B$47</c:f>
              <c:numCache>
                <c:formatCode>_(* #,##0.00_);_(* \(#,##0.00\);_(* "-"??_);_(@_)</c:formatCode>
                <c:ptCount val="19"/>
                <c:pt idx="0">
                  <c:v>20.897424999999998</c:v>
                </c:pt>
                <c:pt idx="1">
                  <c:v>14.9443912162162</c:v>
                </c:pt>
                <c:pt idx="2">
                  <c:v>8.7103670886075992</c:v>
                </c:pt>
                <c:pt idx="3">
                  <c:v>3.7396513855627802</c:v>
                </c:pt>
                <c:pt idx="4">
                  <c:v>8.9015464285714305</c:v>
                </c:pt>
                <c:pt idx="5">
                  <c:v>10.5883797468354</c:v>
                </c:pt>
                <c:pt idx="6">
                  <c:v>6.0569180379746896</c:v>
                </c:pt>
                <c:pt idx="8">
                  <c:v>6.5</c:v>
                </c:pt>
                <c:pt idx="9">
                  <c:v>32.9</c:v>
                </c:pt>
                <c:pt idx="12">
                  <c:v>31.22</c:v>
                </c:pt>
                <c:pt idx="15">
                  <c:v>15.651963157894738</c:v>
                </c:pt>
                <c:pt idx="18" formatCode="0.00">
                  <c:v>11.643478947368425</c:v>
                </c:pt>
              </c:numCache>
            </c:numRef>
          </c:val>
          <c:extLst>
            <c:ext xmlns:c16="http://schemas.microsoft.com/office/drawing/2014/chart" uri="{C3380CC4-5D6E-409C-BE32-E72D297353CC}">
              <c16:uniqueId val="{00000000-D676-48EA-A7A3-85840AF4FDC2}"/>
            </c:ext>
          </c:extLst>
        </c:ser>
        <c:ser>
          <c:idx val="1"/>
          <c:order val="1"/>
          <c:tx>
            <c:strRef>
              <c:f>'4 - Trends groeivormen KRW'!$C$28</c:f>
              <c:strCache>
                <c:ptCount val="1"/>
                <c:pt idx="0">
                  <c:v>Drijvend</c:v>
                </c:pt>
              </c:strCache>
            </c:strRef>
          </c:tx>
          <c:spPr>
            <a:solidFill>
              <a:srgbClr val="FFFF00"/>
            </a:solidFill>
            <a:ln>
              <a:noFill/>
            </a:ln>
            <a:effectLst/>
          </c:spPr>
          <c:invertIfNegative val="0"/>
          <c:cat>
            <c:numRef>
              <c:f>'4 - Trends groeivormen KRW'!$A$29:$A$47</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'4 - Trends groeivormen KRW'!$C$29:$C$47</c:f>
              <c:numCache>
                <c:formatCode>_(* #,##0.00_);_(* \(#,##0.00\);_(* "-"??_);_(@_)</c:formatCode>
                <c:ptCount val="19"/>
                <c:pt idx="0">
                  <c:v>0</c:v>
                </c:pt>
                <c:pt idx="1">
                  <c:v>0</c:v>
                </c:pt>
                <c:pt idx="2">
                  <c:v>0</c:v>
                </c:pt>
                <c:pt idx="3">
                  <c:v>0</c:v>
                </c:pt>
                <c:pt idx="4">
                  <c:v>0</c:v>
                </c:pt>
                <c:pt idx="5">
                  <c:v>0</c:v>
                </c:pt>
                <c:pt idx="6">
                  <c:v>4.2500000000000003E-2</c:v>
                </c:pt>
                <c:pt idx="8">
                  <c:v>0</c:v>
                </c:pt>
                <c:pt idx="9">
                  <c:v>0</c:v>
                </c:pt>
                <c:pt idx="12">
                  <c:v>0</c:v>
                </c:pt>
                <c:pt idx="15">
                  <c:v>0.10463552631578947</c:v>
                </c:pt>
                <c:pt idx="18" formatCode="General">
                  <c:v>0</c:v>
                </c:pt>
              </c:numCache>
            </c:numRef>
          </c:val>
          <c:extLst>
            <c:ext xmlns:c16="http://schemas.microsoft.com/office/drawing/2014/chart" uri="{C3380CC4-5D6E-409C-BE32-E72D297353CC}">
              <c16:uniqueId val="{00000001-D676-48EA-A7A3-85840AF4FDC2}"/>
            </c:ext>
          </c:extLst>
        </c:ser>
        <c:ser>
          <c:idx val="2"/>
          <c:order val="2"/>
          <c:tx>
            <c:strRef>
              <c:f>'4 - Trends groeivormen KRW'!$D$28</c:f>
              <c:strCache>
                <c:ptCount val="1"/>
                <c:pt idx="0">
                  <c:v>Emers</c:v>
                </c:pt>
              </c:strCache>
            </c:strRef>
          </c:tx>
          <c:spPr>
            <a:solidFill>
              <a:srgbClr val="92D050"/>
            </a:solidFill>
            <a:ln>
              <a:noFill/>
            </a:ln>
            <a:effectLst/>
          </c:spPr>
          <c:invertIfNegative val="0"/>
          <c:cat>
            <c:numRef>
              <c:f>'4 - Trends groeivormen KRW'!$A$29:$A$47</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'4 - Trends groeivormen KRW'!$D$29:$D$47</c:f>
              <c:numCache>
                <c:formatCode>_(* #,##0.00_);_(* \(#,##0.00\);_(* "-"??_);_(@_)</c:formatCode>
                <c:ptCount val="19"/>
                <c:pt idx="0">
                  <c:v>0</c:v>
                </c:pt>
                <c:pt idx="1">
                  <c:v>0</c:v>
                </c:pt>
                <c:pt idx="2">
                  <c:v>0</c:v>
                </c:pt>
                <c:pt idx="3">
                  <c:v>0.73135135135135099</c:v>
                </c:pt>
                <c:pt idx="4">
                  <c:v>0.14657142857142899</c:v>
                </c:pt>
                <c:pt idx="5">
                  <c:v>0.23100000000000001</c:v>
                </c:pt>
                <c:pt idx="6">
                  <c:v>0.38250000000000001</c:v>
                </c:pt>
                <c:pt idx="8">
                  <c:v>0</c:v>
                </c:pt>
                <c:pt idx="9">
                  <c:v>0.27</c:v>
                </c:pt>
                <c:pt idx="12">
                  <c:v>0.01</c:v>
                </c:pt>
                <c:pt idx="15">
                  <c:v>4.2500000000000003E-4</c:v>
                </c:pt>
                <c:pt idx="18" formatCode="0.00">
                  <c:v>8.6842105263157897E-4</c:v>
                </c:pt>
              </c:numCache>
            </c:numRef>
          </c:val>
          <c:extLst>
            <c:ext xmlns:c16="http://schemas.microsoft.com/office/drawing/2014/chart" uri="{C3380CC4-5D6E-409C-BE32-E72D297353CC}">
              <c16:uniqueId val="{00000002-D676-48EA-A7A3-85840AF4FDC2}"/>
            </c:ext>
          </c:extLst>
        </c:ser>
        <c:ser>
          <c:idx val="3"/>
          <c:order val="3"/>
          <c:tx>
            <c:strRef>
              <c:f>'4 - Trends groeivormen KRW'!$E$28</c:f>
              <c:strCache>
                <c:ptCount val="1"/>
                <c:pt idx="0">
                  <c:v>Draadwieren</c:v>
                </c:pt>
              </c:strCache>
            </c:strRef>
          </c:tx>
          <c:spPr>
            <a:solidFill>
              <a:srgbClr val="FF0000"/>
            </a:solidFill>
            <a:ln>
              <a:noFill/>
            </a:ln>
            <a:effectLst/>
          </c:spPr>
          <c:invertIfNegative val="0"/>
          <c:cat>
            <c:numRef>
              <c:f>'4 - Trends groeivormen KRW'!$A$29:$A$47</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'4 - Trends groeivormen KRW'!$E$29:$E$47</c:f>
              <c:numCache>
                <c:formatCode>_(* #,##0.00_);_(* \(#,##0.00\);_(* "-"??_);_(@_)</c:formatCode>
                <c:ptCount val="19"/>
                <c:pt idx="0">
                  <c:v>2.863575</c:v>
                </c:pt>
                <c:pt idx="1">
                  <c:v>4.9720500000000003</c:v>
                </c:pt>
                <c:pt idx="2">
                  <c:v>5.2951541139240499</c:v>
                </c:pt>
                <c:pt idx="3">
                  <c:v>2.1728253164556999</c:v>
                </c:pt>
                <c:pt idx="4">
                  <c:v>7.0874214285714299</c:v>
                </c:pt>
                <c:pt idx="5">
                  <c:v>10.720141455696201</c:v>
                </c:pt>
                <c:pt idx="6">
                  <c:v>9.2186231012658304</c:v>
                </c:pt>
                <c:pt idx="8">
                  <c:v>6.15</c:v>
                </c:pt>
                <c:pt idx="9">
                  <c:v>28.79</c:v>
                </c:pt>
                <c:pt idx="12">
                  <c:v>13.6</c:v>
                </c:pt>
                <c:pt idx="15">
                  <c:v>15.152159210526301</c:v>
                </c:pt>
                <c:pt idx="18" formatCode="0.00">
                  <c:v>15.332805263157894</c:v>
                </c:pt>
              </c:numCache>
            </c:numRef>
          </c:val>
          <c:extLst>
            <c:ext xmlns:c16="http://schemas.microsoft.com/office/drawing/2014/chart" uri="{C3380CC4-5D6E-409C-BE32-E72D297353CC}">
              <c16:uniqueId val="{00000003-D676-48EA-A7A3-85840AF4FDC2}"/>
            </c:ext>
          </c:extLst>
        </c:ser>
        <c:dLbls>
          <c:showLegendKey val="0"/>
          <c:showVal val="0"/>
          <c:showCatName val="0"/>
          <c:showSerName val="0"/>
          <c:showPercent val="0"/>
          <c:showBubbleSize val="0"/>
        </c:dLbls>
        <c:gapWidth val="50"/>
        <c:overlap val="100"/>
        <c:axId val="471736680"/>
        <c:axId val="471735112"/>
      </c:barChart>
      <c:catAx>
        <c:axId val="471736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1735112"/>
        <c:crosses val="autoZero"/>
        <c:auto val="1"/>
        <c:lblAlgn val="ctr"/>
        <c:lblOffset val="100"/>
        <c:noMultiLvlLbl val="0"/>
      </c:catAx>
      <c:valAx>
        <c:axId val="47173511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1736680"/>
        <c:crosses val="autoZero"/>
        <c:crossBetween val="between"/>
        <c:majorUnit val="0.1"/>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Bedekkingspercentages groeivormen </a:t>
            </a:r>
            <a:r>
              <a:rPr lang="en-GB"/>
              <a:t>Ketelmeer-Vossemeer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percentStacked"/>
        <c:varyColors val="0"/>
        <c:ser>
          <c:idx val="0"/>
          <c:order val="0"/>
          <c:tx>
            <c:strRef>
              <c:f>'4 - Trends groeivormen KRW'!$B$104</c:f>
              <c:strCache>
                <c:ptCount val="1"/>
                <c:pt idx="0">
                  <c:v>Ondergedoken</c:v>
                </c:pt>
              </c:strCache>
            </c:strRef>
          </c:tx>
          <c:spPr>
            <a:solidFill>
              <a:schemeClr val="accent1"/>
            </a:solidFill>
            <a:ln>
              <a:noFill/>
            </a:ln>
            <a:effectLst/>
          </c:spPr>
          <c:invertIfNegative val="0"/>
          <c:cat>
            <c:numRef>
              <c:f>'4 - Trends groeivormen KRW'!$A$105:$A$123</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'4 - Trends groeivormen KRW'!$B$105:$B$123</c:f>
              <c:numCache>
                <c:formatCode>_(* #,##0.00_);_(* \(#,##0.00\);_(* "-"??_);_(@_)</c:formatCode>
                <c:ptCount val="19"/>
                <c:pt idx="0">
                  <c:v>7</c:v>
                </c:pt>
                <c:pt idx="1">
                  <c:v>4.9800000000000004</c:v>
                </c:pt>
                <c:pt idx="2">
                  <c:v>17.66</c:v>
                </c:pt>
                <c:pt idx="3">
                  <c:v>21.96</c:v>
                </c:pt>
                <c:pt idx="4">
                  <c:v>22.24</c:v>
                </c:pt>
                <c:pt idx="5">
                  <c:v>31.98</c:v>
                </c:pt>
                <c:pt idx="6">
                  <c:v>24.21</c:v>
                </c:pt>
                <c:pt idx="7">
                  <c:v>16.53</c:v>
                </c:pt>
                <c:pt idx="10">
                  <c:v>13.2</c:v>
                </c:pt>
                <c:pt idx="13">
                  <c:v>26.7</c:v>
                </c:pt>
                <c:pt idx="15">
                  <c:v>25.185654166666666</c:v>
                </c:pt>
                <c:pt idx="18">
                  <c:v>23.6998125</c:v>
                </c:pt>
              </c:numCache>
            </c:numRef>
          </c:val>
          <c:extLst>
            <c:ext xmlns:c16="http://schemas.microsoft.com/office/drawing/2014/chart" uri="{C3380CC4-5D6E-409C-BE32-E72D297353CC}">
              <c16:uniqueId val="{00000000-9711-42E5-842B-C72EBAE7A9B4}"/>
            </c:ext>
          </c:extLst>
        </c:ser>
        <c:ser>
          <c:idx val="1"/>
          <c:order val="1"/>
          <c:tx>
            <c:strRef>
              <c:f>'4 - Trends groeivormen KRW'!$C$104</c:f>
              <c:strCache>
                <c:ptCount val="1"/>
                <c:pt idx="0">
                  <c:v>Drijvend</c:v>
                </c:pt>
              </c:strCache>
            </c:strRef>
          </c:tx>
          <c:spPr>
            <a:solidFill>
              <a:srgbClr val="FFFF00"/>
            </a:solidFill>
            <a:ln>
              <a:noFill/>
            </a:ln>
            <a:effectLst/>
          </c:spPr>
          <c:invertIfNegative val="0"/>
          <c:cat>
            <c:numRef>
              <c:f>'4 - Trends groeivormen KRW'!$A$105:$A$123</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'4 - Trends groeivormen KRW'!$C$105:$C$123</c:f>
              <c:numCache>
                <c:formatCode>_(* #,##0.00_);_(* \(#,##0.00\);_(* "-"??_);_(@_)</c:formatCode>
                <c:ptCount val="19"/>
                <c:pt idx="0">
                  <c:v>0</c:v>
                </c:pt>
                <c:pt idx="1">
                  <c:v>0</c:v>
                </c:pt>
                <c:pt idx="2">
                  <c:v>7.0000000000000007E-2</c:v>
                </c:pt>
                <c:pt idx="3">
                  <c:v>0</c:v>
                </c:pt>
                <c:pt idx="4">
                  <c:v>0</c:v>
                </c:pt>
                <c:pt idx="5">
                  <c:v>0.06</c:v>
                </c:pt>
                <c:pt idx="6">
                  <c:v>0.06</c:v>
                </c:pt>
                <c:pt idx="7">
                  <c:v>0</c:v>
                </c:pt>
                <c:pt idx="10">
                  <c:v>0</c:v>
                </c:pt>
                <c:pt idx="13">
                  <c:v>0</c:v>
                </c:pt>
                <c:pt idx="15">
                  <c:v>0</c:v>
                </c:pt>
                <c:pt idx="18">
                  <c:v>9.791666666666666E-4</c:v>
                </c:pt>
              </c:numCache>
            </c:numRef>
          </c:val>
          <c:extLst>
            <c:ext xmlns:c16="http://schemas.microsoft.com/office/drawing/2014/chart" uri="{C3380CC4-5D6E-409C-BE32-E72D297353CC}">
              <c16:uniqueId val="{00000001-9711-42E5-842B-C72EBAE7A9B4}"/>
            </c:ext>
          </c:extLst>
        </c:ser>
        <c:ser>
          <c:idx val="2"/>
          <c:order val="2"/>
          <c:tx>
            <c:strRef>
              <c:f>'4 - Trends groeivormen KRW'!$D$104</c:f>
              <c:strCache>
                <c:ptCount val="1"/>
                <c:pt idx="0">
                  <c:v>Emers</c:v>
                </c:pt>
              </c:strCache>
            </c:strRef>
          </c:tx>
          <c:spPr>
            <a:solidFill>
              <a:srgbClr val="92D050"/>
            </a:solidFill>
            <a:ln>
              <a:noFill/>
            </a:ln>
            <a:effectLst/>
          </c:spPr>
          <c:invertIfNegative val="0"/>
          <c:cat>
            <c:numRef>
              <c:f>'4 - Trends groeivormen KRW'!$A$105:$A$123</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'4 - Trends groeivormen KRW'!$D$105:$D$123</c:f>
              <c:numCache>
                <c:formatCode>_(* #,##0.00_);_(* \(#,##0.00\);_(* "-"??_);_(@_)</c:formatCode>
                <c:ptCount val="19"/>
                <c:pt idx="0">
                  <c:v>1.44</c:v>
                </c:pt>
                <c:pt idx="1">
                  <c:v>1.59</c:v>
                </c:pt>
                <c:pt idx="2">
                  <c:v>0</c:v>
                </c:pt>
                <c:pt idx="3">
                  <c:v>1.53</c:v>
                </c:pt>
                <c:pt idx="4">
                  <c:v>0</c:v>
                </c:pt>
                <c:pt idx="5">
                  <c:v>1.82</c:v>
                </c:pt>
                <c:pt idx="6">
                  <c:v>2.97</c:v>
                </c:pt>
                <c:pt idx="7">
                  <c:v>1.76</c:v>
                </c:pt>
                <c:pt idx="10">
                  <c:v>2.5</c:v>
                </c:pt>
                <c:pt idx="13">
                  <c:v>0.02</c:v>
                </c:pt>
                <c:pt idx="15">
                  <c:v>1.41</c:v>
                </c:pt>
                <c:pt idx="18">
                  <c:v>0.29374999999999996</c:v>
                </c:pt>
              </c:numCache>
            </c:numRef>
          </c:val>
          <c:extLst>
            <c:ext xmlns:c16="http://schemas.microsoft.com/office/drawing/2014/chart" uri="{C3380CC4-5D6E-409C-BE32-E72D297353CC}">
              <c16:uniqueId val="{00000002-9711-42E5-842B-C72EBAE7A9B4}"/>
            </c:ext>
          </c:extLst>
        </c:ser>
        <c:ser>
          <c:idx val="3"/>
          <c:order val="3"/>
          <c:tx>
            <c:strRef>
              <c:f>'4 - Trends groeivormen KRW'!$E$104</c:f>
              <c:strCache>
                <c:ptCount val="1"/>
                <c:pt idx="0">
                  <c:v>Draadwieren</c:v>
                </c:pt>
              </c:strCache>
            </c:strRef>
          </c:tx>
          <c:spPr>
            <a:solidFill>
              <a:srgbClr val="FF0000"/>
            </a:solidFill>
            <a:ln>
              <a:noFill/>
            </a:ln>
            <a:effectLst/>
          </c:spPr>
          <c:invertIfNegative val="0"/>
          <c:cat>
            <c:numRef>
              <c:f>'4 - Trends groeivormen KRW'!$A$105:$A$123</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'4 - Trends groeivormen KRW'!$E$105:$E$123</c:f>
              <c:numCache>
                <c:formatCode>_(* #,##0.00_);_(* \(#,##0.00\);_(* "-"??_);_(@_)</c:formatCode>
                <c:ptCount val="19"/>
                <c:pt idx="0">
                  <c:v>17.7</c:v>
                </c:pt>
                <c:pt idx="1">
                  <c:v>10.67</c:v>
                </c:pt>
                <c:pt idx="2">
                  <c:v>10.33</c:v>
                </c:pt>
                <c:pt idx="3">
                  <c:v>24.82</c:v>
                </c:pt>
                <c:pt idx="4">
                  <c:v>13.94</c:v>
                </c:pt>
                <c:pt idx="5">
                  <c:v>19.27</c:v>
                </c:pt>
                <c:pt idx="6">
                  <c:v>15.59</c:v>
                </c:pt>
                <c:pt idx="7">
                  <c:v>9.93</c:v>
                </c:pt>
                <c:pt idx="10">
                  <c:v>7.59</c:v>
                </c:pt>
                <c:pt idx="13">
                  <c:v>11.27</c:v>
                </c:pt>
                <c:pt idx="15">
                  <c:v>14.218516666666666</c:v>
                </c:pt>
                <c:pt idx="18">
                  <c:v>11.603003205128203</c:v>
                </c:pt>
              </c:numCache>
            </c:numRef>
          </c:val>
          <c:extLst>
            <c:ext xmlns:c16="http://schemas.microsoft.com/office/drawing/2014/chart" uri="{C3380CC4-5D6E-409C-BE32-E72D297353CC}">
              <c16:uniqueId val="{00000003-9711-42E5-842B-C72EBAE7A9B4}"/>
            </c:ext>
          </c:extLst>
        </c:ser>
        <c:dLbls>
          <c:showLegendKey val="0"/>
          <c:showVal val="0"/>
          <c:showCatName val="0"/>
          <c:showSerName val="0"/>
          <c:showPercent val="0"/>
          <c:showBubbleSize val="0"/>
        </c:dLbls>
        <c:gapWidth val="50"/>
        <c:overlap val="100"/>
        <c:axId val="354333952"/>
        <c:axId val="354330424"/>
      </c:barChart>
      <c:catAx>
        <c:axId val="354333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54330424"/>
        <c:crosses val="autoZero"/>
        <c:auto val="1"/>
        <c:lblAlgn val="ctr"/>
        <c:lblOffset val="100"/>
        <c:noMultiLvlLbl val="0"/>
      </c:catAx>
      <c:valAx>
        <c:axId val="35433042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54333952"/>
        <c:crosses val="autoZero"/>
        <c:crossBetween val="between"/>
        <c:majorUnit val="0.1"/>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Bedekkingspercentages groeivormen </a:t>
            </a:r>
            <a:r>
              <a:rPr lang="en-GB"/>
              <a:t>Zwarte 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percentStacked"/>
        <c:varyColors val="0"/>
        <c:ser>
          <c:idx val="0"/>
          <c:order val="0"/>
          <c:tx>
            <c:strRef>
              <c:f>'4 - Trends groeivormen KRW'!$B$129</c:f>
              <c:strCache>
                <c:ptCount val="1"/>
                <c:pt idx="0">
                  <c:v>Ondergedoken</c:v>
                </c:pt>
              </c:strCache>
            </c:strRef>
          </c:tx>
          <c:spPr>
            <a:solidFill>
              <a:schemeClr val="accent1"/>
            </a:solidFill>
            <a:ln>
              <a:noFill/>
            </a:ln>
            <a:effectLst/>
          </c:spPr>
          <c:invertIfNegative val="0"/>
          <c:cat>
            <c:numRef>
              <c:f>'4 - Trends groeivormen KRW'!$A$130:$A$148</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'4 - Trends groeivormen KRW'!$B$130:$B$148</c:f>
              <c:numCache>
                <c:formatCode>_(* #,##0.00_);_(* \(#,##0.00\);_(* "-"??_);_(@_)</c:formatCode>
                <c:ptCount val="19"/>
                <c:pt idx="0">
                  <c:v>11</c:v>
                </c:pt>
                <c:pt idx="1">
                  <c:v>7.66</c:v>
                </c:pt>
                <c:pt idx="2">
                  <c:v>16.25</c:v>
                </c:pt>
                <c:pt idx="3">
                  <c:v>32.35</c:v>
                </c:pt>
                <c:pt idx="4">
                  <c:v>20.9</c:v>
                </c:pt>
                <c:pt idx="5">
                  <c:v>38.58</c:v>
                </c:pt>
                <c:pt idx="6">
                  <c:v>22.69</c:v>
                </c:pt>
                <c:pt idx="7">
                  <c:v>23.71</c:v>
                </c:pt>
                <c:pt idx="10">
                  <c:v>20.16</c:v>
                </c:pt>
                <c:pt idx="13">
                  <c:v>29.58</c:v>
                </c:pt>
                <c:pt idx="15">
                  <c:v>47.796880952380953</c:v>
                </c:pt>
                <c:pt idx="18">
                  <c:v>28.004500000000007</c:v>
                </c:pt>
              </c:numCache>
            </c:numRef>
          </c:val>
          <c:extLst>
            <c:ext xmlns:c16="http://schemas.microsoft.com/office/drawing/2014/chart" uri="{C3380CC4-5D6E-409C-BE32-E72D297353CC}">
              <c16:uniqueId val="{00000000-DDAB-4CA0-9343-4D1768638509}"/>
            </c:ext>
          </c:extLst>
        </c:ser>
        <c:ser>
          <c:idx val="1"/>
          <c:order val="1"/>
          <c:tx>
            <c:strRef>
              <c:f>'4 - Trends groeivormen KRW'!$C$129</c:f>
              <c:strCache>
                <c:ptCount val="1"/>
                <c:pt idx="0">
                  <c:v>Drijvend</c:v>
                </c:pt>
              </c:strCache>
            </c:strRef>
          </c:tx>
          <c:spPr>
            <a:solidFill>
              <a:srgbClr val="FFFF00"/>
            </a:solidFill>
            <a:ln>
              <a:noFill/>
            </a:ln>
            <a:effectLst/>
          </c:spPr>
          <c:invertIfNegative val="0"/>
          <c:cat>
            <c:numRef>
              <c:f>'4 - Trends groeivormen KRW'!$A$130:$A$148</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'4 - Trends groeivormen KRW'!$C$130:$C$148</c:f>
              <c:numCache>
                <c:formatCode>_(* #,##0.00_);_(* \(#,##0.00\);_(* "-"??_);_(@_)</c:formatCode>
                <c:ptCount val="19"/>
                <c:pt idx="0">
                  <c:v>3.46</c:v>
                </c:pt>
                <c:pt idx="1">
                  <c:v>0</c:v>
                </c:pt>
                <c:pt idx="2">
                  <c:v>2.91</c:v>
                </c:pt>
                <c:pt idx="3">
                  <c:v>2.27</c:v>
                </c:pt>
                <c:pt idx="4">
                  <c:v>1.63</c:v>
                </c:pt>
                <c:pt idx="5">
                  <c:v>2.04</c:v>
                </c:pt>
                <c:pt idx="6">
                  <c:v>1.2</c:v>
                </c:pt>
                <c:pt idx="7">
                  <c:v>1.81</c:v>
                </c:pt>
                <c:pt idx="10">
                  <c:v>1.02</c:v>
                </c:pt>
                <c:pt idx="13">
                  <c:v>1.81</c:v>
                </c:pt>
                <c:pt idx="15">
                  <c:v>1.142857142857143</c:v>
                </c:pt>
                <c:pt idx="18">
                  <c:v>0.19047619047619047</c:v>
                </c:pt>
              </c:numCache>
            </c:numRef>
          </c:val>
          <c:extLst>
            <c:ext xmlns:c16="http://schemas.microsoft.com/office/drawing/2014/chart" uri="{C3380CC4-5D6E-409C-BE32-E72D297353CC}">
              <c16:uniqueId val="{00000001-DDAB-4CA0-9343-4D1768638509}"/>
            </c:ext>
          </c:extLst>
        </c:ser>
        <c:ser>
          <c:idx val="2"/>
          <c:order val="2"/>
          <c:tx>
            <c:strRef>
              <c:f>'4 - Trends groeivormen KRW'!$D$129</c:f>
              <c:strCache>
                <c:ptCount val="1"/>
                <c:pt idx="0">
                  <c:v>Emers</c:v>
                </c:pt>
              </c:strCache>
            </c:strRef>
          </c:tx>
          <c:spPr>
            <a:solidFill>
              <a:srgbClr val="92D050"/>
            </a:solidFill>
            <a:ln>
              <a:noFill/>
            </a:ln>
            <a:effectLst/>
          </c:spPr>
          <c:invertIfNegative val="0"/>
          <c:cat>
            <c:numRef>
              <c:f>'4 - Trends groeivormen KRW'!$A$130:$A$148</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'4 - Trends groeivormen KRW'!$D$130:$D$148</c:f>
              <c:numCache>
                <c:formatCode>_(* #,##0.00_);_(* \(#,##0.00\);_(* "-"??_);_(@_)</c:formatCode>
                <c:ptCount val="19"/>
                <c:pt idx="0">
                  <c:v>0.36</c:v>
                </c:pt>
                <c:pt idx="1">
                  <c:v>4.4400000000000004</c:v>
                </c:pt>
                <c:pt idx="2">
                  <c:v>3.64</c:v>
                </c:pt>
                <c:pt idx="3">
                  <c:v>1.27</c:v>
                </c:pt>
                <c:pt idx="4">
                  <c:v>1.59</c:v>
                </c:pt>
                <c:pt idx="5">
                  <c:v>1.57</c:v>
                </c:pt>
                <c:pt idx="6">
                  <c:v>1.1299999999999999</c:v>
                </c:pt>
                <c:pt idx="7">
                  <c:v>1.48</c:v>
                </c:pt>
                <c:pt idx="10">
                  <c:v>0.7</c:v>
                </c:pt>
                <c:pt idx="13">
                  <c:v>0.02</c:v>
                </c:pt>
                <c:pt idx="15">
                  <c:v>9.5238095238095233E-2</c:v>
                </c:pt>
                <c:pt idx="18">
                  <c:v>1.9047619047619049E-2</c:v>
                </c:pt>
              </c:numCache>
            </c:numRef>
          </c:val>
          <c:extLst>
            <c:ext xmlns:c16="http://schemas.microsoft.com/office/drawing/2014/chart" uri="{C3380CC4-5D6E-409C-BE32-E72D297353CC}">
              <c16:uniqueId val="{00000002-DDAB-4CA0-9343-4D1768638509}"/>
            </c:ext>
          </c:extLst>
        </c:ser>
        <c:ser>
          <c:idx val="3"/>
          <c:order val="3"/>
          <c:tx>
            <c:strRef>
              <c:f>'4 - Trends groeivormen KRW'!$E$129</c:f>
              <c:strCache>
                <c:ptCount val="1"/>
                <c:pt idx="0">
                  <c:v>Draadwieren</c:v>
                </c:pt>
              </c:strCache>
            </c:strRef>
          </c:tx>
          <c:spPr>
            <a:solidFill>
              <a:srgbClr val="FF0000"/>
            </a:solidFill>
            <a:ln>
              <a:noFill/>
            </a:ln>
            <a:effectLst/>
          </c:spPr>
          <c:invertIfNegative val="0"/>
          <c:cat>
            <c:numRef>
              <c:f>'4 - Trends groeivormen KRW'!$A$130:$A$148</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'4 - Trends groeivormen KRW'!$E$130:$E$148</c:f>
              <c:numCache>
                <c:formatCode>_(* #,##0.00_);_(* \(#,##0.00\);_(* "-"??_);_(@_)</c:formatCode>
                <c:ptCount val="19"/>
                <c:pt idx="0">
                  <c:v>34.57</c:v>
                </c:pt>
                <c:pt idx="1">
                  <c:v>52.55</c:v>
                </c:pt>
                <c:pt idx="2">
                  <c:v>27.29</c:v>
                </c:pt>
                <c:pt idx="3">
                  <c:v>28.53</c:v>
                </c:pt>
                <c:pt idx="4">
                  <c:v>18.72</c:v>
                </c:pt>
                <c:pt idx="5">
                  <c:v>33.61</c:v>
                </c:pt>
                <c:pt idx="6">
                  <c:v>23</c:v>
                </c:pt>
                <c:pt idx="7">
                  <c:v>27.65</c:v>
                </c:pt>
                <c:pt idx="10">
                  <c:v>14.87</c:v>
                </c:pt>
                <c:pt idx="13">
                  <c:v>20.9</c:v>
                </c:pt>
                <c:pt idx="15">
                  <c:v>19.053333333333327</c:v>
                </c:pt>
                <c:pt idx="18">
                  <c:v>5.9973809523809534</c:v>
                </c:pt>
              </c:numCache>
            </c:numRef>
          </c:val>
          <c:extLst>
            <c:ext xmlns:c16="http://schemas.microsoft.com/office/drawing/2014/chart" uri="{C3380CC4-5D6E-409C-BE32-E72D297353CC}">
              <c16:uniqueId val="{00000003-DDAB-4CA0-9343-4D1768638509}"/>
            </c:ext>
          </c:extLst>
        </c:ser>
        <c:dLbls>
          <c:showLegendKey val="0"/>
          <c:showVal val="0"/>
          <c:showCatName val="0"/>
          <c:showSerName val="0"/>
          <c:showPercent val="0"/>
          <c:showBubbleSize val="0"/>
        </c:dLbls>
        <c:gapWidth val="50"/>
        <c:overlap val="100"/>
        <c:axId val="473544808"/>
        <c:axId val="473544416"/>
      </c:barChart>
      <c:catAx>
        <c:axId val="473544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3544416"/>
        <c:crosses val="autoZero"/>
        <c:auto val="1"/>
        <c:lblAlgn val="ctr"/>
        <c:lblOffset val="100"/>
        <c:noMultiLvlLbl val="0"/>
      </c:catAx>
      <c:valAx>
        <c:axId val="47354441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3544808"/>
        <c:crosses val="autoZero"/>
        <c:crossBetween val="between"/>
        <c:majorUnit val="0.1"/>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Bedekkingspercentages groeivormen </a:t>
            </a:r>
            <a:r>
              <a:rPr lang="en-GB"/>
              <a:t>Volkerakmeer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percentStacked"/>
        <c:varyColors val="0"/>
        <c:ser>
          <c:idx val="0"/>
          <c:order val="0"/>
          <c:tx>
            <c:strRef>
              <c:f>'4 - Trends groeivormen KRW'!$B$154</c:f>
              <c:strCache>
                <c:ptCount val="1"/>
                <c:pt idx="0">
                  <c:v>Ondergedoken</c:v>
                </c:pt>
              </c:strCache>
            </c:strRef>
          </c:tx>
          <c:spPr>
            <a:solidFill>
              <a:schemeClr val="accent1"/>
            </a:solidFill>
            <a:ln>
              <a:noFill/>
            </a:ln>
            <a:effectLst/>
          </c:spPr>
          <c:invertIfNegative val="0"/>
          <c:cat>
            <c:numRef>
              <c:f>'4 - Trends groeivormen KRW'!$A$155:$A$172</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'4 - Trends groeivormen KRW'!$B$155:$B$172</c:f>
              <c:numCache>
                <c:formatCode>_(* #,##0.00_);_(* \(#,##0.00\);_(* "-"??_);_(@_)</c:formatCode>
                <c:ptCount val="18"/>
                <c:pt idx="0">
                  <c:v>12.27</c:v>
                </c:pt>
                <c:pt idx="1">
                  <c:v>11.13</c:v>
                </c:pt>
                <c:pt idx="2">
                  <c:v>4.32</c:v>
                </c:pt>
                <c:pt idx="3">
                  <c:v>6.58</c:v>
                </c:pt>
                <c:pt idx="4">
                  <c:v>10.79</c:v>
                </c:pt>
                <c:pt idx="5">
                  <c:v>15.23</c:v>
                </c:pt>
                <c:pt idx="8">
                  <c:v>17.3</c:v>
                </c:pt>
                <c:pt idx="11">
                  <c:v>37.9</c:v>
                </c:pt>
                <c:pt idx="14">
                  <c:v>38.36</c:v>
                </c:pt>
                <c:pt idx="17" formatCode="0.00">
                  <c:v>52.539175</c:v>
                </c:pt>
              </c:numCache>
            </c:numRef>
          </c:val>
          <c:extLst>
            <c:ext xmlns:c16="http://schemas.microsoft.com/office/drawing/2014/chart" uri="{C3380CC4-5D6E-409C-BE32-E72D297353CC}">
              <c16:uniqueId val="{00000000-5098-423A-92F9-983FEBEFED88}"/>
            </c:ext>
          </c:extLst>
        </c:ser>
        <c:ser>
          <c:idx val="1"/>
          <c:order val="1"/>
          <c:tx>
            <c:strRef>
              <c:f>'4 - Trends groeivormen KRW'!$C$154</c:f>
              <c:strCache>
                <c:ptCount val="1"/>
                <c:pt idx="0">
                  <c:v>Drijvend</c:v>
                </c:pt>
              </c:strCache>
            </c:strRef>
          </c:tx>
          <c:spPr>
            <a:solidFill>
              <a:srgbClr val="FFFF00"/>
            </a:solidFill>
            <a:ln>
              <a:noFill/>
            </a:ln>
            <a:effectLst/>
          </c:spPr>
          <c:invertIfNegative val="0"/>
          <c:cat>
            <c:numRef>
              <c:f>'4 - Trends groeivormen KRW'!$A$155:$A$172</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'4 - Trends groeivormen KRW'!$C$155:$C$172</c:f>
              <c:numCache>
                <c:formatCode>_(* #,##0.00_);_(* \(#,##0.00\);_(* "-"??_);_(@_)</c:formatCode>
                <c:ptCount val="18"/>
                <c:pt idx="0">
                  <c:v>0</c:v>
                </c:pt>
                <c:pt idx="1">
                  <c:v>0</c:v>
                </c:pt>
                <c:pt idx="2">
                  <c:v>0</c:v>
                </c:pt>
                <c:pt idx="3">
                  <c:v>0</c:v>
                </c:pt>
                <c:pt idx="4">
                  <c:v>0</c:v>
                </c:pt>
                <c:pt idx="5">
                  <c:v>0</c:v>
                </c:pt>
                <c:pt idx="8">
                  <c:v>0</c:v>
                </c:pt>
                <c:pt idx="11">
                  <c:v>0</c:v>
                </c:pt>
                <c:pt idx="14">
                  <c:v>0</c:v>
                </c:pt>
                <c:pt idx="17">
                  <c:v>0</c:v>
                </c:pt>
              </c:numCache>
            </c:numRef>
          </c:val>
          <c:extLst>
            <c:ext xmlns:c16="http://schemas.microsoft.com/office/drawing/2014/chart" uri="{C3380CC4-5D6E-409C-BE32-E72D297353CC}">
              <c16:uniqueId val="{00000001-5098-423A-92F9-983FEBEFED88}"/>
            </c:ext>
          </c:extLst>
        </c:ser>
        <c:ser>
          <c:idx val="2"/>
          <c:order val="2"/>
          <c:tx>
            <c:strRef>
              <c:f>'4 - Trends groeivormen KRW'!$D$154</c:f>
              <c:strCache>
                <c:ptCount val="1"/>
                <c:pt idx="0">
                  <c:v>Emers</c:v>
                </c:pt>
              </c:strCache>
            </c:strRef>
          </c:tx>
          <c:spPr>
            <a:solidFill>
              <a:srgbClr val="92D050"/>
            </a:solidFill>
            <a:ln>
              <a:noFill/>
            </a:ln>
            <a:effectLst/>
          </c:spPr>
          <c:invertIfNegative val="0"/>
          <c:cat>
            <c:numRef>
              <c:f>'4 - Trends groeivormen KRW'!$A$155:$A$172</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'4 - Trends groeivormen KRW'!$D$155:$D$172</c:f>
              <c:numCache>
                <c:formatCode>_(* #,##0.00_);_(* \(#,##0.00\);_(* "-"??_);_(@_)</c:formatCode>
                <c:ptCount val="18"/>
                <c:pt idx="0">
                  <c:v>0</c:v>
                </c:pt>
                <c:pt idx="1">
                  <c:v>0</c:v>
                </c:pt>
                <c:pt idx="2">
                  <c:v>0</c:v>
                </c:pt>
                <c:pt idx="3">
                  <c:v>0.02</c:v>
                </c:pt>
                <c:pt idx="4">
                  <c:v>0</c:v>
                </c:pt>
                <c:pt idx="5">
                  <c:v>0</c:v>
                </c:pt>
                <c:pt idx="8">
                  <c:v>0</c:v>
                </c:pt>
                <c:pt idx="11">
                  <c:v>0</c:v>
                </c:pt>
                <c:pt idx="14">
                  <c:v>0</c:v>
                </c:pt>
                <c:pt idx="17">
                  <c:v>0</c:v>
                </c:pt>
              </c:numCache>
            </c:numRef>
          </c:val>
          <c:extLst>
            <c:ext xmlns:c16="http://schemas.microsoft.com/office/drawing/2014/chart" uri="{C3380CC4-5D6E-409C-BE32-E72D297353CC}">
              <c16:uniqueId val="{00000002-5098-423A-92F9-983FEBEFED88}"/>
            </c:ext>
          </c:extLst>
        </c:ser>
        <c:ser>
          <c:idx val="3"/>
          <c:order val="3"/>
          <c:tx>
            <c:strRef>
              <c:f>'4 - Trends groeivormen KRW'!$E$154</c:f>
              <c:strCache>
                <c:ptCount val="1"/>
                <c:pt idx="0">
                  <c:v>Draadwieren</c:v>
                </c:pt>
              </c:strCache>
            </c:strRef>
          </c:tx>
          <c:spPr>
            <a:solidFill>
              <a:srgbClr val="FF0000"/>
            </a:solidFill>
            <a:ln>
              <a:noFill/>
            </a:ln>
            <a:effectLst/>
          </c:spPr>
          <c:invertIfNegative val="0"/>
          <c:cat>
            <c:numRef>
              <c:f>'4 - Trends groeivormen KRW'!$A$155:$A$172</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'4 - Trends groeivormen KRW'!$E$155:$E$172</c:f>
              <c:numCache>
                <c:formatCode>_(* #,##0.00_);_(* \(#,##0.00\);_(* "-"??_);_(@_)</c:formatCode>
                <c:ptCount val="18"/>
                <c:pt idx="0">
                  <c:v>3.15</c:v>
                </c:pt>
                <c:pt idx="1">
                  <c:v>3.31</c:v>
                </c:pt>
                <c:pt idx="2">
                  <c:v>1.1000000000000001</c:v>
                </c:pt>
                <c:pt idx="3">
                  <c:v>0.05</c:v>
                </c:pt>
                <c:pt idx="4">
                  <c:v>10.69</c:v>
                </c:pt>
                <c:pt idx="5">
                  <c:v>6.18</c:v>
                </c:pt>
                <c:pt idx="8">
                  <c:v>10.68</c:v>
                </c:pt>
                <c:pt idx="11">
                  <c:v>11.68</c:v>
                </c:pt>
                <c:pt idx="14">
                  <c:v>9.9</c:v>
                </c:pt>
                <c:pt idx="17" formatCode="0.00">
                  <c:v>10.871325000000002</c:v>
                </c:pt>
              </c:numCache>
            </c:numRef>
          </c:val>
          <c:extLst>
            <c:ext xmlns:c16="http://schemas.microsoft.com/office/drawing/2014/chart" uri="{C3380CC4-5D6E-409C-BE32-E72D297353CC}">
              <c16:uniqueId val="{00000003-5098-423A-92F9-983FEBEFED88}"/>
            </c:ext>
          </c:extLst>
        </c:ser>
        <c:dLbls>
          <c:showLegendKey val="0"/>
          <c:showVal val="0"/>
          <c:showCatName val="0"/>
          <c:showSerName val="0"/>
          <c:showPercent val="0"/>
          <c:showBubbleSize val="0"/>
        </c:dLbls>
        <c:gapWidth val="50"/>
        <c:overlap val="100"/>
        <c:axId val="473553432"/>
        <c:axId val="473552256"/>
      </c:barChart>
      <c:catAx>
        <c:axId val="473553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3552256"/>
        <c:crosses val="autoZero"/>
        <c:auto val="1"/>
        <c:lblAlgn val="ctr"/>
        <c:lblOffset val="100"/>
        <c:noMultiLvlLbl val="0"/>
      </c:catAx>
      <c:valAx>
        <c:axId val="473552256"/>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3553432"/>
        <c:crosses val="autoZero"/>
        <c:crossBetween val="between"/>
        <c:majorUnit val="0.1"/>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Bedekkingspercentages groeivormen </a:t>
            </a:r>
            <a:r>
              <a:rPr lang="en-GB"/>
              <a:t>Volkerakmeer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tx>
            <c:strRef>
              <c:f>'4 - Trends groeivormen KRW'!$AJ$154</c:f>
              <c:strCache>
                <c:ptCount val="1"/>
                <c:pt idx="0">
                  <c:v>ondergedoken</c:v>
                </c:pt>
              </c:strCache>
            </c:strRef>
          </c:tx>
          <c:spPr>
            <a:ln w="28575" cap="rnd">
              <a:solidFill>
                <a:schemeClr val="accent1"/>
              </a:solidFill>
              <a:round/>
            </a:ln>
            <a:effectLst/>
          </c:spPr>
          <c:marker>
            <c:symbol val="none"/>
          </c:marker>
          <c:cat>
            <c:numRef>
              <c:f>'4 - Trends groeivormen KRW'!$AI$155:$AI$164</c:f>
              <c:numCache>
                <c:formatCode>General</c:formatCode>
                <c:ptCount val="10"/>
                <c:pt idx="0">
                  <c:v>2005</c:v>
                </c:pt>
                <c:pt idx="1">
                  <c:v>2006</c:v>
                </c:pt>
                <c:pt idx="2">
                  <c:v>2007</c:v>
                </c:pt>
                <c:pt idx="3">
                  <c:v>2008</c:v>
                </c:pt>
                <c:pt idx="4">
                  <c:v>2009</c:v>
                </c:pt>
                <c:pt idx="5">
                  <c:v>2010</c:v>
                </c:pt>
                <c:pt idx="6">
                  <c:v>2013</c:v>
                </c:pt>
                <c:pt idx="7">
                  <c:v>2016</c:v>
                </c:pt>
                <c:pt idx="8">
                  <c:v>2019</c:v>
                </c:pt>
                <c:pt idx="9">
                  <c:v>2022</c:v>
                </c:pt>
              </c:numCache>
            </c:numRef>
          </c:cat>
          <c:val>
            <c:numRef>
              <c:f>'4 - Trends groeivormen KRW'!$AJ$155:$AJ$164</c:f>
              <c:numCache>
                <c:formatCode>_(* #,##0.00_);_(* \(#,##0.00\);_(* "-"??_);_(@_)</c:formatCode>
                <c:ptCount val="10"/>
                <c:pt idx="0">
                  <c:v>12.27</c:v>
                </c:pt>
                <c:pt idx="1">
                  <c:v>11.13</c:v>
                </c:pt>
                <c:pt idx="2">
                  <c:v>4.32</c:v>
                </c:pt>
                <c:pt idx="3">
                  <c:v>6.58</c:v>
                </c:pt>
                <c:pt idx="4">
                  <c:v>10.79</c:v>
                </c:pt>
                <c:pt idx="5">
                  <c:v>15.23</c:v>
                </c:pt>
                <c:pt idx="6">
                  <c:v>17.3</c:v>
                </c:pt>
                <c:pt idx="7">
                  <c:v>37.9</c:v>
                </c:pt>
                <c:pt idx="8">
                  <c:v>38.36</c:v>
                </c:pt>
                <c:pt idx="9" formatCode="0.00">
                  <c:v>52.539175</c:v>
                </c:pt>
              </c:numCache>
            </c:numRef>
          </c:val>
          <c:smooth val="0"/>
          <c:extLst>
            <c:ext xmlns:c16="http://schemas.microsoft.com/office/drawing/2014/chart" uri="{C3380CC4-5D6E-409C-BE32-E72D297353CC}">
              <c16:uniqueId val="{00000000-E154-40E6-B809-DAE2FE11ECF9}"/>
            </c:ext>
          </c:extLst>
        </c:ser>
        <c:ser>
          <c:idx val="1"/>
          <c:order val="1"/>
          <c:tx>
            <c:strRef>
              <c:f>'4 - Trends groeivormen KRW'!$AK$154</c:f>
              <c:strCache>
                <c:ptCount val="1"/>
                <c:pt idx="0">
                  <c:v>drijvend</c:v>
                </c:pt>
              </c:strCache>
            </c:strRef>
          </c:tx>
          <c:spPr>
            <a:ln w="28575" cap="rnd">
              <a:solidFill>
                <a:srgbClr val="FFFF00"/>
              </a:solidFill>
              <a:round/>
            </a:ln>
            <a:effectLst/>
          </c:spPr>
          <c:marker>
            <c:symbol val="none"/>
          </c:marker>
          <c:cat>
            <c:numRef>
              <c:f>'4 - Trends groeivormen KRW'!$AI$155:$AI$164</c:f>
              <c:numCache>
                <c:formatCode>General</c:formatCode>
                <c:ptCount val="10"/>
                <c:pt idx="0">
                  <c:v>2005</c:v>
                </c:pt>
                <c:pt idx="1">
                  <c:v>2006</c:v>
                </c:pt>
                <c:pt idx="2">
                  <c:v>2007</c:v>
                </c:pt>
                <c:pt idx="3">
                  <c:v>2008</c:v>
                </c:pt>
                <c:pt idx="4">
                  <c:v>2009</c:v>
                </c:pt>
                <c:pt idx="5">
                  <c:v>2010</c:v>
                </c:pt>
                <c:pt idx="6">
                  <c:v>2013</c:v>
                </c:pt>
                <c:pt idx="7">
                  <c:v>2016</c:v>
                </c:pt>
                <c:pt idx="8">
                  <c:v>2019</c:v>
                </c:pt>
                <c:pt idx="9">
                  <c:v>2022</c:v>
                </c:pt>
              </c:numCache>
            </c:numRef>
          </c:cat>
          <c:val>
            <c:numRef>
              <c:f>'4 - Trends groeivormen KRW'!$AK$155:$AK$164</c:f>
              <c:numCache>
                <c:formatCode>_(* #,##0.00_);_(* \(#,##0.00\);_(*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E154-40E6-B809-DAE2FE11ECF9}"/>
            </c:ext>
          </c:extLst>
        </c:ser>
        <c:ser>
          <c:idx val="2"/>
          <c:order val="2"/>
          <c:tx>
            <c:strRef>
              <c:f>'4 - Trends groeivormen KRW'!$AL$154</c:f>
              <c:strCache>
                <c:ptCount val="1"/>
                <c:pt idx="0">
                  <c:v>emers</c:v>
                </c:pt>
              </c:strCache>
            </c:strRef>
          </c:tx>
          <c:spPr>
            <a:ln w="28575" cap="rnd">
              <a:solidFill>
                <a:srgbClr val="92D050"/>
              </a:solidFill>
              <a:round/>
            </a:ln>
            <a:effectLst/>
          </c:spPr>
          <c:marker>
            <c:symbol val="none"/>
          </c:marker>
          <c:cat>
            <c:numRef>
              <c:f>'4 - Trends groeivormen KRW'!$AI$155:$AI$164</c:f>
              <c:numCache>
                <c:formatCode>General</c:formatCode>
                <c:ptCount val="10"/>
                <c:pt idx="0">
                  <c:v>2005</c:v>
                </c:pt>
                <c:pt idx="1">
                  <c:v>2006</c:v>
                </c:pt>
                <c:pt idx="2">
                  <c:v>2007</c:v>
                </c:pt>
                <c:pt idx="3">
                  <c:v>2008</c:v>
                </c:pt>
                <c:pt idx="4">
                  <c:v>2009</c:v>
                </c:pt>
                <c:pt idx="5">
                  <c:v>2010</c:v>
                </c:pt>
                <c:pt idx="6">
                  <c:v>2013</c:v>
                </c:pt>
                <c:pt idx="7">
                  <c:v>2016</c:v>
                </c:pt>
                <c:pt idx="8">
                  <c:v>2019</c:v>
                </c:pt>
                <c:pt idx="9">
                  <c:v>2022</c:v>
                </c:pt>
              </c:numCache>
            </c:numRef>
          </c:cat>
          <c:val>
            <c:numRef>
              <c:f>'4 - Trends groeivormen KRW'!$AL$155:$AL$164</c:f>
              <c:numCache>
                <c:formatCode>_(* #,##0.00_);_(* \(#,##0.00\);_(* "-"??_);_(@_)</c:formatCode>
                <c:ptCount val="10"/>
                <c:pt idx="0">
                  <c:v>0</c:v>
                </c:pt>
                <c:pt idx="1">
                  <c:v>0</c:v>
                </c:pt>
                <c:pt idx="2">
                  <c:v>0</c:v>
                </c:pt>
                <c:pt idx="3">
                  <c:v>0.02</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E154-40E6-B809-DAE2FE11ECF9}"/>
            </c:ext>
          </c:extLst>
        </c:ser>
        <c:ser>
          <c:idx val="3"/>
          <c:order val="3"/>
          <c:tx>
            <c:strRef>
              <c:f>'4 - Trends groeivormen KRW'!$AM$154</c:f>
              <c:strCache>
                <c:ptCount val="1"/>
                <c:pt idx="0">
                  <c:v>draadwieren</c:v>
                </c:pt>
              </c:strCache>
            </c:strRef>
          </c:tx>
          <c:spPr>
            <a:ln w="28575" cap="rnd">
              <a:solidFill>
                <a:srgbClr val="FF0000"/>
              </a:solidFill>
              <a:round/>
            </a:ln>
            <a:effectLst/>
          </c:spPr>
          <c:marker>
            <c:symbol val="none"/>
          </c:marker>
          <c:cat>
            <c:numRef>
              <c:f>'4 - Trends groeivormen KRW'!$AI$155:$AI$164</c:f>
              <c:numCache>
                <c:formatCode>General</c:formatCode>
                <c:ptCount val="10"/>
                <c:pt idx="0">
                  <c:v>2005</c:v>
                </c:pt>
                <c:pt idx="1">
                  <c:v>2006</c:v>
                </c:pt>
                <c:pt idx="2">
                  <c:v>2007</c:v>
                </c:pt>
                <c:pt idx="3">
                  <c:v>2008</c:v>
                </c:pt>
                <c:pt idx="4">
                  <c:v>2009</c:v>
                </c:pt>
                <c:pt idx="5">
                  <c:v>2010</c:v>
                </c:pt>
                <c:pt idx="6">
                  <c:v>2013</c:v>
                </c:pt>
                <c:pt idx="7">
                  <c:v>2016</c:v>
                </c:pt>
                <c:pt idx="8">
                  <c:v>2019</c:v>
                </c:pt>
                <c:pt idx="9">
                  <c:v>2022</c:v>
                </c:pt>
              </c:numCache>
            </c:numRef>
          </c:cat>
          <c:val>
            <c:numRef>
              <c:f>'4 - Trends groeivormen KRW'!$AM$155:$AM$164</c:f>
              <c:numCache>
                <c:formatCode>_(* #,##0.00_);_(* \(#,##0.00\);_(* "-"??_);_(@_)</c:formatCode>
                <c:ptCount val="10"/>
                <c:pt idx="0">
                  <c:v>3.15</c:v>
                </c:pt>
                <c:pt idx="1">
                  <c:v>3.31</c:v>
                </c:pt>
                <c:pt idx="2">
                  <c:v>1.1000000000000001</c:v>
                </c:pt>
                <c:pt idx="3">
                  <c:v>0.05</c:v>
                </c:pt>
                <c:pt idx="4">
                  <c:v>10.69</c:v>
                </c:pt>
                <c:pt idx="5">
                  <c:v>6.18</c:v>
                </c:pt>
                <c:pt idx="6">
                  <c:v>10.68</c:v>
                </c:pt>
                <c:pt idx="7">
                  <c:v>11.68</c:v>
                </c:pt>
                <c:pt idx="8">
                  <c:v>9.9</c:v>
                </c:pt>
                <c:pt idx="9" formatCode="0.00">
                  <c:v>10.871325000000002</c:v>
                </c:pt>
              </c:numCache>
            </c:numRef>
          </c:val>
          <c:smooth val="0"/>
          <c:extLst>
            <c:ext xmlns:c16="http://schemas.microsoft.com/office/drawing/2014/chart" uri="{C3380CC4-5D6E-409C-BE32-E72D297353CC}">
              <c16:uniqueId val="{00000003-E154-40E6-B809-DAE2FE11ECF9}"/>
            </c:ext>
          </c:extLst>
        </c:ser>
        <c:dLbls>
          <c:showLegendKey val="0"/>
          <c:showVal val="0"/>
          <c:showCatName val="0"/>
          <c:showSerName val="0"/>
          <c:showPercent val="0"/>
          <c:showBubbleSize val="0"/>
        </c:dLbls>
        <c:smooth val="0"/>
        <c:axId val="473553432"/>
        <c:axId val="473552256"/>
      </c:lineChart>
      <c:catAx>
        <c:axId val="473553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3552256"/>
        <c:crosses val="autoZero"/>
        <c:auto val="1"/>
        <c:lblAlgn val="ctr"/>
        <c:lblOffset val="100"/>
        <c:noMultiLvlLbl val="0"/>
      </c:catAx>
      <c:valAx>
        <c:axId val="473552256"/>
        <c:scaling>
          <c:orientation val="minMax"/>
          <c:max val="6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3553432"/>
        <c:crosses val="autoZero"/>
        <c:crossBetween val="between"/>
        <c:majorUnit val="20"/>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Bedekkingspercentages groeivormen </a:t>
            </a:r>
            <a:r>
              <a:rPr lang="en-GB"/>
              <a:t>Zwarte Meer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tx>
            <c:strRef>
              <c:f>'4 - Trends groeivormen KRW'!$AJ$128</c:f>
              <c:strCache>
                <c:ptCount val="1"/>
                <c:pt idx="0">
                  <c:v>ondergedoken</c:v>
                </c:pt>
              </c:strCache>
            </c:strRef>
          </c:tx>
          <c:spPr>
            <a:ln w="28575" cap="rnd">
              <a:solidFill>
                <a:schemeClr val="accent1"/>
              </a:solidFill>
              <a:round/>
            </a:ln>
            <a:effectLst/>
          </c:spPr>
          <c:marker>
            <c:symbol val="none"/>
          </c:marker>
          <c:cat>
            <c:numRef>
              <c:f>'4 - Trends groeivormen KRW'!$AI$129:$AI$141</c:f>
              <c:numCache>
                <c:formatCode>General</c:formatCode>
                <c:ptCount val="13"/>
                <c:pt idx="0">
                  <c:v>2005</c:v>
                </c:pt>
                <c:pt idx="1">
                  <c:v>2006</c:v>
                </c:pt>
                <c:pt idx="2">
                  <c:v>2007</c:v>
                </c:pt>
                <c:pt idx="3">
                  <c:v>2008</c:v>
                </c:pt>
                <c:pt idx="4">
                  <c:v>2009</c:v>
                </c:pt>
                <c:pt idx="5">
                  <c:v>2010</c:v>
                </c:pt>
                <c:pt idx="6">
                  <c:v>2011</c:v>
                </c:pt>
                <c:pt idx="7">
                  <c:v>2012</c:v>
                </c:pt>
                <c:pt idx="8">
                  <c:v>2015</c:v>
                </c:pt>
                <c:pt idx="9">
                  <c:v>2018</c:v>
                </c:pt>
                <c:pt idx="10">
                  <c:v>2020</c:v>
                </c:pt>
                <c:pt idx="11">
                  <c:v>2023</c:v>
                </c:pt>
              </c:numCache>
            </c:numRef>
          </c:cat>
          <c:val>
            <c:numRef>
              <c:f>'4 - Trends groeivormen KRW'!$AJ$129:$AJ$141</c:f>
              <c:numCache>
                <c:formatCode>_(* #,##0.00_);_(* \(#,##0.00\);_(* "-"??_);_(@_)</c:formatCode>
                <c:ptCount val="13"/>
                <c:pt idx="0">
                  <c:v>11</c:v>
                </c:pt>
                <c:pt idx="1">
                  <c:v>7.66</c:v>
                </c:pt>
                <c:pt idx="2">
                  <c:v>16.25</c:v>
                </c:pt>
                <c:pt idx="3">
                  <c:v>32.35</c:v>
                </c:pt>
                <c:pt idx="4">
                  <c:v>20.9</c:v>
                </c:pt>
                <c:pt idx="5">
                  <c:v>38.58</c:v>
                </c:pt>
                <c:pt idx="6">
                  <c:v>22.69</c:v>
                </c:pt>
                <c:pt idx="7">
                  <c:v>23.71</c:v>
                </c:pt>
                <c:pt idx="8">
                  <c:v>20.16</c:v>
                </c:pt>
                <c:pt idx="9">
                  <c:v>29.58</c:v>
                </c:pt>
                <c:pt idx="10">
                  <c:v>47.796880952380953</c:v>
                </c:pt>
                <c:pt idx="11" formatCode="0.00">
                  <c:v>28.004500000000007</c:v>
                </c:pt>
              </c:numCache>
            </c:numRef>
          </c:val>
          <c:smooth val="0"/>
          <c:extLst>
            <c:ext xmlns:c16="http://schemas.microsoft.com/office/drawing/2014/chart" uri="{C3380CC4-5D6E-409C-BE32-E72D297353CC}">
              <c16:uniqueId val="{00000000-3E97-4256-AD96-850BCAFA4435}"/>
            </c:ext>
          </c:extLst>
        </c:ser>
        <c:ser>
          <c:idx val="1"/>
          <c:order val="1"/>
          <c:tx>
            <c:strRef>
              <c:f>'4 - Trends groeivormen KRW'!$AK$128</c:f>
              <c:strCache>
                <c:ptCount val="1"/>
                <c:pt idx="0">
                  <c:v>drijvend</c:v>
                </c:pt>
              </c:strCache>
            </c:strRef>
          </c:tx>
          <c:spPr>
            <a:ln w="28575" cap="rnd">
              <a:solidFill>
                <a:srgbClr val="FFFF00"/>
              </a:solidFill>
              <a:round/>
            </a:ln>
            <a:effectLst/>
          </c:spPr>
          <c:marker>
            <c:symbol val="none"/>
          </c:marker>
          <c:cat>
            <c:numRef>
              <c:f>'4 - Trends groeivormen KRW'!$AI$129:$AI$141</c:f>
              <c:numCache>
                <c:formatCode>General</c:formatCode>
                <c:ptCount val="13"/>
                <c:pt idx="0">
                  <c:v>2005</c:v>
                </c:pt>
                <c:pt idx="1">
                  <c:v>2006</c:v>
                </c:pt>
                <c:pt idx="2">
                  <c:v>2007</c:v>
                </c:pt>
                <c:pt idx="3">
                  <c:v>2008</c:v>
                </c:pt>
                <c:pt idx="4">
                  <c:v>2009</c:v>
                </c:pt>
                <c:pt idx="5">
                  <c:v>2010</c:v>
                </c:pt>
                <c:pt idx="6">
                  <c:v>2011</c:v>
                </c:pt>
                <c:pt idx="7">
                  <c:v>2012</c:v>
                </c:pt>
                <c:pt idx="8">
                  <c:v>2015</c:v>
                </c:pt>
                <c:pt idx="9">
                  <c:v>2018</c:v>
                </c:pt>
                <c:pt idx="10">
                  <c:v>2020</c:v>
                </c:pt>
                <c:pt idx="11">
                  <c:v>2023</c:v>
                </c:pt>
              </c:numCache>
            </c:numRef>
          </c:cat>
          <c:val>
            <c:numRef>
              <c:f>'4 - Trends groeivormen KRW'!$AK$129:$AK$141</c:f>
              <c:numCache>
                <c:formatCode>_(* #,##0.00_);_(* \(#,##0.00\);_(* "-"??_);_(@_)</c:formatCode>
                <c:ptCount val="13"/>
                <c:pt idx="0">
                  <c:v>3.46</c:v>
                </c:pt>
                <c:pt idx="1">
                  <c:v>0</c:v>
                </c:pt>
                <c:pt idx="2">
                  <c:v>2.91</c:v>
                </c:pt>
                <c:pt idx="3">
                  <c:v>2.27</c:v>
                </c:pt>
                <c:pt idx="4">
                  <c:v>1.63</c:v>
                </c:pt>
                <c:pt idx="5">
                  <c:v>2.04</c:v>
                </c:pt>
                <c:pt idx="6">
                  <c:v>1.2</c:v>
                </c:pt>
                <c:pt idx="7">
                  <c:v>1.81</c:v>
                </c:pt>
                <c:pt idx="8">
                  <c:v>1.02</c:v>
                </c:pt>
                <c:pt idx="9">
                  <c:v>1.81</c:v>
                </c:pt>
                <c:pt idx="10">
                  <c:v>1.142857142857143</c:v>
                </c:pt>
                <c:pt idx="11" formatCode="0.00">
                  <c:v>0.19047619047619047</c:v>
                </c:pt>
              </c:numCache>
            </c:numRef>
          </c:val>
          <c:smooth val="0"/>
          <c:extLst>
            <c:ext xmlns:c16="http://schemas.microsoft.com/office/drawing/2014/chart" uri="{C3380CC4-5D6E-409C-BE32-E72D297353CC}">
              <c16:uniqueId val="{00000001-3E97-4256-AD96-850BCAFA4435}"/>
            </c:ext>
          </c:extLst>
        </c:ser>
        <c:ser>
          <c:idx val="2"/>
          <c:order val="2"/>
          <c:tx>
            <c:strRef>
              <c:f>'4 - Trends groeivormen KRW'!$AL$128</c:f>
              <c:strCache>
                <c:ptCount val="1"/>
                <c:pt idx="0">
                  <c:v>emers</c:v>
                </c:pt>
              </c:strCache>
            </c:strRef>
          </c:tx>
          <c:spPr>
            <a:ln w="28575" cap="rnd">
              <a:solidFill>
                <a:srgbClr val="92D050"/>
              </a:solidFill>
              <a:round/>
            </a:ln>
            <a:effectLst/>
          </c:spPr>
          <c:marker>
            <c:symbol val="none"/>
          </c:marker>
          <c:cat>
            <c:numRef>
              <c:f>'4 - Trends groeivormen KRW'!$AI$129:$AI$141</c:f>
              <c:numCache>
                <c:formatCode>General</c:formatCode>
                <c:ptCount val="13"/>
                <c:pt idx="0">
                  <c:v>2005</c:v>
                </c:pt>
                <c:pt idx="1">
                  <c:v>2006</c:v>
                </c:pt>
                <c:pt idx="2">
                  <c:v>2007</c:v>
                </c:pt>
                <c:pt idx="3">
                  <c:v>2008</c:v>
                </c:pt>
                <c:pt idx="4">
                  <c:v>2009</c:v>
                </c:pt>
                <c:pt idx="5">
                  <c:v>2010</c:v>
                </c:pt>
                <c:pt idx="6">
                  <c:v>2011</c:v>
                </c:pt>
                <c:pt idx="7">
                  <c:v>2012</c:v>
                </c:pt>
                <c:pt idx="8">
                  <c:v>2015</c:v>
                </c:pt>
                <c:pt idx="9">
                  <c:v>2018</c:v>
                </c:pt>
                <c:pt idx="10">
                  <c:v>2020</c:v>
                </c:pt>
                <c:pt idx="11">
                  <c:v>2023</c:v>
                </c:pt>
              </c:numCache>
            </c:numRef>
          </c:cat>
          <c:val>
            <c:numRef>
              <c:f>'4 - Trends groeivormen KRW'!$AL$129:$AL$141</c:f>
              <c:numCache>
                <c:formatCode>_(* #,##0.00_);_(* \(#,##0.00\);_(* "-"??_);_(@_)</c:formatCode>
                <c:ptCount val="13"/>
                <c:pt idx="0">
                  <c:v>0.36</c:v>
                </c:pt>
                <c:pt idx="1">
                  <c:v>4.4400000000000004</c:v>
                </c:pt>
                <c:pt idx="2">
                  <c:v>3.64</c:v>
                </c:pt>
                <c:pt idx="3">
                  <c:v>1.27</c:v>
                </c:pt>
                <c:pt idx="4">
                  <c:v>1.59</c:v>
                </c:pt>
                <c:pt idx="5">
                  <c:v>1.57</c:v>
                </c:pt>
                <c:pt idx="6">
                  <c:v>1.1299999999999999</c:v>
                </c:pt>
                <c:pt idx="7">
                  <c:v>1.48</c:v>
                </c:pt>
                <c:pt idx="8">
                  <c:v>0.7</c:v>
                </c:pt>
                <c:pt idx="9">
                  <c:v>0.02</c:v>
                </c:pt>
                <c:pt idx="10">
                  <c:v>9.5238095238095233E-2</c:v>
                </c:pt>
                <c:pt idx="11" formatCode="0.00">
                  <c:v>1.9047619047619049E-2</c:v>
                </c:pt>
              </c:numCache>
            </c:numRef>
          </c:val>
          <c:smooth val="0"/>
          <c:extLst>
            <c:ext xmlns:c16="http://schemas.microsoft.com/office/drawing/2014/chart" uri="{C3380CC4-5D6E-409C-BE32-E72D297353CC}">
              <c16:uniqueId val="{00000002-3E97-4256-AD96-850BCAFA4435}"/>
            </c:ext>
          </c:extLst>
        </c:ser>
        <c:ser>
          <c:idx val="3"/>
          <c:order val="3"/>
          <c:tx>
            <c:strRef>
              <c:f>'4 - Trends groeivormen KRW'!$AM$128</c:f>
              <c:strCache>
                <c:ptCount val="1"/>
                <c:pt idx="0">
                  <c:v>draadwieren</c:v>
                </c:pt>
              </c:strCache>
            </c:strRef>
          </c:tx>
          <c:spPr>
            <a:ln w="28575" cap="rnd">
              <a:solidFill>
                <a:srgbClr val="FF0000"/>
              </a:solidFill>
              <a:round/>
            </a:ln>
            <a:effectLst/>
          </c:spPr>
          <c:marker>
            <c:symbol val="none"/>
          </c:marker>
          <c:cat>
            <c:numRef>
              <c:f>'4 - Trends groeivormen KRW'!$AI$129:$AI$141</c:f>
              <c:numCache>
                <c:formatCode>General</c:formatCode>
                <c:ptCount val="13"/>
                <c:pt idx="0">
                  <c:v>2005</c:v>
                </c:pt>
                <c:pt idx="1">
                  <c:v>2006</c:v>
                </c:pt>
                <c:pt idx="2">
                  <c:v>2007</c:v>
                </c:pt>
                <c:pt idx="3">
                  <c:v>2008</c:v>
                </c:pt>
                <c:pt idx="4">
                  <c:v>2009</c:v>
                </c:pt>
                <c:pt idx="5">
                  <c:v>2010</c:v>
                </c:pt>
                <c:pt idx="6">
                  <c:v>2011</c:v>
                </c:pt>
                <c:pt idx="7">
                  <c:v>2012</c:v>
                </c:pt>
                <c:pt idx="8">
                  <c:v>2015</c:v>
                </c:pt>
                <c:pt idx="9">
                  <c:v>2018</c:v>
                </c:pt>
                <c:pt idx="10">
                  <c:v>2020</c:v>
                </c:pt>
                <c:pt idx="11">
                  <c:v>2023</c:v>
                </c:pt>
              </c:numCache>
            </c:numRef>
          </c:cat>
          <c:val>
            <c:numRef>
              <c:f>'4 - Trends groeivormen KRW'!$AM$129:$AM$141</c:f>
              <c:numCache>
                <c:formatCode>_(* #,##0.00_);_(* \(#,##0.00\);_(* "-"??_);_(@_)</c:formatCode>
                <c:ptCount val="13"/>
                <c:pt idx="0">
                  <c:v>34.57</c:v>
                </c:pt>
                <c:pt idx="1">
                  <c:v>52.55</c:v>
                </c:pt>
                <c:pt idx="2">
                  <c:v>27.29</c:v>
                </c:pt>
                <c:pt idx="3">
                  <c:v>28.53</c:v>
                </c:pt>
                <c:pt idx="4">
                  <c:v>18.72</c:v>
                </c:pt>
                <c:pt idx="5">
                  <c:v>33.61</c:v>
                </c:pt>
                <c:pt idx="6">
                  <c:v>23</c:v>
                </c:pt>
                <c:pt idx="7">
                  <c:v>27.65</c:v>
                </c:pt>
                <c:pt idx="8">
                  <c:v>14.87</c:v>
                </c:pt>
                <c:pt idx="9">
                  <c:v>20.9</c:v>
                </c:pt>
                <c:pt idx="10">
                  <c:v>19.053333333333327</c:v>
                </c:pt>
                <c:pt idx="11" formatCode="0.00">
                  <c:v>5.9973809523809534</c:v>
                </c:pt>
              </c:numCache>
            </c:numRef>
          </c:val>
          <c:smooth val="0"/>
          <c:extLst>
            <c:ext xmlns:c16="http://schemas.microsoft.com/office/drawing/2014/chart" uri="{C3380CC4-5D6E-409C-BE32-E72D297353CC}">
              <c16:uniqueId val="{00000003-3E97-4256-AD96-850BCAFA4435}"/>
            </c:ext>
          </c:extLst>
        </c:ser>
        <c:dLbls>
          <c:showLegendKey val="0"/>
          <c:showVal val="0"/>
          <c:showCatName val="0"/>
          <c:showSerName val="0"/>
          <c:showPercent val="0"/>
          <c:showBubbleSize val="0"/>
        </c:dLbls>
        <c:smooth val="0"/>
        <c:axId val="473544808"/>
        <c:axId val="473544416"/>
      </c:lineChart>
      <c:catAx>
        <c:axId val="473544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3544416"/>
        <c:crosses val="autoZero"/>
        <c:auto val="1"/>
        <c:lblAlgn val="ctr"/>
        <c:lblOffset val="100"/>
        <c:noMultiLvlLbl val="0"/>
      </c:catAx>
      <c:valAx>
        <c:axId val="473544416"/>
        <c:scaling>
          <c:orientation val="minMax"/>
          <c:max val="8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3544808"/>
        <c:crosses val="autoZero"/>
        <c:crossBetween val="between"/>
        <c:majorUnit val="20"/>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4" Type="http://schemas.openxmlformats.org/officeDocument/2006/relationships/chart" Target="../charts/chart24.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4" Type="http://schemas.openxmlformats.org/officeDocument/2006/relationships/chart" Target="../charts/chart28.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4" Type="http://schemas.openxmlformats.org/officeDocument/2006/relationships/chart" Target="../charts/chart32.xml"/></Relationships>
</file>

<file path=xl/drawings/_rels/drawing17.xml.rels><?xml version="1.0" encoding="UTF-8" standalone="yes"?>
<Relationships xmlns="http://schemas.openxmlformats.org/package/2006/relationships"><Relationship Id="rId8" Type="http://schemas.openxmlformats.org/officeDocument/2006/relationships/chart" Target="../charts/chart40.xml"/><Relationship Id="rId13" Type="http://schemas.openxmlformats.org/officeDocument/2006/relationships/chart" Target="../charts/chart45.xml"/><Relationship Id="rId18" Type="http://schemas.openxmlformats.org/officeDocument/2006/relationships/chart" Target="../charts/chart50.xml"/><Relationship Id="rId3" Type="http://schemas.openxmlformats.org/officeDocument/2006/relationships/chart" Target="../charts/chart35.xml"/><Relationship Id="rId21" Type="http://schemas.openxmlformats.org/officeDocument/2006/relationships/chart" Target="../charts/chart53.xml"/><Relationship Id="rId7" Type="http://schemas.openxmlformats.org/officeDocument/2006/relationships/chart" Target="../charts/chart39.xml"/><Relationship Id="rId12" Type="http://schemas.openxmlformats.org/officeDocument/2006/relationships/chart" Target="../charts/chart44.xml"/><Relationship Id="rId17" Type="http://schemas.openxmlformats.org/officeDocument/2006/relationships/chart" Target="../charts/chart49.xml"/><Relationship Id="rId2" Type="http://schemas.openxmlformats.org/officeDocument/2006/relationships/chart" Target="../charts/chart34.xml"/><Relationship Id="rId16" Type="http://schemas.openxmlformats.org/officeDocument/2006/relationships/chart" Target="../charts/chart48.xml"/><Relationship Id="rId20" Type="http://schemas.openxmlformats.org/officeDocument/2006/relationships/chart" Target="../charts/chart52.xml"/><Relationship Id="rId1" Type="http://schemas.openxmlformats.org/officeDocument/2006/relationships/chart" Target="../charts/chart33.xml"/><Relationship Id="rId6" Type="http://schemas.openxmlformats.org/officeDocument/2006/relationships/chart" Target="../charts/chart38.xml"/><Relationship Id="rId11" Type="http://schemas.openxmlformats.org/officeDocument/2006/relationships/chart" Target="../charts/chart43.xml"/><Relationship Id="rId24" Type="http://schemas.openxmlformats.org/officeDocument/2006/relationships/chart" Target="../charts/chart56.xml"/><Relationship Id="rId5" Type="http://schemas.openxmlformats.org/officeDocument/2006/relationships/chart" Target="../charts/chart37.xml"/><Relationship Id="rId15" Type="http://schemas.openxmlformats.org/officeDocument/2006/relationships/chart" Target="../charts/chart47.xml"/><Relationship Id="rId23" Type="http://schemas.openxmlformats.org/officeDocument/2006/relationships/chart" Target="../charts/chart55.xml"/><Relationship Id="rId10" Type="http://schemas.openxmlformats.org/officeDocument/2006/relationships/chart" Target="../charts/chart42.xml"/><Relationship Id="rId19" Type="http://schemas.openxmlformats.org/officeDocument/2006/relationships/chart" Target="../charts/chart51.xml"/><Relationship Id="rId4" Type="http://schemas.openxmlformats.org/officeDocument/2006/relationships/chart" Target="../charts/chart36.xml"/><Relationship Id="rId9" Type="http://schemas.openxmlformats.org/officeDocument/2006/relationships/chart" Target="../charts/chart41.xml"/><Relationship Id="rId14" Type="http://schemas.openxmlformats.org/officeDocument/2006/relationships/chart" Target="../charts/chart46.xml"/><Relationship Id="rId22" Type="http://schemas.openxmlformats.org/officeDocument/2006/relationships/chart" Target="../charts/chart5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36.xml.rels><?xml version="1.0" encoding="UTF-8" standalone="yes"?>
<Relationships xmlns="http://schemas.openxmlformats.org/package/2006/relationships"><Relationship Id="rId8" Type="http://schemas.openxmlformats.org/officeDocument/2006/relationships/chart" Target="../charts/chart64.xml"/><Relationship Id="rId13" Type="http://schemas.openxmlformats.org/officeDocument/2006/relationships/chart" Target="../charts/chart69.xml"/><Relationship Id="rId18" Type="http://schemas.openxmlformats.org/officeDocument/2006/relationships/chart" Target="../charts/chart74.xml"/><Relationship Id="rId3" Type="http://schemas.openxmlformats.org/officeDocument/2006/relationships/chart" Target="../charts/chart59.xml"/><Relationship Id="rId21" Type="http://schemas.openxmlformats.org/officeDocument/2006/relationships/chart" Target="../charts/chart77.xml"/><Relationship Id="rId7" Type="http://schemas.openxmlformats.org/officeDocument/2006/relationships/chart" Target="../charts/chart63.xml"/><Relationship Id="rId12" Type="http://schemas.openxmlformats.org/officeDocument/2006/relationships/chart" Target="../charts/chart68.xml"/><Relationship Id="rId17" Type="http://schemas.openxmlformats.org/officeDocument/2006/relationships/chart" Target="../charts/chart73.xml"/><Relationship Id="rId2" Type="http://schemas.openxmlformats.org/officeDocument/2006/relationships/chart" Target="../charts/chart58.xml"/><Relationship Id="rId16" Type="http://schemas.openxmlformats.org/officeDocument/2006/relationships/chart" Target="../charts/chart72.xml"/><Relationship Id="rId20" Type="http://schemas.openxmlformats.org/officeDocument/2006/relationships/chart" Target="../charts/chart76.xml"/><Relationship Id="rId1" Type="http://schemas.openxmlformats.org/officeDocument/2006/relationships/chart" Target="../charts/chart57.xml"/><Relationship Id="rId6" Type="http://schemas.openxmlformats.org/officeDocument/2006/relationships/chart" Target="../charts/chart62.xml"/><Relationship Id="rId11" Type="http://schemas.openxmlformats.org/officeDocument/2006/relationships/chart" Target="../charts/chart67.xml"/><Relationship Id="rId24" Type="http://schemas.openxmlformats.org/officeDocument/2006/relationships/chart" Target="../charts/chart80.xml"/><Relationship Id="rId5" Type="http://schemas.openxmlformats.org/officeDocument/2006/relationships/chart" Target="../charts/chart61.xml"/><Relationship Id="rId15" Type="http://schemas.openxmlformats.org/officeDocument/2006/relationships/chart" Target="../charts/chart71.xml"/><Relationship Id="rId23" Type="http://schemas.openxmlformats.org/officeDocument/2006/relationships/chart" Target="../charts/chart79.xml"/><Relationship Id="rId10" Type="http://schemas.openxmlformats.org/officeDocument/2006/relationships/chart" Target="../charts/chart66.xml"/><Relationship Id="rId19" Type="http://schemas.openxmlformats.org/officeDocument/2006/relationships/chart" Target="../charts/chart75.xml"/><Relationship Id="rId4" Type="http://schemas.openxmlformats.org/officeDocument/2006/relationships/chart" Target="../charts/chart60.xml"/><Relationship Id="rId9" Type="http://schemas.openxmlformats.org/officeDocument/2006/relationships/chart" Target="../charts/chart65.xml"/><Relationship Id="rId14" Type="http://schemas.openxmlformats.org/officeDocument/2006/relationships/chart" Target="../charts/chart70.xml"/><Relationship Id="rId22" Type="http://schemas.openxmlformats.org/officeDocument/2006/relationships/chart" Target="../charts/chart78.xml"/></Relationships>
</file>

<file path=xl/drawings/_rels/drawing37.xml.rels><?xml version="1.0" encoding="UTF-8" standalone="yes"?>
<Relationships xmlns="http://schemas.openxmlformats.org/package/2006/relationships"><Relationship Id="rId8" Type="http://schemas.openxmlformats.org/officeDocument/2006/relationships/chart" Target="../charts/chart88.xml"/><Relationship Id="rId13" Type="http://schemas.openxmlformats.org/officeDocument/2006/relationships/chart" Target="../charts/chart93.xml"/><Relationship Id="rId18" Type="http://schemas.openxmlformats.org/officeDocument/2006/relationships/chart" Target="../charts/chart98.xml"/><Relationship Id="rId3" Type="http://schemas.openxmlformats.org/officeDocument/2006/relationships/chart" Target="../charts/chart83.xml"/><Relationship Id="rId21" Type="http://schemas.openxmlformats.org/officeDocument/2006/relationships/chart" Target="../charts/chart101.xml"/><Relationship Id="rId7" Type="http://schemas.openxmlformats.org/officeDocument/2006/relationships/chart" Target="../charts/chart87.xml"/><Relationship Id="rId12" Type="http://schemas.openxmlformats.org/officeDocument/2006/relationships/chart" Target="../charts/chart92.xml"/><Relationship Id="rId17" Type="http://schemas.openxmlformats.org/officeDocument/2006/relationships/chart" Target="../charts/chart97.xml"/><Relationship Id="rId2" Type="http://schemas.openxmlformats.org/officeDocument/2006/relationships/chart" Target="../charts/chart82.xml"/><Relationship Id="rId16" Type="http://schemas.openxmlformats.org/officeDocument/2006/relationships/chart" Target="../charts/chart96.xml"/><Relationship Id="rId20" Type="http://schemas.openxmlformats.org/officeDocument/2006/relationships/chart" Target="../charts/chart100.xml"/><Relationship Id="rId1" Type="http://schemas.openxmlformats.org/officeDocument/2006/relationships/chart" Target="../charts/chart81.xml"/><Relationship Id="rId6" Type="http://schemas.openxmlformats.org/officeDocument/2006/relationships/chart" Target="../charts/chart86.xml"/><Relationship Id="rId11" Type="http://schemas.openxmlformats.org/officeDocument/2006/relationships/chart" Target="../charts/chart91.xml"/><Relationship Id="rId24" Type="http://schemas.openxmlformats.org/officeDocument/2006/relationships/chart" Target="../charts/chart104.xml"/><Relationship Id="rId5" Type="http://schemas.openxmlformats.org/officeDocument/2006/relationships/chart" Target="../charts/chart85.xml"/><Relationship Id="rId15" Type="http://schemas.openxmlformats.org/officeDocument/2006/relationships/chart" Target="../charts/chart95.xml"/><Relationship Id="rId23" Type="http://schemas.openxmlformats.org/officeDocument/2006/relationships/chart" Target="../charts/chart103.xml"/><Relationship Id="rId10" Type="http://schemas.openxmlformats.org/officeDocument/2006/relationships/chart" Target="../charts/chart90.xml"/><Relationship Id="rId19" Type="http://schemas.openxmlformats.org/officeDocument/2006/relationships/chart" Target="../charts/chart99.xml"/><Relationship Id="rId4" Type="http://schemas.openxmlformats.org/officeDocument/2006/relationships/chart" Target="../charts/chart84.xml"/><Relationship Id="rId9" Type="http://schemas.openxmlformats.org/officeDocument/2006/relationships/chart" Target="../charts/chart89.xml"/><Relationship Id="rId14" Type="http://schemas.openxmlformats.org/officeDocument/2006/relationships/chart" Target="../charts/chart94.xml"/><Relationship Id="rId22" Type="http://schemas.openxmlformats.org/officeDocument/2006/relationships/chart" Target="../charts/chart10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xdr:from>
      <xdr:col>0</xdr:col>
      <xdr:colOff>0</xdr:colOff>
      <xdr:row>16</xdr:row>
      <xdr:rowOff>137881</xdr:rowOff>
    </xdr:from>
    <xdr:to>
      <xdr:col>10</xdr:col>
      <xdr:colOff>197505</xdr:colOff>
      <xdr:row>42</xdr:row>
      <xdr:rowOff>77005</xdr:rowOff>
    </xdr:to>
    <xdr:graphicFrame macro="">
      <xdr:nvGraphicFramePr>
        <xdr:cNvPr id="2" name="Grafiek 1">
          <a:extLst>
            <a:ext uri="{FF2B5EF4-FFF2-40B4-BE49-F238E27FC236}">
              <a16:creationId xmlns:a16="http://schemas.microsoft.com/office/drawing/2014/main" id="{4BA4CFA0-9357-48CE-8BAC-12C63816C5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44</xdr:row>
      <xdr:rowOff>62752</xdr:rowOff>
    </xdr:from>
    <xdr:to>
      <xdr:col>10</xdr:col>
      <xdr:colOff>190499</xdr:colOff>
      <xdr:row>69</xdr:row>
      <xdr:rowOff>67236</xdr:rowOff>
    </xdr:to>
    <xdr:graphicFrame macro="">
      <xdr:nvGraphicFramePr>
        <xdr:cNvPr id="3" name="Grafiek 2">
          <a:extLst>
            <a:ext uri="{FF2B5EF4-FFF2-40B4-BE49-F238E27FC236}">
              <a16:creationId xmlns:a16="http://schemas.microsoft.com/office/drawing/2014/main" id="{06443A93-DCC8-4F0E-A799-C811DE3C6B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70</xdr:row>
      <xdr:rowOff>152399</xdr:rowOff>
    </xdr:from>
    <xdr:to>
      <xdr:col>10</xdr:col>
      <xdr:colOff>179294</xdr:colOff>
      <xdr:row>99</xdr:row>
      <xdr:rowOff>11206</xdr:rowOff>
    </xdr:to>
    <xdr:graphicFrame macro="">
      <xdr:nvGraphicFramePr>
        <xdr:cNvPr id="4" name="Grafiek 3">
          <a:extLst>
            <a:ext uri="{FF2B5EF4-FFF2-40B4-BE49-F238E27FC236}">
              <a16:creationId xmlns:a16="http://schemas.microsoft.com/office/drawing/2014/main" id="{6F58AFF2-E0BA-471F-8A84-379E97D706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100</xdr:row>
      <xdr:rowOff>17930</xdr:rowOff>
    </xdr:from>
    <xdr:to>
      <xdr:col>10</xdr:col>
      <xdr:colOff>201705</xdr:colOff>
      <xdr:row>129</xdr:row>
      <xdr:rowOff>67236</xdr:rowOff>
    </xdr:to>
    <xdr:graphicFrame macro="">
      <xdr:nvGraphicFramePr>
        <xdr:cNvPr id="5" name="Grafiek 4">
          <a:extLst>
            <a:ext uri="{FF2B5EF4-FFF2-40B4-BE49-F238E27FC236}">
              <a16:creationId xmlns:a16="http://schemas.microsoft.com/office/drawing/2014/main" id="{7210220E-9215-4F88-941B-5033456F24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0.0468</cdr:x>
      <cdr:y>0.11451</cdr:y>
    </cdr:from>
    <cdr:to>
      <cdr:x>0.7566</cdr:x>
      <cdr:y>0.53643</cdr:y>
    </cdr:to>
    <cdr:sp macro="" textlink="">
      <cdr:nvSpPr>
        <cdr:cNvPr id="2" name="Rechthoek 1">
          <a:extLst xmlns:a="http://schemas.openxmlformats.org/drawingml/2006/main">
            <a:ext uri="{FF2B5EF4-FFF2-40B4-BE49-F238E27FC236}">
              <a16:creationId xmlns:a16="http://schemas.microsoft.com/office/drawing/2014/main" id="{72F46CEE-2991-46C1-8BC0-2D41F29D35BB}"/>
            </a:ext>
          </a:extLst>
        </cdr:cNvPr>
        <cdr:cNvSpPr/>
      </cdr:nvSpPr>
      <cdr:spPr>
        <a:xfrm xmlns:a="http://schemas.openxmlformats.org/drawingml/2006/main">
          <a:off x="349784" y="486220"/>
          <a:ext cx="5305060" cy="1791498"/>
        </a:xfrm>
        <a:prstGeom xmlns:a="http://schemas.openxmlformats.org/drawingml/2006/main" prst="rect">
          <a:avLst/>
        </a:prstGeom>
        <a:noFill xmlns:a="http://schemas.openxmlformats.org/drawingml/2006/main"/>
        <a:ln xmlns:a="http://schemas.openxmlformats.org/drawingml/2006/main" w="19050">
          <a:solidFill>
            <a:schemeClr val="accent6"/>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nl-NL"/>
        </a:p>
      </cdr:txBody>
    </cdr:sp>
  </cdr:relSizeAnchor>
  <cdr:relSizeAnchor xmlns:cdr="http://schemas.openxmlformats.org/drawingml/2006/chartDrawing">
    <cdr:from>
      <cdr:x>0.04501</cdr:x>
      <cdr:y>0.77246</cdr:y>
    </cdr:from>
    <cdr:to>
      <cdr:x>0.7561</cdr:x>
      <cdr:y>0.86206</cdr:y>
    </cdr:to>
    <cdr:sp macro="" textlink="">
      <cdr:nvSpPr>
        <cdr:cNvPr id="3" name="Rechthoek 2">
          <a:extLst xmlns:a="http://schemas.openxmlformats.org/drawingml/2006/main">
            <a:ext uri="{FF2B5EF4-FFF2-40B4-BE49-F238E27FC236}">
              <a16:creationId xmlns:a16="http://schemas.microsoft.com/office/drawing/2014/main" id="{0D2A07D3-236E-4470-B36E-FFE7F51BEAB5}"/>
            </a:ext>
          </a:extLst>
        </cdr:cNvPr>
        <cdr:cNvSpPr/>
      </cdr:nvSpPr>
      <cdr:spPr>
        <a:xfrm xmlns:a="http://schemas.openxmlformats.org/drawingml/2006/main">
          <a:off x="336420" y="3279914"/>
          <a:ext cx="5314701" cy="380465"/>
        </a:xfrm>
        <a:prstGeom xmlns:a="http://schemas.openxmlformats.org/drawingml/2006/main" prst="rect">
          <a:avLst/>
        </a:prstGeom>
        <a:noFill xmlns:a="http://schemas.openxmlformats.org/drawingml/2006/main"/>
        <a:ln xmlns:a="http://schemas.openxmlformats.org/drawingml/2006/main" w="19050">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nl-NL"/>
        </a:p>
      </cdr:txBody>
    </cdr:sp>
  </cdr:relSizeAnchor>
  <cdr:relSizeAnchor xmlns:cdr="http://schemas.openxmlformats.org/drawingml/2006/chartDrawing">
    <cdr:from>
      <cdr:x>0.04544</cdr:x>
      <cdr:y>0.66039</cdr:y>
    </cdr:from>
    <cdr:to>
      <cdr:x>0.75652</cdr:x>
      <cdr:y>0.7666</cdr:y>
    </cdr:to>
    <cdr:sp macro="" textlink="">
      <cdr:nvSpPr>
        <cdr:cNvPr id="4" name="Rechthoek 3">
          <a:extLst xmlns:a="http://schemas.openxmlformats.org/drawingml/2006/main">
            <a:ext uri="{FF2B5EF4-FFF2-40B4-BE49-F238E27FC236}">
              <a16:creationId xmlns:a16="http://schemas.microsoft.com/office/drawing/2014/main" id="{0AE4BB3E-5FC7-48B6-9332-03AF50120A9E}"/>
            </a:ext>
          </a:extLst>
        </cdr:cNvPr>
        <cdr:cNvSpPr/>
      </cdr:nvSpPr>
      <cdr:spPr>
        <a:xfrm xmlns:a="http://schemas.openxmlformats.org/drawingml/2006/main">
          <a:off x="339633" y="2804070"/>
          <a:ext cx="5314626" cy="450996"/>
        </a:xfrm>
        <a:prstGeom xmlns:a="http://schemas.openxmlformats.org/drawingml/2006/main" prst="rect">
          <a:avLst/>
        </a:prstGeom>
        <a:noFill xmlns:a="http://schemas.openxmlformats.org/drawingml/2006/main"/>
        <a:ln xmlns:a="http://schemas.openxmlformats.org/drawingml/2006/main" w="19050">
          <a:solidFill>
            <a:srgbClr val="FFC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nl-NL"/>
        </a:p>
      </cdr:txBody>
    </cdr:sp>
  </cdr:relSizeAnchor>
  <cdr:relSizeAnchor xmlns:cdr="http://schemas.openxmlformats.org/drawingml/2006/chartDrawing">
    <cdr:from>
      <cdr:x>0.04544</cdr:x>
      <cdr:y>0.54506</cdr:y>
    </cdr:from>
    <cdr:to>
      <cdr:x>0.75652</cdr:x>
      <cdr:y>0.65737</cdr:y>
    </cdr:to>
    <cdr:sp macro="" textlink="">
      <cdr:nvSpPr>
        <cdr:cNvPr id="5" name="Rechthoek 4">
          <a:extLst xmlns:a="http://schemas.openxmlformats.org/drawingml/2006/main">
            <a:ext uri="{FF2B5EF4-FFF2-40B4-BE49-F238E27FC236}">
              <a16:creationId xmlns:a16="http://schemas.microsoft.com/office/drawing/2014/main" id="{2E440B6C-F55B-43A2-82BC-164C7760E18D}"/>
            </a:ext>
          </a:extLst>
        </cdr:cNvPr>
        <cdr:cNvSpPr/>
      </cdr:nvSpPr>
      <cdr:spPr>
        <a:xfrm xmlns:a="http://schemas.openxmlformats.org/drawingml/2006/main">
          <a:off x="339634" y="2314377"/>
          <a:ext cx="5314626" cy="476863"/>
        </a:xfrm>
        <a:prstGeom xmlns:a="http://schemas.openxmlformats.org/drawingml/2006/main" prst="rect">
          <a:avLst/>
        </a:prstGeom>
        <a:noFill xmlns:a="http://schemas.openxmlformats.org/drawingml/2006/main"/>
        <a:ln xmlns:a="http://schemas.openxmlformats.org/drawingml/2006/main" w="19050">
          <a:solidFill>
            <a:srgbClr val="FFFF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nl-NL"/>
        </a:p>
      </cdr:txBody>
    </cdr:sp>
  </cdr:relSizeAnchor>
  <cdr:relSizeAnchor xmlns:cdr="http://schemas.openxmlformats.org/drawingml/2006/chartDrawing">
    <cdr:from>
      <cdr:x>0.80754</cdr:x>
      <cdr:y>0.51176</cdr:y>
    </cdr:from>
    <cdr:to>
      <cdr:x>0.92188</cdr:x>
      <cdr:y>0.57223</cdr:y>
    </cdr:to>
    <cdr:sp macro="" textlink="">
      <cdr:nvSpPr>
        <cdr:cNvPr id="6" name="Tekstvak 5">
          <a:extLst xmlns:a="http://schemas.openxmlformats.org/drawingml/2006/main">
            <a:ext uri="{FF2B5EF4-FFF2-40B4-BE49-F238E27FC236}">
              <a16:creationId xmlns:a16="http://schemas.microsoft.com/office/drawing/2014/main" id="{C4AB6689-4079-4EF8-BFC0-9A72A47251F0}"/>
            </a:ext>
          </a:extLst>
        </cdr:cNvPr>
        <cdr:cNvSpPr txBox="1"/>
      </cdr:nvSpPr>
      <cdr:spPr>
        <a:xfrm xmlns:a="http://schemas.openxmlformats.org/drawingml/2006/main">
          <a:off x="6493565" y="2172967"/>
          <a:ext cx="919370" cy="256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nl-NL" sz="1100"/>
        </a:p>
      </cdr:txBody>
    </cdr:sp>
  </cdr:relSizeAnchor>
  <cdr:relSizeAnchor xmlns:cdr="http://schemas.openxmlformats.org/drawingml/2006/chartDrawing">
    <cdr:from>
      <cdr:x>0.81784</cdr:x>
      <cdr:y>0.53907</cdr:y>
    </cdr:from>
    <cdr:to>
      <cdr:x>0.93872</cdr:x>
      <cdr:y>0.58393</cdr:y>
    </cdr:to>
    <cdr:sp macro="" textlink="">
      <cdr:nvSpPr>
        <cdr:cNvPr id="7" name="Tekstvak 6">
          <a:extLst xmlns:a="http://schemas.openxmlformats.org/drawingml/2006/main">
            <a:ext uri="{FF2B5EF4-FFF2-40B4-BE49-F238E27FC236}">
              <a16:creationId xmlns:a16="http://schemas.microsoft.com/office/drawing/2014/main" id="{C4D484FD-0ACF-48AD-A93F-4C4936F16D5F}"/>
            </a:ext>
          </a:extLst>
        </cdr:cNvPr>
        <cdr:cNvSpPr txBox="1"/>
      </cdr:nvSpPr>
      <cdr:spPr>
        <a:xfrm xmlns:a="http://schemas.openxmlformats.org/drawingml/2006/main">
          <a:off x="6576390" y="2288923"/>
          <a:ext cx="972000" cy="190500"/>
        </a:xfrm>
        <a:prstGeom xmlns:a="http://schemas.openxmlformats.org/drawingml/2006/main" prst="rect">
          <a:avLst/>
        </a:prstGeom>
        <a:ln xmlns:a="http://schemas.openxmlformats.org/drawingml/2006/main" w="12700">
          <a:solidFill>
            <a:srgbClr val="92D050"/>
          </a:solidFill>
        </a:ln>
      </cdr:spPr>
      <cdr:txBody>
        <a:bodyPr xmlns:a="http://schemas.openxmlformats.org/drawingml/2006/main" vertOverflow="clip" wrap="square" tIns="36000" bIns="36000" rtlCol="0"/>
        <a:lstStyle xmlns:a="http://schemas.openxmlformats.org/drawingml/2006/main"/>
        <a:p xmlns:a="http://schemas.openxmlformats.org/drawingml/2006/main">
          <a:r>
            <a:rPr lang="nl-NL" sz="1100"/>
            <a:t>GEP</a:t>
          </a:r>
        </a:p>
      </cdr:txBody>
    </cdr:sp>
  </cdr:relSizeAnchor>
  <cdr:relSizeAnchor xmlns:cdr="http://schemas.openxmlformats.org/drawingml/2006/chartDrawing">
    <cdr:from>
      <cdr:x>0.81784</cdr:x>
      <cdr:y>0.59935</cdr:y>
    </cdr:from>
    <cdr:to>
      <cdr:x>0.93872</cdr:x>
      <cdr:y>0.64428</cdr:y>
    </cdr:to>
    <cdr:sp macro="" textlink="">
      <cdr:nvSpPr>
        <cdr:cNvPr id="8" name="Tekstvak 1">
          <a:extLst xmlns:a="http://schemas.openxmlformats.org/drawingml/2006/main">
            <a:ext uri="{FF2B5EF4-FFF2-40B4-BE49-F238E27FC236}">
              <a16:creationId xmlns:a16="http://schemas.microsoft.com/office/drawing/2014/main" id="{796D0D3C-D57D-492A-A265-788D6CD806A6}"/>
            </a:ext>
          </a:extLst>
        </cdr:cNvPr>
        <cdr:cNvSpPr txBox="1"/>
      </cdr:nvSpPr>
      <cdr:spPr>
        <a:xfrm xmlns:a="http://schemas.openxmlformats.org/drawingml/2006/main">
          <a:off x="6576390" y="2544877"/>
          <a:ext cx="972000" cy="190800"/>
        </a:xfrm>
        <a:prstGeom xmlns:a="http://schemas.openxmlformats.org/drawingml/2006/main" prst="rect">
          <a:avLst/>
        </a:prstGeom>
        <a:ln xmlns:a="http://schemas.openxmlformats.org/drawingml/2006/main" w="12700">
          <a:solidFill>
            <a:srgbClr val="FFFF00"/>
          </a:solidFill>
        </a:ln>
      </cdr:spPr>
      <cdr:txBody>
        <a:bodyPr xmlns:a="http://schemas.openxmlformats.org/drawingml/2006/main" wrap="square" t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a:t>Matig</a:t>
          </a:r>
        </a:p>
      </cdr:txBody>
    </cdr:sp>
  </cdr:relSizeAnchor>
  <cdr:relSizeAnchor xmlns:cdr="http://schemas.openxmlformats.org/drawingml/2006/chartDrawing">
    <cdr:from>
      <cdr:x>0.81784</cdr:x>
      <cdr:y>0.6597</cdr:y>
    </cdr:from>
    <cdr:to>
      <cdr:x>0.93872</cdr:x>
      <cdr:y>0.70463</cdr:y>
    </cdr:to>
    <cdr:sp macro="" textlink="">
      <cdr:nvSpPr>
        <cdr:cNvPr id="9" name="Tekstvak 1">
          <a:extLst xmlns:a="http://schemas.openxmlformats.org/drawingml/2006/main">
            <a:ext uri="{FF2B5EF4-FFF2-40B4-BE49-F238E27FC236}">
              <a16:creationId xmlns:a16="http://schemas.microsoft.com/office/drawing/2014/main" id="{0FDAC428-E5D2-4E9E-B3F4-56D2DE6788E7}"/>
            </a:ext>
          </a:extLst>
        </cdr:cNvPr>
        <cdr:cNvSpPr txBox="1"/>
      </cdr:nvSpPr>
      <cdr:spPr>
        <a:xfrm xmlns:a="http://schemas.openxmlformats.org/drawingml/2006/main">
          <a:off x="6576390" y="2801131"/>
          <a:ext cx="972000" cy="190800"/>
        </a:xfrm>
        <a:prstGeom xmlns:a="http://schemas.openxmlformats.org/drawingml/2006/main" prst="rect">
          <a:avLst/>
        </a:prstGeom>
        <a:ln xmlns:a="http://schemas.openxmlformats.org/drawingml/2006/main" w="12700">
          <a:solidFill>
            <a:srgbClr val="FFC000"/>
          </a:solidFill>
        </a:ln>
      </cdr:spPr>
      <cdr:txBody>
        <a:bodyPr xmlns:a="http://schemas.openxmlformats.org/drawingml/2006/main" wrap="square" t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a:t>Ontoereikend</a:t>
          </a:r>
        </a:p>
      </cdr:txBody>
    </cdr:sp>
  </cdr:relSizeAnchor>
  <cdr:relSizeAnchor xmlns:cdr="http://schemas.openxmlformats.org/drawingml/2006/chartDrawing">
    <cdr:from>
      <cdr:x>0.81784</cdr:x>
      <cdr:y>0.72005</cdr:y>
    </cdr:from>
    <cdr:to>
      <cdr:x>0.93872</cdr:x>
      <cdr:y>0.76498</cdr:y>
    </cdr:to>
    <cdr:sp macro="" textlink="">
      <cdr:nvSpPr>
        <cdr:cNvPr id="58" name="Tekstvak 1">
          <a:extLst xmlns:a="http://schemas.openxmlformats.org/drawingml/2006/main">
            <a:ext uri="{FF2B5EF4-FFF2-40B4-BE49-F238E27FC236}">
              <a16:creationId xmlns:a16="http://schemas.microsoft.com/office/drawing/2014/main" id="{625F615D-B5C6-4038-8840-19D5D3373D00}"/>
            </a:ext>
          </a:extLst>
        </cdr:cNvPr>
        <cdr:cNvSpPr txBox="1"/>
      </cdr:nvSpPr>
      <cdr:spPr>
        <a:xfrm xmlns:a="http://schemas.openxmlformats.org/drawingml/2006/main">
          <a:off x="6576390" y="3057386"/>
          <a:ext cx="972000" cy="190800"/>
        </a:xfrm>
        <a:prstGeom xmlns:a="http://schemas.openxmlformats.org/drawingml/2006/main" prst="rect">
          <a:avLst/>
        </a:prstGeom>
        <a:ln xmlns:a="http://schemas.openxmlformats.org/drawingml/2006/main" w="12700">
          <a:solidFill>
            <a:srgbClr val="FF0000"/>
          </a:solidFill>
        </a:ln>
      </cdr:spPr>
      <cdr:txBody>
        <a:bodyPr xmlns:a="http://schemas.openxmlformats.org/drawingml/2006/main" wrap="square" t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a:t>Slecht</a:t>
          </a:r>
        </a:p>
      </cdr:txBody>
    </cdr:sp>
  </cdr:relSizeAnchor>
  <cdr:relSizeAnchor xmlns:cdr="http://schemas.openxmlformats.org/drawingml/2006/chartDrawing">
    <cdr:from>
      <cdr:x>0.80651</cdr:x>
      <cdr:y>0.4862</cdr:y>
    </cdr:from>
    <cdr:to>
      <cdr:x>0.92023</cdr:x>
      <cdr:y>0.54687</cdr:y>
    </cdr:to>
    <cdr:sp macro="" textlink="">
      <cdr:nvSpPr>
        <cdr:cNvPr id="59" name="Tekstvak 58">
          <a:extLst xmlns:a="http://schemas.openxmlformats.org/drawingml/2006/main">
            <a:ext uri="{FF2B5EF4-FFF2-40B4-BE49-F238E27FC236}">
              <a16:creationId xmlns:a16="http://schemas.microsoft.com/office/drawing/2014/main" id="{BED949B8-DB41-4DAC-BD64-174BF53BC4CA}"/>
            </a:ext>
          </a:extLst>
        </cdr:cNvPr>
        <cdr:cNvSpPr txBox="1"/>
      </cdr:nvSpPr>
      <cdr:spPr>
        <a:xfrm xmlns:a="http://schemas.openxmlformats.org/drawingml/2006/main">
          <a:off x="6485281" y="2064441"/>
          <a:ext cx="914400" cy="257613"/>
        </a:xfrm>
        <a:prstGeom xmlns:a="http://schemas.openxmlformats.org/drawingml/2006/main" prst="rect">
          <a:avLst/>
        </a:prstGeom>
      </cdr:spPr>
      <cdr:txBody>
        <a:bodyPr xmlns:a="http://schemas.openxmlformats.org/drawingml/2006/main" vertOverflow="clip" wrap="none" tIns="36000" bIns="36000" rtlCol="0"/>
        <a:lstStyle xmlns:a="http://schemas.openxmlformats.org/drawingml/2006/main"/>
        <a:p xmlns:a="http://schemas.openxmlformats.org/drawingml/2006/main">
          <a:r>
            <a:rPr lang="nl-NL" sz="1100"/>
            <a:t>Klassen:</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18</xdr:row>
      <xdr:rowOff>121316</xdr:rowOff>
    </xdr:from>
    <xdr:to>
      <xdr:col>10</xdr:col>
      <xdr:colOff>197505</xdr:colOff>
      <xdr:row>44</xdr:row>
      <xdr:rowOff>60440</xdr:rowOff>
    </xdr:to>
    <xdr:graphicFrame macro="">
      <xdr:nvGraphicFramePr>
        <xdr:cNvPr id="2" name="Grafiek 1">
          <a:extLst>
            <a:ext uri="{FF2B5EF4-FFF2-40B4-BE49-F238E27FC236}">
              <a16:creationId xmlns:a16="http://schemas.microsoft.com/office/drawing/2014/main" id="{332AF682-FB4C-4119-8DFC-E4E5C9633E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45</xdr:row>
      <xdr:rowOff>62752</xdr:rowOff>
    </xdr:from>
    <xdr:to>
      <xdr:col>10</xdr:col>
      <xdr:colOff>190499</xdr:colOff>
      <xdr:row>70</xdr:row>
      <xdr:rowOff>67236</xdr:rowOff>
    </xdr:to>
    <xdr:graphicFrame macro="">
      <xdr:nvGraphicFramePr>
        <xdr:cNvPr id="3" name="Grafiek 2">
          <a:extLst>
            <a:ext uri="{FF2B5EF4-FFF2-40B4-BE49-F238E27FC236}">
              <a16:creationId xmlns:a16="http://schemas.microsoft.com/office/drawing/2014/main" id="{3BC0CD27-F65B-4E91-BFAB-BA1C128205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71</xdr:row>
      <xdr:rowOff>152399</xdr:rowOff>
    </xdr:from>
    <xdr:to>
      <xdr:col>10</xdr:col>
      <xdr:colOff>179294</xdr:colOff>
      <xdr:row>100</xdr:row>
      <xdr:rowOff>11206</xdr:rowOff>
    </xdr:to>
    <xdr:graphicFrame macro="">
      <xdr:nvGraphicFramePr>
        <xdr:cNvPr id="4" name="Grafiek 3">
          <a:extLst>
            <a:ext uri="{FF2B5EF4-FFF2-40B4-BE49-F238E27FC236}">
              <a16:creationId xmlns:a16="http://schemas.microsoft.com/office/drawing/2014/main" id="{452101D7-2A9B-4C0E-88BD-2EBC7D51C4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101</xdr:row>
      <xdr:rowOff>17930</xdr:rowOff>
    </xdr:from>
    <xdr:to>
      <xdr:col>10</xdr:col>
      <xdr:colOff>201705</xdr:colOff>
      <xdr:row>130</xdr:row>
      <xdr:rowOff>67236</xdr:rowOff>
    </xdr:to>
    <xdr:graphicFrame macro="">
      <xdr:nvGraphicFramePr>
        <xdr:cNvPr id="5" name="Grafiek 4">
          <a:extLst>
            <a:ext uri="{FF2B5EF4-FFF2-40B4-BE49-F238E27FC236}">
              <a16:creationId xmlns:a16="http://schemas.microsoft.com/office/drawing/2014/main" id="{2D7C1CD7-C2F5-4AAC-AFA4-947C184A12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0.0468</cdr:x>
      <cdr:y>0.11451</cdr:y>
    </cdr:from>
    <cdr:to>
      <cdr:x>0.7566</cdr:x>
      <cdr:y>0.60734</cdr:y>
    </cdr:to>
    <cdr:sp macro="" textlink="">
      <cdr:nvSpPr>
        <cdr:cNvPr id="2" name="Rechthoek 1">
          <a:extLst xmlns:a="http://schemas.openxmlformats.org/drawingml/2006/main">
            <a:ext uri="{FF2B5EF4-FFF2-40B4-BE49-F238E27FC236}">
              <a16:creationId xmlns:a16="http://schemas.microsoft.com/office/drawing/2014/main" id="{72F46CEE-2991-46C1-8BC0-2D41F29D35BB}"/>
            </a:ext>
          </a:extLst>
        </cdr:cNvPr>
        <cdr:cNvSpPr/>
      </cdr:nvSpPr>
      <cdr:spPr>
        <a:xfrm xmlns:a="http://schemas.openxmlformats.org/drawingml/2006/main">
          <a:off x="348416" y="486218"/>
          <a:ext cx="5284311" cy="2092597"/>
        </a:xfrm>
        <a:prstGeom xmlns:a="http://schemas.openxmlformats.org/drawingml/2006/main" prst="rect">
          <a:avLst/>
        </a:prstGeom>
        <a:noFill xmlns:a="http://schemas.openxmlformats.org/drawingml/2006/main"/>
        <a:ln xmlns:a="http://schemas.openxmlformats.org/drawingml/2006/main" w="19050">
          <a:solidFill>
            <a:schemeClr val="accent6"/>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nl-NL"/>
        </a:p>
      </cdr:txBody>
    </cdr:sp>
  </cdr:relSizeAnchor>
  <cdr:relSizeAnchor xmlns:cdr="http://schemas.openxmlformats.org/drawingml/2006/chartDrawing">
    <cdr:from>
      <cdr:x>0.04501</cdr:x>
      <cdr:y>0.78485</cdr:y>
    </cdr:from>
    <cdr:to>
      <cdr:x>0.7561</cdr:x>
      <cdr:y>0.86206</cdr:y>
    </cdr:to>
    <cdr:sp macro="" textlink="">
      <cdr:nvSpPr>
        <cdr:cNvPr id="3" name="Rechthoek 2">
          <a:extLst xmlns:a="http://schemas.openxmlformats.org/drawingml/2006/main">
            <a:ext uri="{FF2B5EF4-FFF2-40B4-BE49-F238E27FC236}">
              <a16:creationId xmlns:a16="http://schemas.microsoft.com/office/drawing/2014/main" id="{0D2A07D3-236E-4470-B36E-FFE7F51BEAB5}"/>
            </a:ext>
          </a:extLst>
        </cdr:cNvPr>
        <cdr:cNvSpPr/>
      </cdr:nvSpPr>
      <cdr:spPr>
        <a:xfrm xmlns:a="http://schemas.openxmlformats.org/drawingml/2006/main">
          <a:off x="335090" y="3332532"/>
          <a:ext cx="5293914" cy="327845"/>
        </a:xfrm>
        <a:prstGeom xmlns:a="http://schemas.openxmlformats.org/drawingml/2006/main" prst="rect">
          <a:avLst/>
        </a:prstGeom>
        <a:noFill xmlns:a="http://schemas.openxmlformats.org/drawingml/2006/main"/>
        <a:ln xmlns:a="http://schemas.openxmlformats.org/drawingml/2006/main" w="19050">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nl-NL"/>
        </a:p>
      </cdr:txBody>
    </cdr:sp>
  </cdr:relSizeAnchor>
  <cdr:relSizeAnchor xmlns:cdr="http://schemas.openxmlformats.org/drawingml/2006/chartDrawing">
    <cdr:from>
      <cdr:x>0.04433</cdr:x>
      <cdr:y>0.70135</cdr:y>
    </cdr:from>
    <cdr:to>
      <cdr:x>0.75541</cdr:x>
      <cdr:y>0.77851</cdr:y>
    </cdr:to>
    <cdr:sp macro="" textlink="">
      <cdr:nvSpPr>
        <cdr:cNvPr id="4" name="Rechthoek 3">
          <a:extLst xmlns:a="http://schemas.openxmlformats.org/drawingml/2006/main">
            <a:ext uri="{FF2B5EF4-FFF2-40B4-BE49-F238E27FC236}">
              <a16:creationId xmlns:a16="http://schemas.microsoft.com/office/drawing/2014/main" id="{0AE4BB3E-5FC7-48B6-9332-03AF50120A9E}"/>
            </a:ext>
          </a:extLst>
        </cdr:cNvPr>
        <cdr:cNvSpPr/>
      </cdr:nvSpPr>
      <cdr:spPr>
        <a:xfrm xmlns:a="http://schemas.openxmlformats.org/drawingml/2006/main">
          <a:off x="330008" y="2978004"/>
          <a:ext cx="5293840" cy="327600"/>
        </a:xfrm>
        <a:prstGeom xmlns:a="http://schemas.openxmlformats.org/drawingml/2006/main" prst="rect">
          <a:avLst/>
        </a:prstGeom>
        <a:noFill xmlns:a="http://schemas.openxmlformats.org/drawingml/2006/main"/>
        <a:ln xmlns:a="http://schemas.openxmlformats.org/drawingml/2006/main" w="19050">
          <a:solidFill>
            <a:srgbClr val="FFC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nl-NL"/>
        </a:p>
      </cdr:txBody>
    </cdr:sp>
  </cdr:relSizeAnchor>
  <cdr:relSizeAnchor xmlns:cdr="http://schemas.openxmlformats.org/drawingml/2006/chartDrawing">
    <cdr:from>
      <cdr:x>0.0463</cdr:x>
      <cdr:y>0.61424</cdr:y>
    </cdr:from>
    <cdr:to>
      <cdr:x>0.75738</cdr:x>
      <cdr:y>0.69139</cdr:y>
    </cdr:to>
    <cdr:sp macro="" textlink="">
      <cdr:nvSpPr>
        <cdr:cNvPr id="5" name="Rechthoek 4">
          <a:extLst xmlns:a="http://schemas.openxmlformats.org/drawingml/2006/main">
            <a:ext uri="{FF2B5EF4-FFF2-40B4-BE49-F238E27FC236}">
              <a16:creationId xmlns:a16="http://schemas.microsoft.com/office/drawing/2014/main" id="{2E440B6C-F55B-43A2-82BC-164C7760E18D}"/>
            </a:ext>
          </a:extLst>
        </cdr:cNvPr>
        <cdr:cNvSpPr/>
      </cdr:nvSpPr>
      <cdr:spPr>
        <a:xfrm xmlns:a="http://schemas.openxmlformats.org/drawingml/2006/main">
          <a:off x="343405" y="2579013"/>
          <a:ext cx="5274404" cy="323945"/>
        </a:xfrm>
        <a:prstGeom xmlns:a="http://schemas.openxmlformats.org/drawingml/2006/main" prst="rect">
          <a:avLst/>
        </a:prstGeom>
        <a:noFill xmlns:a="http://schemas.openxmlformats.org/drawingml/2006/main"/>
        <a:ln xmlns:a="http://schemas.openxmlformats.org/drawingml/2006/main" w="19050">
          <a:solidFill>
            <a:srgbClr val="FFFF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nl-NL"/>
        </a:p>
      </cdr:txBody>
    </cdr:sp>
  </cdr:relSizeAnchor>
  <cdr:relSizeAnchor xmlns:cdr="http://schemas.openxmlformats.org/drawingml/2006/chartDrawing">
    <cdr:from>
      <cdr:x>0.81674</cdr:x>
      <cdr:y>0.56493</cdr:y>
    </cdr:from>
    <cdr:to>
      <cdr:x>0.93812</cdr:x>
      <cdr:y>0.61234</cdr:y>
    </cdr:to>
    <cdr:sp macro="" textlink="">
      <cdr:nvSpPr>
        <cdr:cNvPr id="6" name="Tekstvak 1">
          <a:extLst xmlns:a="http://schemas.openxmlformats.org/drawingml/2006/main">
            <a:ext uri="{FF2B5EF4-FFF2-40B4-BE49-F238E27FC236}">
              <a16:creationId xmlns:a16="http://schemas.microsoft.com/office/drawing/2014/main" id="{FAD78811-99C6-4E09-A654-0442D40DB3D5}"/>
            </a:ext>
          </a:extLst>
        </cdr:cNvPr>
        <cdr:cNvSpPr txBox="1"/>
      </cdr:nvSpPr>
      <cdr:spPr>
        <a:xfrm xmlns:a="http://schemas.openxmlformats.org/drawingml/2006/main">
          <a:off x="6540468" y="2269929"/>
          <a:ext cx="972000" cy="190500"/>
        </a:xfrm>
        <a:prstGeom xmlns:a="http://schemas.openxmlformats.org/drawingml/2006/main" prst="rect">
          <a:avLst/>
        </a:prstGeom>
        <a:ln xmlns:a="http://schemas.openxmlformats.org/drawingml/2006/main" w="12700">
          <a:solidFill>
            <a:srgbClr val="92D050"/>
          </a:solidFill>
        </a:ln>
      </cdr:spPr>
      <cdr:txBody>
        <a:bodyPr xmlns:a="http://schemas.openxmlformats.org/drawingml/2006/main" wrap="square" t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a:t>GEP</a:t>
          </a:r>
        </a:p>
      </cdr:txBody>
    </cdr:sp>
  </cdr:relSizeAnchor>
  <cdr:relSizeAnchor xmlns:cdr="http://schemas.openxmlformats.org/drawingml/2006/chartDrawing">
    <cdr:from>
      <cdr:x>0.81674</cdr:x>
      <cdr:y>0.62863</cdr:y>
    </cdr:from>
    <cdr:to>
      <cdr:x>0.93812</cdr:x>
      <cdr:y>0.67612</cdr:y>
    </cdr:to>
    <cdr:sp macro="" textlink="">
      <cdr:nvSpPr>
        <cdr:cNvPr id="7" name="Tekstvak 1">
          <a:extLst xmlns:a="http://schemas.openxmlformats.org/drawingml/2006/main">
            <a:ext uri="{FF2B5EF4-FFF2-40B4-BE49-F238E27FC236}">
              <a16:creationId xmlns:a16="http://schemas.microsoft.com/office/drawing/2014/main" id="{765CD7E9-7A70-4DC3-9E41-B08F89261670}"/>
            </a:ext>
          </a:extLst>
        </cdr:cNvPr>
        <cdr:cNvSpPr txBox="1"/>
      </cdr:nvSpPr>
      <cdr:spPr>
        <a:xfrm xmlns:a="http://schemas.openxmlformats.org/drawingml/2006/main">
          <a:off x="6540468" y="2525883"/>
          <a:ext cx="972000" cy="190800"/>
        </a:xfrm>
        <a:prstGeom xmlns:a="http://schemas.openxmlformats.org/drawingml/2006/main" prst="rect">
          <a:avLst/>
        </a:prstGeom>
        <a:ln xmlns:a="http://schemas.openxmlformats.org/drawingml/2006/main" w="12700">
          <a:solidFill>
            <a:srgbClr val="FFFF00"/>
          </a:solidFill>
        </a:ln>
      </cdr:spPr>
      <cdr:txBody>
        <a:bodyPr xmlns:a="http://schemas.openxmlformats.org/drawingml/2006/main" wrap="square" t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a:t>Matig</a:t>
          </a:r>
        </a:p>
      </cdr:txBody>
    </cdr:sp>
  </cdr:relSizeAnchor>
  <cdr:relSizeAnchor xmlns:cdr="http://schemas.openxmlformats.org/drawingml/2006/chartDrawing">
    <cdr:from>
      <cdr:x>0.81674</cdr:x>
      <cdr:y>0.69241</cdr:y>
    </cdr:from>
    <cdr:to>
      <cdr:x>0.93812</cdr:x>
      <cdr:y>0.73989</cdr:y>
    </cdr:to>
    <cdr:sp macro="" textlink="">
      <cdr:nvSpPr>
        <cdr:cNvPr id="8" name="Tekstvak 1">
          <a:extLst xmlns:a="http://schemas.openxmlformats.org/drawingml/2006/main">
            <a:ext uri="{FF2B5EF4-FFF2-40B4-BE49-F238E27FC236}">
              <a16:creationId xmlns:a16="http://schemas.microsoft.com/office/drawing/2014/main" id="{1BC13F61-73FB-4975-93E0-B470082BF10F}"/>
            </a:ext>
          </a:extLst>
        </cdr:cNvPr>
        <cdr:cNvSpPr txBox="1"/>
      </cdr:nvSpPr>
      <cdr:spPr>
        <a:xfrm xmlns:a="http://schemas.openxmlformats.org/drawingml/2006/main">
          <a:off x="6540468" y="2782137"/>
          <a:ext cx="972000" cy="190800"/>
        </a:xfrm>
        <a:prstGeom xmlns:a="http://schemas.openxmlformats.org/drawingml/2006/main" prst="rect">
          <a:avLst/>
        </a:prstGeom>
        <a:ln xmlns:a="http://schemas.openxmlformats.org/drawingml/2006/main" w="12700">
          <a:solidFill>
            <a:srgbClr val="FFC000"/>
          </a:solidFill>
        </a:ln>
      </cdr:spPr>
      <cdr:txBody>
        <a:bodyPr xmlns:a="http://schemas.openxmlformats.org/drawingml/2006/main" wrap="square" t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a:t>Ontoereikend</a:t>
          </a:r>
        </a:p>
      </cdr:txBody>
    </cdr:sp>
  </cdr:relSizeAnchor>
  <cdr:relSizeAnchor xmlns:cdr="http://schemas.openxmlformats.org/drawingml/2006/chartDrawing">
    <cdr:from>
      <cdr:x>0.81674</cdr:x>
      <cdr:y>0.75618</cdr:y>
    </cdr:from>
    <cdr:to>
      <cdr:x>0.93812</cdr:x>
      <cdr:y>0.80367</cdr:y>
    </cdr:to>
    <cdr:sp macro="" textlink="">
      <cdr:nvSpPr>
        <cdr:cNvPr id="9" name="Tekstvak 1">
          <a:extLst xmlns:a="http://schemas.openxmlformats.org/drawingml/2006/main">
            <a:ext uri="{FF2B5EF4-FFF2-40B4-BE49-F238E27FC236}">
              <a16:creationId xmlns:a16="http://schemas.microsoft.com/office/drawing/2014/main" id="{A3A63252-DF07-4F0D-8885-9E843BCF559F}"/>
            </a:ext>
          </a:extLst>
        </cdr:cNvPr>
        <cdr:cNvSpPr txBox="1"/>
      </cdr:nvSpPr>
      <cdr:spPr>
        <a:xfrm xmlns:a="http://schemas.openxmlformats.org/drawingml/2006/main">
          <a:off x="6540468" y="3038392"/>
          <a:ext cx="972000" cy="190800"/>
        </a:xfrm>
        <a:prstGeom xmlns:a="http://schemas.openxmlformats.org/drawingml/2006/main" prst="rect">
          <a:avLst/>
        </a:prstGeom>
        <a:ln xmlns:a="http://schemas.openxmlformats.org/drawingml/2006/main" w="12700">
          <a:solidFill>
            <a:srgbClr val="FF0000"/>
          </a:solidFill>
        </a:ln>
      </cdr:spPr>
      <cdr:txBody>
        <a:bodyPr xmlns:a="http://schemas.openxmlformats.org/drawingml/2006/main" wrap="square" t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a:t>Slecht</a:t>
          </a:r>
        </a:p>
      </cdr:txBody>
    </cdr:sp>
  </cdr:relSizeAnchor>
  <cdr:relSizeAnchor xmlns:cdr="http://schemas.openxmlformats.org/drawingml/2006/chartDrawing">
    <cdr:from>
      <cdr:x>0.80536</cdr:x>
      <cdr:y>0.50906</cdr:y>
    </cdr:from>
    <cdr:to>
      <cdr:x>0.91955</cdr:x>
      <cdr:y>0.57318</cdr:y>
    </cdr:to>
    <cdr:sp macro="" textlink="">
      <cdr:nvSpPr>
        <cdr:cNvPr id="10" name="Tekstvak 5">
          <a:extLst xmlns:a="http://schemas.openxmlformats.org/drawingml/2006/main">
            <a:ext uri="{FF2B5EF4-FFF2-40B4-BE49-F238E27FC236}">
              <a16:creationId xmlns:a16="http://schemas.microsoft.com/office/drawing/2014/main" id="{881E91F9-121D-4DC1-8F63-8BA897654983}"/>
            </a:ext>
          </a:extLst>
        </cdr:cNvPr>
        <cdr:cNvSpPr txBox="1"/>
      </cdr:nvSpPr>
      <cdr:spPr>
        <a:xfrm xmlns:a="http://schemas.openxmlformats.org/drawingml/2006/main">
          <a:off x="6449359" y="2045447"/>
          <a:ext cx="914400" cy="257613"/>
        </a:xfrm>
        <a:prstGeom xmlns:a="http://schemas.openxmlformats.org/drawingml/2006/main" prst="rect">
          <a:avLst/>
        </a:prstGeom>
      </cdr:spPr>
      <cdr:txBody>
        <a:bodyPr xmlns:a="http://schemas.openxmlformats.org/drawingml/2006/main" wrap="none" t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a:t>Klassen:</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19</xdr:row>
      <xdr:rowOff>137881</xdr:rowOff>
    </xdr:from>
    <xdr:to>
      <xdr:col>10</xdr:col>
      <xdr:colOff>197505</xdr:colOff>
      <xdr:row>45</xdr:row>
      <xdr:rowOff>77005</xdr:rowOff>
    </xdr:to>
    <xdr:graphicFrame macro="">
      <xdr:nvGraphicFramePr>
        <xdr:cNvPr id="2" name="Grafiek 1">
          <a:extLst>
            <a:ext uri="{FF2B5EF4-FFF2-40B4-BE49-F238E27FC236}">
              <a16:creationId xmlns:a16="http://schemas.microsoft.com/office/drawing/2014/main" id="{F340DACF-F3AD-4F58-9A75-4C8E0B60BC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47</xdr:row>
      <xdr:rowOff>62752</xdr:rowOff>
    </xdr:from>
    <xdr:to>
      <xdr:col>10</xdr:col>
      <xdr:colOff>190499</xdr:colOff>
      <xdr:row>72</xdr:row>
      <xdr:rowOff>67236</xdr:rowOff>
    </xdr:to>
    <xdr:graphicFrame macro="">
      <xdr:nvGraphicFramePr>
        <xdr:cNvPr id="3" name="Grafiek 2">
          <a:extLst>
            <a:ext uri="{FF2B5EF4-FFF2-40B4-BE49-F238E27FC236}">
              <a16:creationId xmlns:a16="http://schemas.microsoft.com/office/drawing/2014/main" id="{448C31A3-E135-4FCA-8D69-0BDCE4FCD6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73</xdr:row>
      <xdr:rowOff>152399</xdr:rowOff>
    </xdr:from>
    <xdr:to>
      <xdr:col>10</xdr:col>
      <xdr:colOff>179294</xdr:colOff>
      <xdr:row>102</xdr:row>
      <xdr:rowOff>11206</xdr:rowOff>
    </xdr:to>
    <xdr:graphicFrame macro="">
      <xdr:nvGraphicFramePr>
        <xdr:cNvPr id="4" name="Grafiek 3">
          <a:extLst>
            <a:ext uri="{FF2B5EF4-FFF2-40B4-BE49-F238E27FC236}">
              <a16:creationId xmlns:a16="http://schemas.microsoft.com/office/drawing/2014/main" id="{DACFB8C3-C8CD-41CE-BF60-AD54B2FBD7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103</xdr:row>
      <xdr:rowOff>17930</xdr:rowOff>
    </xdr:from>
    <xdr:to>
      <xdr:col>10</xdr:col>
      <xdr:colOff>201705</xdr:colOff>
      <xdr:row>132</xdr:row>
      <xdr:rowOff>67236</xdr:rowOff>
    </xdr:to>
    <xdr:graphicFrame macro="">
      <xdr:nvGraphicFramePr>
        <xdr:cNvPr id="5" name="Grafiek 4">
          <a:extLst>
            <a:ext uri="{FF2B5EF4-FFF2-40B4-BE49-F238E27FC236}">
              <a16:creationId xmlns:a16="http://schemas.microsoft.com/office/drawing/2014/main" id="{5603BDDA-804A-47CF-82FE-B0B8F158D1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0.0468</cdr:x>
      <cdr:y>0.11451</cdr:y>
    </cdr:from>
    <cdr:to>
      <cdr:x>0.77149</cdr:x>
      <cdr:y>0.56209</cdr:y>
    </cdr:to>
    <cdr:sp macro="" textlink="">
      <cdr:nvSpPr>
        <cdr:cNvPr id="2" name="Rechthoek 1">
          <a:extLst xmlns:a="http://schemas.openxmlformats.org/drawingml/2006/main">
            <a:ext uri="{FF2B5EF4-FFF2-40B4-BE49-F238E27FC236}">
              <a16:creationId xmlns:a16="http://schemas.microsoft.com/office/drawing/2014/main" id="{72F46CEE-2991-46C1-8BC0-2D41F29D35BB}"/>
            </a:ext>
          </a:extLst>
        </cdr:cNvPr>
        <cdr:cNvSpPr/>
      </cdr:nvSpPr>
      <cdr:spPr>
        <a:xfrm xmlns:a="http://schemas.openxmlformats.org/drawingml/2006/main">
          <a:off x="376324" y="486220"/>
          <a:ext cx="5827349" cy="1900456"/>
        </a:xfrm>
        <a:prstGeom xmlns:a="http://schemas.openxmlformats.org/drawingml/2006/main" prst="rect">
          <a:avLst/>
        </a:prstGeom>
        <a:noFill xmlns:a="http://schemas.openxmlformats.org/drawingml/2006/main"/>
        <a:ln xmlns:a="http://schemas.openxmlformats.org/drawingml/2006/main" w="19050">
          <a:solidFill>
            <a:schemeClr val="accent6"/>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nl-NL"/>
        </a:p>
      </cdr:txBody>
    </cdr:sp>
  </cdr:relSizeAnchor>
  <cdr:relSizeAnchor xmlns:cdr="http://schemas.openxmlformats.org/drawingml/2006/chartDrawing">
    <cdr:from>
      <cdr:x>0.04501</cdr:x>
      <cdr:y>0.77246</cdr:y>
    </cdr:from>
    <cdr:to>
      <cdr:x>0.77149</cdr:x>
      <cdr:y>0.86206</cdr:y>
    </cdr:to>
    <cdr:sp macro="" textlink="">
      <cdr:nvSpPr>
        <cdr:cNvPr id="3" name="Rechthoek 2">
          <a:extLst xmlns:a="http://schemas.openxmlformats.org/drawingml/2006/main">
            <a:ext uri="{FF2B5EF4-FFF2-40B4-BE49-F238E27FC236}">
              <a16:creationId xmlns:a16="http://schemas.microsoft.com/office/drawing/2014/main" id="{0D2A07D3-236E-4470-B36E-FFE7F51BEAB5}"/>
            </a:ext>
          </a:extLst>
        </cdr:cNvPr>
        <cdr:cNvSpPr/>
      </cdr:nvSpPr>
      <cdr:spPr>
        <a:xfrm xmlns:a="http://schemas.openxmlformats.org/drawingml/2006/main">
          <a:off x="361931" y="3279928"/>
          <a:ext cx="5841743" cy="380449"/>
        </a:xfrm>
        <a:prstGeom xmlns:a="http://schemas.openxmlformats.org/drawingml/2006/main" prst="rect">
          <a:avLst/>
        </a:prstGeom>
        <a:noFill xmlns:a="http://schemas.openxmlformats.org/drawingml/2006/main"/>
        <a:ln xmlns:a="http://schemas.openxmlformats.org/drawingml/2006/main" w="19050">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nl-NL"/>
        </a:p>
      </cdr:txBody>
    </cdr:sp>
  </cdr:relSizeAnchor>
  <cdr:relSizeAnchor xmlns:cdr="http://schemas.openxmlformats.org/drawingml/2006/chartDrawing">
    <cdr:from>
      <cdr:x>0.04544</cdr:x>
      <cdr:y>0.67366</cdr:y>
    </cdr:from>
    <cdr:to>
      <cdr:x>0.77252</cdr:x>
      <cdr:y>0.7666</cdr:y>
    </cdr:to>
    <cdr:sp macro="" textlink="">
      <cdr:nvSpPr>
        <cdr:cNvPr id="4" name="Rechthoek 3">
          <a:extLst xmlns:a="http://schemas.openxmlformats.org/drawingml/2006/main">
            <a:ext uri="{FF2B5EF4-FFF2-40B4-BE49-F238E27FC236}">
              <a16:creationId xmlns:a16="http://schemas.microsoft.com/office/drawing/2014/main" id="{0AE4BB3E-5FC7-48B6-9332-03AF50120A9E}"/>
            </a:ext>
          </a:extLst>
        </cdr:cNvPr>
        <cdr:cNvSpPr/>
      </cdr:nvSpPr>
      <cdr:spPr>
        <a:xfrm xmlns:a="http://schemas.openxmlformats.org/drawingml/2006/main">
          <a:off x="365389" y="2860424"/>
          <a:ext cx="5846568" cy="394622"/>
        </a:xfrm>
        <a:prstGeom xmlns:a="http://schemas.openxmlformats.org/drawingml/2006/main" prst="rect">
          <a:avLst/>
        </a:prstGeom>
        <a:noFill xmlns:a="http://schemas.openxmlformats.org/drawingml/2006/main"/>
        <a:ln xmlns:a="http://schemas.openxmlformats.org/drawingml/2006/main" w="19050">
          <a:solidFill>
            <a:srgbClr val="FFC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nl-NL"/>
        </a:p>
      </cdr:txBody>
    </cdr:sp>
  </cdr:relSizeAnchor>
  <cdr:relSizeAnchor xmlns:cdr="http://schemas.openxmlformats.org/drawingml/2006/chartDrawing">
    <cdr:from>
      <cdr:x>0.04544</cdr:x>
      <cdr:y>0.56787</cdr:y>
    </cdr:from>
    <cdr:to>
      <cdr:x>0.77252</cdr:x>
      <cdr:y>0.66781</cdr:y>
    </cdr:to>
    <cdr:sp macro="" textlink="">
      <cdr:nvSpPr>
        <cdr:cNvPr id="5" name="Rechthoek 4">
          <a:extLst xmlns:a="http://schemas.openxmlformats.org/drawingml/2006/main">
            <a:ext uri="{FF2B5EF4-FFF2-40B4-BE49-F238E27FC236}">
              <a16:creationId xmlns:a16="http://schemas.microsoft.com/office/drawing/2014/main" id="{2E440B6C-F55B-43A2-82BC-164C7760E18D}"/>
            </a:ext>
          </a:extLst>
        </cdr:cNvPr>
        <cdr:cNvSpPr/>
      </cdr:nvSpPr>
      <cdr:spPr>
        <a:xfrm xmlns:a="http://schemas.openxmlformats.org/drawingml/2006/main">
          <a:off x="365389" y="2411228"/>
          <a:ext cx="5846568" cy="424345"/>
        </a:xfrm>
        <a:prstGeom xmlns:a="http://schemas.openxmlformats.org/drawingml/2006/main" prst="rect">
          <a:avLst/>
        </a:prstGeom>
        <a:noFill xmlns:a="http://schemas.openxmlformats.org/drawingml/2006/main"/>
        <a:ln xmlns:a="http://schemas.openxmlformats.org/drawingml/2006/main" w="19050">
          <a:solidFill>
            <a:srgbClr val="FFFF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nl-NL"/>
        </a:p>
      </cdr:txBody>
    </cdr:sp>
  </cdr:relSizeAnchor>
  <cdr:relSizeAnchor xmlns:cdr="http://schemas.openxmlformats.org/drawingml/2006/chartDrawing">
    <cdr:from>
      <cdr:x>0.80754</cdr:x>
      <cdr:y>0.51176</cdr:y>
    </cdr:from>
    <cdr:to>
      <cdr:x>0.92188</cdr:x>
      <cdr:y>0.57223</cdr:y>
    </cdr:to>
    <cdr:sp macro="" textlink="">
      <cdr:nvSpPr>
        <cdr:cNvPr id="6" name="Tekstvak 5">
          <a:extLst xmlns:a="http://schemas.openxmlformats.org/drawingml/2006/main">
            <a:ext uri="{FF2B5EF4-FFF2-40B4-BE49-F238E27FC236}">
              <a16:creationId xmlns:a16="http://schemas.microsoft.com/office/drawing/2014/main" id="{C4AB6689-4079-4EF8-BFC0-9A72A47251F0}"/>
            </a:ext>
          </a:extLst>
        </cdr:cNvPr>
        <cdr:cNvSpPr txBox="1"/>
      </cdr:nvSpPr>
      <cdr:spPr>
        <a:xfrm xmlns:a="http://schemas.openxmlformats.org/drawingml/2006/main">
          <a:off x="6493565" y="2172967"/>
          <a:ext cx="919370" cy="256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nl-NL" sz="1100"/>
        </a:p>
      </cdr:txBody>
    </cdr:sp>
  </cdr:relSizeAnchor>
  <cdr:relSizeAnchor xmlns:cdr="http://schemas.openxmlformats.org/drawingml/2006/chartDrawing">
    <cdr:from>
      <cdr:x>0.81784</cdr:x>
      <cdr:y>0.53907</cdr:y>
    </cdr:from>
    <cdr:to>
      <cdr:x>0.93872</cdr:x>
      <cdr:y>0.58393</cdr:y>
    </cdr:to>
    <cdr:sp macro="" textlink="">
      <cdr:nvSpPr>
        <cdr:cNvPr id="7" name="Tekstvak 6">
          <a:extLst xmlns:a="http://schemas.openxmlformats.org/drawingml/2006/main">
            <a:ext uri="{FF2B5EF4-FFF2-40B4-BE49-F238E27FC236}">
              <a16:creationId xmlns:a16="http://schemas.microsoft.com/office/drawing/2014/main" id="{C4D484FD-0ACF-48AD-A93F-4C4936F16D5F}"/>
            </a:ext>
          </a:extLst>
        </cdr:cNvPr>
        <cdr:cNvSpPr txBox="1"/>
      </cdr:nvSpPr>
      <cdr:spPr>
        <a:xfrm xmlns:a="http://schemas.openxmlformats.org/drawingml/2006/main">
          <a:off x="6576390" y="2288923"/>
          <a:ext cx="972000" cy="190500"/>
        </a:xfrm>
        <a:prstGeom xmlns:a="http://schemas.openxmlformats.org/drawingml/2006/main" prst="rect">
          <a:avLst/>
        </a:prstGeom>
        <a:ln xmlns:a="http://schemas.openxmlformats.org/drawingml/2006/main" w="12700">
          <a:solidFill>
            <a:srgbClr val="92D050"/>
          </a:solidFill>
        </a:ln>
      </cdr:spPr>
      <cdr:txBody>
        <a:bodyPr xmlns:a="http://schemas.openxmlformats.org/drawingml/2006/main" vertOverflow="clip" wrap="square" tIns="36000" bIns="36000" rtlCol="0"/>
        <a:lstStyle xmlns:a="http://schemas.openxmlformats.org/drawingml/2006/main"/>
        <a:p xmlns:a="http://schemas.openxmlformats.org/drawingml/2006/main">
          <a:r>
            <a:rPr lang="nl-NL" sz="1100"/>
            <a:t>GEP</a:t>
          </a:r>
        </a:p>
      </cdr:txBody>
    </cdr:sp>
  </cdr:relSizeAnchor>
  <cdr:relSizeAnchor xmlns:cdr="http://schemas.openxmlformats.org/drawingml/2006/chartDrawing">
    <cdr:from>
      <cdr:x>0.81784</cdr:x>
      <cdr:y>0.59935</cdr:y>
    </cdr:from>
    <cdr:to>
      <cdr:x>0.93872</cdr:x>
      <cdr:y>0.64428</cdr:y>
    </cdr:to>
    <cdr:sp macro="" textlink="">
      <cdr:nvSpPr>
        <cdr:cNvPr id="8" name="Tekstvak 1">
          <a:extLst xmlns:a="http://schemas.openxmlformats.org/drawingml/2006/main">
            <a:ext uri="{FF2B5EF4-FFF2-40B4-BE49-F238E27FC236}">
              <a16:creationId xmlns:a16="http://schemas.microsoft.com/office/drawing/2014/main" id="{796D0D3C-D57D-492A-A265-788D6CD806A6}"/>
            </a:ext>
          </a:extLst>
        </cdr:cNvPr>
        <cdr:cNvSpPr txBox="1"/>
      </cdr:nvSpPr>
      <cdr:spPr>
        <a:xfrm xmlns:a="http://schemas.openxmlformats.org/drawingml/2006/main">
          <a:off x="6576390" y="2544877"/>
          <a:ext cx="972000" cy="190800"/>
        </a:xfrm>
        <a:prstGeom xmlns:a="http://schemas.openxmlformats.org/drawingml/2006/main" prst="rect">
          <a:avLst/>
        </a:prstGeom>
        <a:ln xmlns:a="http://schemas.openxmlformats.org/drawingml/2006/main" w="12700">
          <a:solidFill>
            <a:srgbClr val="FFFF00"/>
          </a:solidFill>
        </a:ln>
      </cdr:spPr>
      <cdr:txBody>
        <a:bodyPr xmlns:a="http://schemas.openxmlformats.org/drawingml/2006/main" wrap="square" t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a:t>Matig</a:t>
          </a:r>
        </a:p>
      </cdr:txBody>
    </cdr:sp>
  </cdr:relSizeAnchor>
  <cdr:relSizeAnchor xmlns:cdr="http://schemas.openxmlformats.org/drawingml/2006/chartDrawing">
    <cdr:from>
      <cdr:x>0.81784</cdr:x>
      <cdr:y>0.6597</cdr:y>
    </cdr:from>
    <cdr:to>
      <cdr:x>0.93872</cdr:x>
      <cdr:y>0.70463</cdr:y>
    </cdr:to>
    <cdr:sp macro="" textlink="">
      <cdr:nvSpPr>
        <cdr:cNvPr id="9" name="Tekstvak 1">
          <a:extLst xmlns:a="http://schemas.openxmlformats.org/drawingml/2006/main">
            <a:ext uri="{FF2B5EF4-FFF2-40B4-BE49-F238E27FC236}">
              <a16:creationId xmlns:a16="http://schemas.microsoft.com/office/drawing/2014/main" id="{0FDAC428-E5D2-4E9E-B3F4-56D2DE6788E7}"/>
            </a:ext>
          </a:extLst>
        </cdr:cNvPr>
        <cdr:cNvSpPr txBox="1"/>
      </cdr:nvSpPr>
      <cdr:spPr>
        <a:xfrm xmlns:a="http://schemas.openxmlformats.org/drawingml/2006/main">
          <a:off x="6576390" y="2801131"/>
          <a:ext cx="972000" cy="190800"/>
        </a:xfrm>
        <a:prstGeom xmlns:a="http://schemas.openxmlformats.org/drawingml/2006/main" prst="rect">
          <a:avLst/>
        </a:prstGeom>
        <a:ln xmlns:a="http://schemas.openxmlformats.org/drawingml/2006/main" w="12700">
          <a:solidFill>
            <a:srgbClr val="FFC000"/>
          </a:solidFill>
        </a:ln>
      </cdr:spPr>
      <cdr:txBody>
        <a:bodyPr xmlns:a="http://schemas.openxmlformats.org/drawingml/2006/main" wrap="square" t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a:t>Ontoereikend</a:t>
          </a:r>
        </a:p>
      </cdr:txBody>
    </cdr:sp>
  </cdr:relSizeAnchor>
  <cdr:relSizeAnchor xmlns:cdr="http://schemas.openxmlformats.org/drawingml/2006/chartDrawing">
    <cdr:from>
      <cdr:x>0.81784</cdr:x>
      <cdr:y>0.72005</cdr:y>
    </cdr:from>
    <cdr:to>
      <cdr:x>0.93872</cdr:x>
      <cdr:y>0.76498</cdr:y>
    </cdr:to>
    <cdr:sp macro="" textlink="">
      <cdr:nvSpPr>
        <cdr:cNvPr id="58" name="Tekstvak 1">
          <a:extLst xmlns:a="http://schemas.openxmlformats.org/drawingml/2006/main">
            <a:ext uri="{FF2B5EF4-FFF2-40B4-BE49-F238E27FC236}">
              <a16:creationId xmlns:a16="http://schemas.microsoft.com/office/drawing/2014/main" id="{625F615D-B5C6-4038-8840-19D5D3373D00}"/>
            </a:ext>
          </a:extLst>
        </cdr:cNvPr>
        <cdr:cNvSpPr txBox="1"/>
      </cdr:nvSpPr>
      <cdr:spPr>
        <a:xfrm xmlns:a="http://schemas.openxmlformats.org/drawingml/2006/main">
          <a:off x="6576390" y="3057386"/>
          <a:ext cx="972000" cy="190800"/>
        </a:xfrm>
        <a:prstGeom xmlns:a="http://schemas.openxmlformats.org/drawingml/2006/main" prst="rect">
          <a:avLst/>
        </a:prstGeom>
        <a:ln xmlns:a="http://schemas.openxmlformats.org/drawingml/2006/main" w="12700">
          <a:solidFill>
            <a:srgbClr val="FF0000"/>
          </a:solidFill>
        </a:ln>
      </cdr:spPr>
      <cdr:txBody>
        <a:bodyPr xmlns:a="http://schemas.openxmlformats.org/drawingml/2006/main" wrap="square" t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a:t>Slecht</a:t>
          </a:r>
        </a:p>
      </cdr:txBody>
    </cdr:sp>
  </cdr:relSizeAnchor>
  <cdr:relSizeAnchor xmlns:cdr="http://schemas.openxmlformats.org/drawingml/2006/chartDrawing">
    <cdr:from>
      <cdr:x>0.80651</cdr:x>
      <cdr:y>0.4862</cdr:y>
    </cdr:from>
    <cdr:to>
      <cdr:x>0.92023</cdr:x>
      <cdr:y>0.54687</cdr:y>
    </cdr:to>
    <cdr:sp macro="" textlink="">
      <cdr:nvSpPr>
        <cdr:cNvPr id="59" name="Tekstvak 58">
          <a:extLst xmlns:a="http://schemas.openxmlformats.org/drawingml/2006/main">
            <a:ext uri="{FF2B5EF4-FFF2-40B4-BE49-F238E27FC236}">
              <a16:creationId xmlns:a16="http://schemas.microsoft.com/office/drawing/2014/main" id="{BED949B8-DB41-4DAC-BD64-174BF53BC4CA}"/>
            </a:ext>
          </a:extLst>
        </cdr:cNvPr>
        <cdr:cNvSpPr txBox="1"/>
      </cdr:nvSpPr>
      <cdr:spPr>
        <a:xfrm xmlns:a="http://schemas.openxmlformats.org/drawingml/2006/main">
          <a:off x="6485281" y="2064441"/>
          <a:ext cx="914400" cy="257613"/>
        </a:xfrm>
        <a:prstGeom xmlns:a="http://schemas.openxmlformats.org/drawingml/2006/main" prst="rect">
          <a:avLst/>
        </a:prstGeom>
      </cdr:spPr>
      <cdr:txBody>
        <a:bodyPr xmlns:a="http://schemas.openxmlformats.org/drawingml/2006/main" vertOverflow="clip" wrap="none" tIns="36000" bIns="36000" rtlCol="0"/>
        <a:lstStyle xmlns:a="http://schemas.openxmlformats.org/drawingml/2006/main"/>
        <a:p xmlns:a="http://schemas.openxmlformats.org/drawingml/2006/main">
          <a:r>
            <a:rPr lang="nl-NL" sz="1100"/>
            <a:t>Klassen:</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16</xdr:row>
      <xdr:rowOff>137881</xdr:rowOff>
    </xdr:from>
    <xdr:to>
      <xdr:col>10</xdr:col>
      <xdr:colOff>197505</xdr:colOff>
      <xdr:row>42</xdr:row>
      <xdr:rowOff>77005</xdr:rowOff>
    </xdr:to>
    <xdr:graphicFrame macro="">
      <xdr:nvGraphicFramePr>
        <xdr:cNvPr id="2" name="Grafiek 1">
          <a:extLst>
            <a:ext uri="{FF2B5EF4-FFF2-40B4-BE49-F238E27FC236}">
              <a16:creationId xmlns:a16="http://schemas.microsoft.com/office/drawing/2014/main" id="{E82BC030-FF6D-4979-877A-7A5E1746BE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44</xdr:row>
      <xdr:rowOff>62752</xdr:rowOff>
    </xdr:from>
    <xdr:to>
      <xdr:col>10</xdr:col>
      <xdr:colOff>190499</xdr:colOff>
      <xdr:row>69</xdr:row>
      <xdr:rowOff>67236</xdr:rowOff>
    </xdr:to>
    <xdr:graphicFrame macro="">
      <xdr:nvGraphicFramePr>
        <xdr:cNvPr id="3" name="Grafiek 2">
          <a:extLst>
            <a:ext uri="{FF2B5EF4-FFF2-40B4-BE49-F238E27FC236}">
              <a16:creationId xmlns:a16="http://schemas.microsoft.com/office/drawing/2014/main" id="{AC89661D-9B54-49AB-AD11-8B36B6CB36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70</xdr:row>
      <xdr:rowOff>152399</xdr:rowOff>
    </xdr:from>
    <xdr:to>
      <xdr:col>10</xdr:col>
      <xdr:colOff>179294</xdr:colOff>
      <xdr:row>99</xdr:row>
      <xdr:rowOff>11206</xdr:rowOff>
    </xdr:to>
    <xdr:graphicFrame macro="">
      <xdr:nvGraphicFramePr>
        <xdr:cNvPr id="4" name="Grafiek 3">
          <a:extLst>
            <a:ext uri="{FF2B5EF4-FFF2-40B4-BE49-F238E27FC236}">
              <a16:creationId xmlns:a16="http://schemas.microsoft.com/office/drawing/2014/main" id="{5EE6CCB2-D7EE-4335-A98C-0E13FFFFA1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100</xdr:row>
      <xdr:rowOff>17930</xdr:rowOff>
    </xdr:from>
    <xdr:to>
      <xdr:col>10</xdr:col>
      <xdr:colOff>201705</xdr:colOff>
      <xdr:row>129</xdr:row>
      <xdr:rowOff>67236</xdr:rowOff>
    </xdr:to>
    <xdr:graphicFrame macro="">
      <xdr:nvGraphicFramePr>
        <xdr:cNvPr id="5" name="Grafiek 4">
          <a:extLst>
            <a:ext uri="{FF2B5EF4-FFF2-40B4-BE49-F238E27FC236}">
              <a16:creationId xmlns:a16="http://schemas.microsoft.com/office/drawing/2014/main" id="{365E8C54-B441-4937-9AAC-646E3DAB21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0.0468</cdr:x>
      <cdr:y>0.11451</cdr:y>
    </cdr:from>
    <cdr:to>
      <cdr:x>0.77355</cdr:x>
      <cdr:y>0.41618</cdr:y>
    </cdr:to>
    <cdr:sp macro="" textlink="">
      <cdr:nvSpPr>
        <cdr:cNvPr id="2" name="Rechthoek 1">
          <a:extLst xmlns:a="http://schemas.openxmlformats.org/drawingml/2006/main">
            <a:ext uri="{FF2B5EF4-FFF2-40B4-BE49-F238E27FC236}">
              <a16:creationId xmlns:a16="http://schemas.microsoft.com/office/drawing/2014/main" id="{72F46CEE-2991-46C1-8BC0-2D41F29D35BB}"/>
            </a:ext>
          </a:extLst>
        </cdr:cNvPr>
        <cdr:cNvSpPr/>
      </cdr:nvSpPr>
      <cdr:spPr>
        <a:xfrm xmlns:a="http://schemas.openxmlformats.org/drawingml/2006/main">
          <a:off x="376325" y="486219"/>
          <a:ext cx="5843914" cy="1280900"/>
        </a:xfrm>
        <a:prstGeom xmlns:a="http://schemas.openxmlformats.org/drawingml/2006/main" prst="rect">
          <a:avLst/>
        </a:prstGeom>
        <a:noFill xmlns:a="http://schemas.openxmlformats.org/drawingml/2006/main"/>
        <a:ln xmlns:a="http://schemas.openxmlformats.org/drawingml/2006/main" w="19050">
          <a:solidFill>
            <a:schemeClr val="accent6"/>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nl-NL"/>
        </a:p>
      </cdr:txBody>
    </cdr:sp>
  </cdr:relSizeAnchor>
  <cdr:relSizeAnchor xmlns:cdr="http://schemas.openxmlformats.org/drawingml/2006/chartDrawing">
    <cdr:from>
      <cdr:x>0.04501</cdr:x>
      <cdr:y>0.72048</cdr:y>
    </cdr:from>
    <cdr:to>
      <cdr:x>0.77252</cdr:x>
      <cdr:y>0.86206</cdr:y>
    </cdr:to>
    <cdr:sp macro="" textlink="">
      <cdr:nvSpPr>
        <cdr:cNvPr id="3" name="Rechthoek 2">
          <a:extLst xmlns:a="http://schemas.openxmlformats.org/drawingml/2006/main">
            <a:ext uri="{FF2B5EF4-FFF2-40B4-BE49-F238E27FC236}">
              <a16:creationId xmlns:a16="http://schemas.microsoft.com/office/drawing/2014/main" id="{0D2A07D3-236E-4470-B36E-FFE7F51BEAB5}"/>
            </a:ext>
          </a:extLst>
        </cdr:cNvPr>
        <cdr:cNvSpPr/>
      </cdr:nvSpPr>
      <cdr:spPr>
        <a:xfrm xmlns:a="http://schemas.openxmlformats.org/drawingml/2006/main">
          <a:off x="361931" y="3059207"/>
          <a:ext cx="5850026" cy="601170"/>
        </a:xfrm>
        <a:prstGeom xmlns:a="http://schemas.openxmlformats.org/drawingml/2006/main" prst="rect">
          <a:avLst/>
        </a:prstGeom>
        <a:noFill xmlns:a="http://schemas.openxmlformats.org/drawingml/2006/main"/>
        <a:ln xmlns:a="http://schemas.openxmlformats.org/drawingml/2006/main" w="19050">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nl-NL"/>
        </a:p>
      </cdr:txBody>
    </cdr:sp>
  </cdr:relSizeAnchor>
  <cdr:relSizeAnchor xmlns:cdr="http://schemas.openxmlformats.org/drawingml/2006/chartDrawing">
    <cdr:from>
      <cdr:x>0.04544</cdr:x>
      <cdr:y>0.56638</cdr:y>
    </cdr:from>
    <cdr:to>
      <cdr:x>0.77355</cdr:x>
      <cdr:y>0.71267</cdr:y>
    </cdr:to>
    <cdr:sp macro="" textlink="">
      <cdr:nvSpPr>
        <cdr:cNvPr id="4" name="Rechthoek 3">
          <a:extLst xmlns:a="http://schemas.openxmlformats.org/drawingml/2006/main">
            <a:ext uri="{FF2B5EF4-FFF2-40B4-BE49-F238E27FC236}">
              <a16:creationId xmlns:a16="http://schemas.microsoft.com/office/drawing/2014/main" id="{0AE4BB3E-5FC7-48B6-9332-03AF50120A9E}"/>
            </a:ext>
          </a:extLst>
        </cdr:cNvPr>
        <cdr:cNvSpPr/>
      </cdr:nvSpPr>
      <cdr:spPr>
        <a:xfrm xmlns:a="http://schemas.openxmlformats.org/drawingml/2006/main">
          <a:off x="365389" y="2404880"/>
          <a:ext cx="5854850" cy="621195"/>
        </a:xfrm>
        <a:prstGeom xmlns:a="http://schemas.openxmlformats.org/drawingml/2006/main" prst="rect">
          <a:avLst/>
        </a:prstGeom>
        <a:noFill xmlns:a="http://schemas.openxmlformats.org/drawingml/2006/main"/>
        <a:ln xmlns:a="http://schemas.openxmlformats.org/drawingml/2006/main" w="19050">
          <a:solidFill>
            <a:srgbClr val="FFC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nl-NL"/>
        </a:p>
      </cdr:txBody>
    </cdr:sp>
  </cdr:relSizeAnchor>
  <cdr:relSizeAnchor xmlns:cdr="http://schemas.openxmlformats.org/drawingml/2006/chartDrawing">
    <cdr:from>
      <cdr:x>0.04544</cdr:x>
      <cdr:y>0.42008</cdr:y>
    </cdr:from>
    <cdr:to>
      <cdr:x>0.77458</cdr:x>
      <cdr:y>0.56052</cdr:y>
    </cdr:to>
    <cdr:sp macro="" textlink="">
      <cdr:nvSpPr>
        <cdr:cNvPr id="5" name="Rechthoek 4">
          <a:extLst xmlns:a="http://schemas.openxmlformats.org/drawingml/2006/main">
            <a:ext uri="{FF2B5EF4-FFF2-40B4-BE49-F238E27FC236}">
              <a16:creationId xmlns:a16="http://schemas.microsoft.com/office/drawing/2014/main" id="{2E440B6C-F55B-43A2-82BC-164C7760E18D}"/>
            </a:ext>
          </a:extLst>
        </cdr:cNvPr>
        <cdr:cNvSpPr/>
      </cdr:nvSpPr>
      <cdr:spPr>
        <a:xfrm xmlns:a="http://schemas.openxmlformats.org/drawingml/2006/main">
          <a:off x="365388" y="1783684"/>
          <a:ext cx="5863133" cy="596348"/>
        </a:xfrm>
        <a:prstGeom xmlns:a="http://schemas.openxmlformats.org/drawingml/2006/main" prst="rect">
          <a:avLst/>
        </a:prstGeom>
        <a:noFill xmlns:a="http://schemas.openxmlformats.org/drawingml/2006/main"/>
        <a:ln xmlns:a="http://schemas.openxmlformats.org/drawingml/2006/main" w="19050">
          <a:solidFill>
            <a:srgbClr val="FFFF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nl-NL"/>
        </a:p>
      </cdr:txBody>
    </cdr:sp>
  </cdr:relSizeAnchor>
  <cdr:relSizeAnchor xmlns:cdr="http://schemas.openxmlformats.org/drawingml/2006/chartDrawing">
    <cdr:from>
      <cdr:x>0.80754</cdr:x>
      <cdr:y>0.51176</cdr:y>
    </cdr:from>
    <cdr:to>
      <cdr:x>0.92188</cdr:x>
      <cdr:y>0.57223</cdr:y>
    </cdr:to>
    <cdr:sp macro="" textlink="">
      <cdr:nvSpPr>
        <cdr:cNvPr id="6" name="Tekstvak 5">
          <a:extLst xmlns:a="http://schemas.openxmlformats.org/drawingml/2006/main">
            <a:ext uri="{FF2B5EF4-FFF2-40B4-BE49-F238E27FC236}">
              <a16:creationId xmlns:a16="http://schemas.microsoft.com/office/drawing/2014/main" id="{C4AB6689-4079-4EF8-BFC0-9A72A47251F0}"/>
            </a:ext>
          </a:extLst>
        </cdr:cNvPr>
        <cdr:cNvSpPr txBox="1"/>
      </cdr:nvSpPr>
      <cdr:spPr>
        <a:xfrm xmlns:a="http://schemas.openxmlformats.org/drawingml/2006/main">
          <a:off x="6493565" y="2172967"/>
          <a:ext cx="919370" cy="256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nl-NL" sz="1100"/>
        </a:p>
      </cdr:txBody>
    </cdr:sp>
  </cdr:relSizeAnchor>
  <cdr:relSizeAnchor xmlns:cdr="http://schemas.openxmlformats.org/drawingml/2006/chartDrawing">
    <cdr:from>
      <cdr:x>0.81784</cdr:x>
      <cdr:y>0.53907</cdr:y>
    </cdr:from>
    <cdr:to>
      <cdr:x>0.93872</cdr:x>
      <cdr:y>0.58393</cdr:y>
    </cdr:to>
    <cdr:sp macro="" textlink="">
      <cdr:nvSpPr>
        <cdr:cNvPr id="7" name="Tekstvak 6">
          <a:extLst xmlns:a="http://schemas.openxmlformats.org/drawingml/2006/main">
            <a:ext uri="{FF2B5EF4-FFF2-40B4-BE49-F238E27FC236}">
              <a16:creationId xmlns:a16="http://schemas.microsoft.com/office/drawing/2014/main" id="{C4D484FD-0ACF-48AD-A93F-4C4936F16D5F}"/>
            </a:ext>
          </a:extLst>
        </cdr:cNvPr>
        <cdr:cNvSpPr txBox="1"/>
      </cdr:nvSpPr>
      <cdr:spPr>
        <a:xfrm xmlns:a="http://schemas.openxmlformats.org/drawingml/2006/main">
          <a:off x="6576390" y="2288923"/>
          <a:ext cx="972000" cy="190500"/>
        </a:xfrm>
        <a:prstGeom xmlns:a="http://schemas.openxmlformats.org/drawingml/2006/main" prst="rect">
          <a:avLst/>
        </a:prstGeom>
        <a:ln xmlns:a="http://schemas.openxmlformats.org/drawingml/2006/main" w="12700">
          <a:solidFill>
            <a:srgbClr val="92D050"/>
          </a:solidFill>
        </a:ln>
      </cdr:spPr>
      <cdr:txBody>
        <a:bodyPr xmlns:a="http://schemas.openxmlformats.org/drawingml/2006/main" vertOverflow="clip" wrap="square" tIns="36000" bIns="36000" rtlCol="0"/>
        <a:lstStyle xmlns:a="http://schemas.openxmlformats.org/drawingml/2006/main"/>
        <a:p xmlns:a="http://schemas.openxmlformats.org/drawingml/2006/main">
          <a:r>
            <a:rPr lang="nl-NL" sz="1100"/>
            <a:t>GEP</a:t>
          </a:r>
        </a:p>
      </cdr:txBody>
    </cdr:sp>
  </cdr:relSizeAnchor>
  <cdr:relSizeAnchor xmlns:cdr="http://schemas.openxmlformats.org/drawingml/2006/chartDrawing">
    <cdr:from>
      <cdr:x>0.81784</cdr:x>
      <cdr:y>0.59935</cdr:y>
    </cdr:from>
    <cdr:to>
      <cdr:x>0.93872</cdr:x>
      <cdr:y>0.64428</cdr:y>
    </cdr:to>
    <cdr:sp macro="" textlink="">
      <cdr:nvSpPr>
        <cdr:cNvPr id="8" name="Tekstvak 1">
          <a:extLst xmlns:a="http://schemas.openxmlformats.org/drawingml/2006/main">
            <a:ext uri="{FF2B5EF4-FFF2-40B4-BE49-F238E27FC236}">
              <a16:creationId xmlns:a16="http://schemas.microsoft.com/office/drawing/2014/main" id="{796D0D3C-D57D-492A-A265-788D6CD806A6}"/>
            </a:ext>
          </a:extLst>
        </cdr:cNvPr>
        <cdr:cNvSpPr txBox="1"/>
      </cdr:nvSpPr>
      <cdr:spPr>
        <a:xfrm xmlns:a="http://schemas.openxmlformats.org/drawingml/2006/main">
          <a:off x="6576390" y="2544877"/>
          <a:ext cx="972000" cy="190800"/>
        </a:xfrm>
        <a:prstGeom xmlns:a="http://schemas.openxmlformats.org/drawingml/2006/main" prst="rect">
          <a:avLst/>
        </a:prstGeom>
        <a:ln xmlns:a="http://schemas.openxmlformats.org/drawingml/2006/main" w="12700">
          <a:solidFill>
            <a:srgbClr val="FFFF00"/>
          </a:solidFill>
        </a:ln>
      </cdr:spPr>
      <cdr:txBody>
        <a:bodyPr xmlns:a="http://schemas.openxmlformats.org/drawingml/2006/main" wrap="square" t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a:t>Matig</a:t>
          </a:r>
        </a:p>
      </cdr:txBody>
    </cdr:sp>
  </cdr:relSizeAnchor>
  <cdr:relSizeAnchor xmlns:cdr="http://schemas.openxmlformats.org/drawingml/2006/chartDrawing">
    <cdr:from>
      <cdr:x>0.81784</cdr:x>
      <cdr:y>0.6597</cdr:y>
    </cdr:from>
    <cdr:to>
      <cdr:x>0.93872</cdr:x>
      <cdr:y>0.70463</cdr:y>
    </cdr:to>
    <cdr:sp macro="" textlink="">
      <cdr:nvSpPr>
        <cdr:cNvPr id="9" name="Tekstvak 1">
          <a:extLst xmlns:a="http://schemas.openxmlformats.org/drawingml/2006/main">
            <a:ext uri="{FF2B5EF4-FFF2-40B4-BE49-F238E27FC236}">
              <a16:creationId xmlns:a16="http://schemas.microsoft.com/office/drawing/2014/main" id="{0FDAC428-E5D2-4E9E-B3F4-56D2DE6788E7}"/>
            </a:ext>
          </a:extLst>
        </cdr:cNvPr>
        <cdr:cNvSpPr txBox="1"/>
      </cdr:nvSpPr>
      <cdr:spPr>
        <a:xfrm xmlns:a="http://schemas.openxmlformats.org/drawingml/2006/main">
          <a:off x="6576390" y="2801131"/>
          <a:ext cx="972000" cy="190800"/>
        </a:xfrm>
        <a:prstGeom xmlns:a="http://schemas.openxmlformats.org/drawingml/2006/main" prst="rect">
          <a:avLst/>
        </a:prstGeom>
        <a:ln xmlns:a="http://schemas.openxmlformats.org/drawingml/2006/main" w="12700">
          <a:solidFill>
            <a:srgbClr val="FFC000"/>
          </a:solidFill>
        </a:ln>
      </cdr:spPr>
      <cdr:txBody>
        <a:bodyPr xmlns:a="http://schemas.openxmlformats.org/drawingml/2006/main" wrap="square" t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a:t>Ontoereikend</a:t>
          </a:r>
        </a:p>
      </cdr:txBody>
    </cdr:sp>
  </cdr:relSizeAnchor>
  <cdr:relSizeAnchor xmlns:cdr="http://schemas.openxmlformats.org/drawingml/2006/chartDrawing">
    <cdr:from>
      <cdr:x>0.81784</cdr:x>
      <cdr:y>0.72005</cdr:y>
    </cdr:from>
    <cdr:to>
      <cdr:x>0.93872</cdr:x>
      <cdr:y>0.76498</cdr:y>
    </cdr:to>
    <cdr:sp macro="" textlink="">
      <cdr:nvSpPr>
        <cdr:cNvPr id="58" name="Tekstvak 1">
          <a:extLst xmlns:a="http://schemas.openxmlformats.org/drawingml/2006/main">
            <a:ext uri="{FF2B5EF4-FFF2-40B4-BE49-F238E27FC236}">
              <a16:creationId xmlns:a16="http://schemas.microsoft.com/office/drawing/2014/main" id="{625F615D-B5C6-4038-8840-19D5D3373D00}"/>
            </a:ext>
          </a:extLst>
        </cdr:cNvPr>
        <cdr:cNvSpPr txBox="1"/>
      </cdr:nvSpPr>
      <cdr:spPr>
        <a:xfrm xmlns:a="http://schemas.openxmlformats.org/drawingml/2006/main">
          <a:off x="6576390" y="3057386"/>
          <a:ext cx="972000" cy="190800"/>
        </a:xfrm>
        <a:prstGeom xmlns:a="http://schemas.openxmlformats.org/drawingml/2006/main" prst="rect">
          <a:avLst/>
        </a:prstGeom>
        <a:ln xmlns:a="http://schemas.openxmlformats.org/drawingml/2006/main" w="12700">
          <a:solidFill>
            <a:srgbClr val="FF0000"/>
          </a:solidFill>
        </a:ln>
      </cdr:spPr>
      <cdr:txBody>
        <a:bodyPr xmlns:a="http://schemas.openxmlformats.org/drawingml/2006/main" wrap="square" t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a:t>Slecht</a:t>
          </a:r>
        </a:p>
      </cdr:txBody>
    </cdr:sp>
  </cdr:relSizeAnchor>
  <cdr:relSizeAnchor xmlns:cdr="http://schemas.openxmlformats.org/drawingml/2006/chartDrawing">
    <cdr:from>
      <cdr:x>0.80651</cdr:x>
      <cdr:y>0.4862</cdr:y>
    </cdr:from>
    <cdr:to>
      <cdr:x>0.92023</cdr:x>
      <cdr:y>0.54687</cdr:y>
    </cdr:to>
    <cdr:sp macro="" textlink="">
      <cdr:nvSpPr>
        <cdr:cNvPr id="59" name="Tekstvak 58">
          <a:extLst xmlns:a="http://schemas.openxmlformats.org/drawingml/2006/main">
            <a:ext uri="{FF2B5EF4-FFF2-40B4-BE49-F238E27FC236}">
              <a16:creationId xmlns:a16="http://schemas.microsoft.com/office/drawing/2014/main" id="{BED949B8-DB41-4DAC-BD64-174BF53BC4CA}"/>
            </a:ext>
          </a:extLst>
        </cdr:cNvPr>
        <cdr:cNvSpPr txBox="1"/>
      </cdr:nvSpPr>
      <cdr:spPr>
        <a:xfrm xmlns:a="http://schemas.openxmlformats.org/drawingml/2006/main">
          <a:off x="6485281" y="2064441"/>
          <a:ext cx="914400" cy="257613"/>
        </a:xfrm>
        <a:prstGeom xmlns:a="http://schemas.openxmlformats.org/drawingml/2006/main" prst="rect">
          <a:avLst/>
        </a:prstGeom>
      </cdr:spPr>
      <cdr:txBody>
        <a:bodyPr xmlns:a="http://schemas.openxmlformats.org/drawingml/2006/main" vertOverflow="clip" wrap="none" tIns="36000" bIns="36000" rtlCol="0"/>
        <a:lstStyle xmlns:a="http://schemas.openxmlformats.org/drawingml/2006/main"/>
        <a:p xmlns:a="http://schemas.openxmlformats.org/drawingml/2006/main">
          <a:r>
            <a:rPr lang="nl-NL" sz="1100"/>
            <a:t>Klassen:</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7</xdr:row>
      <xdr:rowOff>0</xdr:rowOff>
    </xdr:from>
    <xdr:to>
      <xdr:col>4</xdr:col>
      <xdr:colOff>1510391</xdr:colOff>
      <xdr:row>24</xdr:row>
      <xdr:rowOff>0</xdr:rowOff>
    </xdr:to>
    <xdr:graphicFrame macro="">
      <xdr:nvGraphicFramePr>
        <xdr:cNvPr id="13" name="Grafiek 12">
          <a:extLst>
            <a:ext uri="{FF2B5EF4-FFF2-40B4-BE49-F238E27FC236}">
              <a16:creationId xmlns:a16="http://schemas.microsoft.com/office/drawing/2014/main" id="{00000000-0008-0000-02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54</xdr:row>
      <xdr:rowOff>176892</xdr:rowOff>
    </xdr:from>
    <xdr:to>
      <xdr:col>4</xdr:col>
      <xdr:colOff>1510391</xdr:colOff>
      <xdr:row>72</xdr:row>
      <xdr:rowOff>54429</xdr:rowOff>
    </xdr:to>
    <xdr:graphicFrame macro="">
      <xdr:nvGraphicFramePr>
        <xdr:cNvPr id="14" name="Grafiek 13">
          <a:extLst>
            <a:ext uri="{FF2B5EF4-FFF2-40B4-BE49-F238E27FC236}">
              <a16:creationId xmlns:a16="http://schemas.microsoft.com/office/drawing/2014/main" id="{00000000-0008-0000-02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29</xdr:row>
      <xdr:rowOff>105046</xdr:rowOff>
    </xdr:from>
    <xdr:to>
      <xdr:col>5</xdr:col>
      <xdr:colOff>163285</xdr:colOff>
      <xdr:row>46</xdr:row>
      <xdr:rowOff>173082</xdr:rowOff>
    </xdr:to>
    <xdr:graphicFrame macro="">
      <xdr:nvGraphicFramePr>
        <xdr:cNvPr id="20" name="Grafiek 19">
          <a:extLst>
            <a:ext uri="{FF2B5EF4-FFF2-40B4-BE49-F238E27FC236}">
              <a16:creationId xmlns:a16="http://schemas.microsoft.com/office/drawing/2014/main" id="{00000000-0008-0000-02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47625</xdr:colOff>
      <xdr:row>80</xdr:row>
      <xdr:rowOff>2</xdr:rowOff>
    </xdr:from>
    <xdr:to>
      <xdr:col>5</xdr:col>
      <xdr:colOff>46127</xdr:colOff>
      <xdr:row>96</xdr:row>
      <xdr:rowOff>81643</xdr:rowOff>
    </xdr:to>
    <xdr:graphicFrame macro="">
      <xdr:nvGraphicFramePr>
        <xdr:cNvPr id="21" name="Grafiek 20">
          <a:extLst>
            <a:ext uri="{FF2B5EF4-FFF2-40B4-BE49-F238E27FC236}">
              <a16:creationId xmlns:a16="http://schemas.microsoft.com/office/drawing/2014/main" id="{00000000-0008-0000-02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13608</xdr:colOff>
      <xdr:row>105</xdr:row>
      <xdr:rowOff>97968</xdr:rowOff>
    </xdr:from>
    <xdr:to>
      <xdr:col>4</xdr:col>
      <xdr:colOff>1455964</xdr:colOff>
      <xdr:row>121</xdr:row>
      <xdr:rowOff>190499</xdr:rowOff>
    </xdr:to>
    <xdr:graphicFrame macro="">
      <xdr:nvGraphicFramePr>
        <xdr:cNvPr id="22" name="Grafiek 21">
          <a:extLst>
            <a:ext uri="{FF2B5EF4-FFF2-40B4-BE49-F238E27FC236}">
              <a16:creationId xmlns:a16="http://schemas.microsoft.com/office/drawing/2014/main" id="{00000000-0008-0000-02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129</xdr:row>
      <xdr:rowOff>176891</xdr:rowOff>
    </xdr:from>
    <xdr:to>
      <xdr:col>5</xdr:col>
      <xdr:colOff>95249</xdr:colOff>
      <xdr:row>149</xdr:row>
      <xdr:rowOff>81642</xdr:rowOff>
    </xdr:to>
    <xdr:graphicFrame macro="">
      <xdr:nvGraphicFramePr>
        <xdr:cNvPr id="23" name="Grafiek 22">
          <a:extLst>
            <a:ext uri="{FF2B5EF4-FFF2-40B4-BE49-F238E27FC236}">
              <a16:creationId xmlns:a16="http://schemas.microsoft.com/office/drawing/2014/main" id="{00000000-0008-0000-02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225136</xdr:colOff>
      <xdr:row>154</xdr:row>
      <xdr:rowOff>22514</xdr:rowOff>
    </xdr:from>
    <xdr:to>
      <xdr:col>5</xdr:col>
      <xdr:colOff>147204</xdr:colOff>
      <xdr:row>174</xdr:row>
      <xdr:rowOff>169470</xdr:rowOff>
    </xdr:to>
    <xdr:graphicFrame macro="">
      <xdr:nvGraphicFramePr>
        <xdr:cNvPr id="2" name="Grafiek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217714</xdr:colOff>
      <xdr:row>181</xdr:row>
      <xdr:rowOff>27214</xdr:rowOff>
    </xdr:from>
    <xdr:to>
      <xdr:col>4</xdr:col>
      <xdr:colOff>1319894</xdr:colOff>
      <xdr:row>201</xdr:row>
      <xdr:rowOff>174170</xdr:rowOff>
    </xdr:to>
    <xdr:graphicFrame macro="">
      <xdr:nvGraphicFramePr>
        <xdr:cNvPr id="10" name="Grafiek 9">
          <a:extLst>
            <a:ext uri="{FF2B5EF4-FFF2-40B4-BE49-F238E27FC236}">
              <a16:creationId xmlns:a16="http://schemas.microsoft.com/office/drawing/2014/main" id="{83936104-CC38-45D6-A677-6A3886DBB1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554182</xdr:colOff>
      <xdr:row>7</xdr:row>
      <xdr:rowOff>0</xdr:rowOff>
    </xdr:from>
    <xdr:to>
      <xdr:col>28</xdr:col>
      <xdr:colOff>465488</xdr:colOff>
      <xdr:row>24</xdr:row>
      <xdr:rowOff>0</xdr:rowOff>
    </xdr:to>
    <xdr:graphicFrame macro="">
      <xdr:nvGraphicFramePr>
        <xdr:cNvPr id="11" name="Grafiek 10">
          <a:extLst>
            <a:ext uri="{FF2B5EF4-FFF2-40B4-BE49-F238E27FC236}">
              <a16:creationId xmlns:a16="http://schemas.microsoft.com/office/drawing/2014/main" id="{CFEF9F2D-E4BF-4554-8F86-C878AA9FC0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381000</xdr:colOff>
      <xdr:row>129</xdr:row>
      <xdr:rowOff>0</xdr:rowOff>
    </xdr:from>
    <xdr:to>
      <xdr:col>29</xdr:col>
      <xdr:colOff>226372</xdr:colOff>
      <xdr:row>147</xdr:row>
      <xdr:rowOff>13608</xdr:rowOff>
    </xdr:to>
    <xdr:graphicFrame macro="">
      <xdr:nvGraphicFramePr>
        <xdr:cNvPr id="12" name="Grafiek 11">
          <a:extLst>
            <a:ext uri="{FF2B5EF4-FFF2-40B4-BE49-F238E27FC236}">
              <a16:creationId xmlns:a16="http://schemas.microsoft.com/office/drawing/2014/main" id="{8427A158-C8D7-4CDB-B6F4-C8C0F10D81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44</xdr:col>
      <xdr:colOff>330777</xdr:colOff>
      <xdr:row>7</xdr:row>
      <xdr:rowOff>8659</xdr:rowOff>
    </xdr:from>
    <xdr:to>
      <xdr:col>53</xdr:col>
      <xdr:colOff>729463</xdr:colOff>
      <xdr:row>24</xdr:row>
      <xdr:rowOff>8659</xdr:rowOff>
    </xdr:to>
    <xdr:graphicFrame macro="">
      <xdr:nvGraphicFramePr>
        <xdr:cNvPr id="15" name="Grafiek 14">
          <a:extLst>
            <a:ext uri="{FF2B5EF4-FFF2-40B4-BE49-F238E27FC236}">
              <a16:creationId xmlns:a16="http://schemas.microsoft.com/office/drawing/2014/main" id="{542A826C-2E93-458D-B91B-46A3AE16EE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44</xdr:col>
      <xdr:colOff>502228</xdr:colOff>
      <xdr:row>128</xdr:row>
      <xdr:rowOff>121227</xdr:rowOff>
    </xdr:from>
    <xdr:to>
      <xdr:col>54</xdr:col>
      <xdr:colOff>191737</xdr:colOff>
      <xdr:row>146</xdr:row>
      <xdr:rowOff>134835</xdr:rowOff>
    </xdr:to>
    <xdr:graphicFrame macro="">
      <xdr:nvGraphicFramePr>
        <xdr:cNvPr id="16" name="Grafiek 15">
          <a:extLst>
            <a:ext uri="{FF2B5EF4-FFF2-40B4-BE49-F238E27FC236}">
              <a16:creationId xmlns:a16="http://schemas.microsoft.com/office/drawing/2014/main" id="{4B26C577-455F-4F45-97F7-33C08A5451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19</xdr:col>
      <xdr:colOff>0</xdr:colOff>
      <xdr:row>30</xdr:row>
      <xdr:rowOff>0</xdr:rowOff>
    </xdr:from>
    <xdr:to>
      <xdr:col>28</xdr:col>
      <xdr:colOff>569026</xdr:colOff>
      <xdr:row>46</xdr:row>
      <xdr:rowOff>81643</xdr:rowOff>
    </xdr:to>
    <xdr:graphicFrame macro="">
      <xdr:nvGraphicFramePr>
        <xdr:cNvPr id="18" name="Grafiek 17">
          <a:extLst>
            <a:ext uri="{FF2B5EF4-FFF2-40B4-BE49-F238E27FC236}">
              <a16:creationId xmlns:a16="http://schemas.microsoft.com/office/drawing/2014/main" id="{B4B5C1BF-56FA-4576-964D-A458C9A8F0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19</xdr:col>
      <xdr:colOff>0</xdr:colOff>
      <xdr:row>55</xdr:row>
      <xdr:rowOff>0</xdr:rowOff>
    </xdr:from>
    <xdr:to>
      <xdr:col>28</xdr:col>
      <xdr:colOff>600321</xdr:colOff>
      <xdr:row>72</xdr:row>
      <xdr:rowOff>68037</xdr:rowOff>
    </xdr:to>
    <xdr:graphicFrame macro="">
      <xdr:nvGraphicFramePr>
        <xdr:cNvPr id="19" name="Grafiek 18">
          <a:extLst>
            <a:ext uri="{FF2B5EF4-FFF2-40B4-BE49-F238E27FC236}">
              <a16:creationId xmlns:a16="http://schemas.microsoft.com/office/drawing/2014/main" id="{119DD3D1-2F98-4CD7-B73B-586B271AA9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19</xdr:col>
      <xdr:colOff>0</xdr:colOff>
      <xdr:row>81</xdr:row>
      <xdr:rowOff>0</xdr:rowOff>
    </xdr:from>
    <xdr:to>
      <xdr:col>28</xdr:col>
      <xdr:colOff>596240</xdr:colOff>
      <xdr:row>100</xdr:row>
      <xdr:rowOff>54427</xdr:rowOff>
    </xdr:to>
    <xdr:graphicFrame macro="">
      <xdr:nvGraphicFramePr>
        <xdr:cNvPr id="24" name="Grafiek 23">
          <a:extLst>
            <a:ext uri="{FF2B5EF4-FFF2-40B4-BE49-F238E27FC236}">
              <a16:creationId xmlns:a16="http://schemas.microsoft.com/office/drawing/2014/main" id="{98560DD2-B3DC-4FD3-A20A-62704FAFCD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18</xdr:col>
      <xdr:colOff>629567</xdr:colOff>
      <xdr:row>105</xdr:row>
      <xdr:rowOff>17318</xdr:rowOff>
    </xdr:from>
    <xdr:to>
      <xdr:col>28</xdr:col>
      <xdr:colOff>513287</xdr:colOff>
      <xdr:row>121</xdr:row>
      <xdr:rowOff>109849</xdr:rowOff>
    </xdr:to>
    <xdr:graphicFrame macro="">
      <xdr:nvGraphicFramePr>
        <xdr:cNvPr id="25" name="Grafiek 24">
          <a:extLst>
            <a:ext uri="{FF2B5EF4-FFF2-40B4-BE49-F238E27FC236}">
              <a16:creationId xmlns:a16="http://schemas.microsoft.com/office/drawing/2014/main" id="{A33457E5-C04C-46D1-BF2A-742CBCF399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20</xdr:col>
      <xdr:colOff>155864</xdr:colOff>
      <xdr:row>154</xdr:row>
      <xdr:rowOff>138546</xdr:rowOff>
    </xdr:from>
    <xdr:to>
      <xdr:col>30</xdr:col>
      <xdr:colOff>528204</xdr:colOff>
      <xdr:row>175</xdr:row>
      <xdr:rowOff>95002</xdr:rowOff>
    </xdr:to>
    <xdr:graphicFrame macro="">
      <xdr:nvGraphicFramePr>
        <xdr:cNvPr id="26" name="Grafiek 25">
          <a:extLst>
            <a:ext uri="{FF2B5EF4-FFF2-40B4-BE49-F238E27FC236}">
              <a16:creationId xmlns:a16="http://schemas.microsoft.com/office/drawing/2014/main" id="{1F1A831B-E41C-4ED3-8AD8-9E9B6A7218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20</xdr:col>
      <xdr:colOff>86591</xdr:colOff>
      <xdr:row>180</xdr:row>
      <xdr:rowOff>173182</xdr:rowOff>
    </xdr:from>
    <xdr:to>
      <xdr:col>30</xdr:col>
      <xdr:colOff>132361</xdr:colOff>
      <xdr:row>201</xdr:row>
      <xdr:rowOff>129638</xdr:rowOff>
    </xdr:to>
    <xdr:graphicFrame macro="">
      <xdr:nvGraphicFramePr>
        <xdr:cNvPr id="27" name="Grafiek 26">
          <a:extLst>
            <a:ext uri="{FF2B5EF4-FFF2-40B4-BE49-F238E27FC236}">
              <a16:creationId xmlns:a16="http://schemas.microsoft.com/office/drawing/2014/main" id="{2DD61827-F9BB-4DB3-942E-6154118C54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44</xdr:col>
      <xdr:colOff>452437</xdr:colOff>
      <xdr:row>29</xdr:row>
      <xdr:rowOff>33618</xdr:rowOff>
    </xdr:from>
    <xdr:to>
      <xdr:col>54</xdr:col>
      <xdr:colOff>55974</xdr:colOff>
      <xdr:row>45</xdr:row>
      <xdr:rowOff>115261</xdr:rowOff>
    </xdr:to>
    <xdr:graphicFrame macro="">
      <xdr:nvGraphicFramePr>
        <xdr:cNvPr id="28" name="Grafiek 27">
          <a:extLst>
            <a:ext uri="{FF2B5EF4-FFF2-40B4-BE49-F238E27FC236}">
              <a16:creationId xmlns:a16="http://schemas.microsoft.com/office/drawing/2014/main" id="{6878FBEA-D19B-47A4-A415-F43012814F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44</xdr:col>
      <xdr:colOff>484909</xdr:colOff>
      <xdr:row>181</xdr:row>
      <xdr:rowOff>138545</xdr:rowOff>
    </xdr:from>
    <xdr:to>
      <xdr:col>53</xdr:col>
      <xdr:colOff>530681</xdr:colOff>
      <xdr:row>202</xdr:row>
      <xdr:rowOff>95001</xdr:rowOff>
    </xdr:to>
    <xdr:graphicFrame macro="">
      <xdr:nvGraphicFramePr>
        <xdr:cNvPr id="29" name="Grafiek 28">
          <a:extLst>
            <a:ext uri="{FF2B5EF4-FFF2-40B4-BE49-F238E27FC236}">
              <a16:creationId xmlns:a16="http://schemas.microsoft.com/office/drawing/2014/main" id="{3475CA9E-1E26-43E7-986B-E58B01E92D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44</xdr:col>
      <xdr:colOff>606136</xdr:colOff>
      <xdr:row>153</xdr:row>
      <xdr:rowOff>173181</xdr:rowOff>
    </xdr:from>
    <xdr:to>
      <xdr:col>54</xdr:col>
      <xdr:colOff>164523</xdr:colOff>
      <xdr:row>174</xdr:row>
      <xdr:rowOff>129637</xdr:rowOff>
    </xdr:to>
    <xdr:graphicFrame macro="">
      <xdr:nvGraphicFramePr>
        <xdr:cNvPr id="30" name="Grafiek 29">
          <a:extLst>
            <a:ext uri="{FF2B5EF4-FFF2-40B4-BE49-F238E27FC236}">
              <a16:creationId xmlns:a16="http://schemas.microsoft.com/office/drawing/2014/main" id="{9C981D23-84E7-4BB0-9F8A-F420BD727C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44</xdr:col>
      <xdr:colOff>456131</xdr:colOff>
      <xdr:row>104</xdr:row>
      <xdr:rowOff>160194</xdr:rowOff>
    </xdr:from>
    <xdr:to>
      <xdr:col>54</xdr:col>
      <xdr:colOff>28124</xdr:colOff>
      <xdr:row>121</xdr:row>
      <xdr:rowOff>62225</xdr:rowOff>
    </xdr:to>
    <xdr:graphicFrame macro="">
      <xdr:nvGraphicFramePr>
        <xdr:cNvPr id="31" name="Grafiek 30">
          <a:extLst>
            <a:ext uri="{FF2B5EF4-FFF2-40B4-BE49-F238E27FC236}">
              <a16:creationId xmlns:a16="http://schemas.microsoft.com/office/drawing/2014/main" id="{7047E8EE-6B84-431A-B366-B15B71C6BF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44</xdr:col>
      <xdr:colOff>363682</xdr:colOff>
      <xdr:row>80</xdr:row>
      <xdr:rowOff>45460</xdr:rowOff>
    </xdr:from>
    <xdr:to>
      <xdr:col>53</xdr:col>
      <xdr:colOff>804058</xdr:colOff>
      <xdr:row>96</xdr:row>
      <xdr:rowOff>99887</xdr:rowOff>
    </xdr:to>
    <xdr:graphicFrame macro="">
      <xdr:nvGraphicFramePr>
        <xdr:cNvPr id="32" name="Grafiek 31">
          <a:extLst>
            <a:ext uri="{FF2B5EF4-FFF2-40B4-BE49-F238E27FC236}">
              <a16:creationId xmlns:a16="http://schemas.microsoft.com/office/drawing/2014/main" id="{E263627F-EA87-488D-AA79-4217D9B7EC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44</xdr:col>
      <xdr:colOff>370175</xdr:colOff>
      <xdr:row>53</xdr:row>
      <xdr:rowOff>20374</xdr:rowOff>
    </xdr:from>
    <xdr:to>
      <xdr:col>54</xdr:col>
      <xdr:colOff>5007</xdr:colOff>
      <xdr:row>70</xdr:row>
      <xdr:rowOff>88411</xdr:rowOff>
    </xdr:to>
    <xdr:graphicFrame macro="">
      <xdr:nvGraphicFramePr>
        <xdr:cNvPr id="33" name="Grafiek 32">
          <a:extLst>
            <a:ext uri="{FF2B5EF4-FFF2-40B4-BE49-F238E27FC236}">
              <a16:creationId xmlns:a16="http://schemas.microsoft.com/office/drawing/2014/main" id="{B22A27CC-DF54-43CF-BFD5-6658664F8D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0.00357</cdr:x>
      <cdr:y>0.05142</cdr:y>
    </cdr:from>
    <cdr:to>
      <cdr:x>0.05005</cdr:x>
      <cdr:y>0.11835</cdr:y>
    </cdr:to>
    <cdr:sp macro="" textlink="">
      <cdr:nvSpPr>
        <cdr:cNvPr id="2" name="Tekstvak 1"/>
        <cdr:cNvSpPr txBox="1"/>
      </cdr:nvSpPr>
      <cdr:spPr>
        <a:xfrm xmlns:a="http://schemas.openxmlformats.org/drawingml/2006/main">
          <a:off x="22410" y="198038"/>
          <a:ext cx="291353" cy="25773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a:t>%</a:t>
          </a:r>
        </a:p>
      </cdr:txBody>
    </cdr:sp>
  </cdr:relSizeAnchor>
</c:userShapes>
</file>

<file path=xl/drawings/drawing19.xml><?xml version="1.0" encoding="utf-8"?>
<c:userShapes xmlns:c="http://schemas.openxmlformats.org/drawingml/2006/chart">
  <cdr:relSizeAnchor xmlns:cdr="http://schemas.openxmlformats.org/drawingml/2006/chartDrawing">
    <cdr:from>
      <cdr:x>0.0081</cdr:x>
      <cdr:y>0.01399</cdr:y>
    </cdr:from>
    <cdr:to>
      <cdr:x>0.05454</cdr:x>
      <cdr:y>0.08499</cdr:y>
    </cdr:to>
    <cdr:sp macro="" textlink="">
      <cdr:nvSpPr>
        <cdr:cNvPr id="3" name="Tekstvak 1"/>
        <cdr:cNvSpPr txBox="1"/>
      </cdr:nvSpPr>
      <cdr:spPr>
        <a:xfrm xmlns:a="http://schemas.openxmlformats.org/drawingml/2006/main">
          <a:off x="50800" y="50800"/>
          <a:ext cx="291353" cy="25773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a:t>
          </a:r>
        </a:p>
      </cdr:txBody>
    </cdr:sp>
  </cdr:relSizeAnchor>
</c:userShapes>
</file>

<file path=xl/drawings/drawing2.xml><?xml version="1.0" encoding="utf-8"?>
<c:userShapes xmlns:c="http://schemas.openxmlformats.org/drawingml/2006/chart">
  <cdr:relSizeAnchor xmlns:cdr="http://schemas.openxmlformats.org/drawingml/2006/chartDrawing">
    <cdr:from>
      <cdr:x>0.0468</cdr:x>
      <cdr:y>0.11451</cdr:y>
    </cdr:from>
    <cdr:to>
      <cdr:x>0.7566</cdr:x>
      <cdr:y>0.53643</cdr:y>
    </cdr:to>
    <cdr:sp macro="" textlink="">
      <cdr:nvSpPr>
        <cdr:cNvPr id="2" name="Rechthoek 1">
          <a:extLst xmlns:a="http://schemas.openxmlformats.org/drawingml/2006/main">
            <a:ext uri="{FF2B5EF4-FFF2-40B4-BE49-F238E27FC236}">
              <a16:creationId xmlns:a16="http://schemas.microsoft.com/office/drawing/2014/main" id="{72F46CEE-2991-46C1-8BC0-2D41F29D35BB}"/>
            </a:ext>
          </a:extLst>
        </cdr:cNvPr>
        <cdr:cNvSpPr/>
      </cdr:nvSpPr>
      <cdr:spPr>
        <a:xfrm xmlns:a="http://schemas.openxmlformats.org/drawingml/2006/main">
          <a:off x="349784" y="486220"/>
          <a:ext cx="5305060" cy="1791498"/>
        </a:xfrm>
        <a:prstGeom xmlns:a="http://schemas.openxmlformats.org/drawingml/2006/main" prst="rect">
          <a:avLst/>
        </a:prstGeom>
        <a:noFill xmlns:a="http://schemas.openxmlformats.org/drawingml/2006/main"/>
        <a:ln xmlns:a="http://schemas.openxmlformats.org/drawingml/2006/main" w="19050">
          <a:solidFill>
            <a:schemeClr val="accent6"/>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nl-NL"/>
        </a:p>
      </cdr:txBody>
    </cdr:sp>
  </cdr:relSizeAnchor>
  <cdr:relSizeAnchor xmlns:cdr="http://schemas.openxmlformats.org/drawingml/2006/chartDrawing">
    <cdr:from>
      <cdr:x>0.04501</cdr:x>
      <cdr:y>0.77246</cdr:y>
    </cdr:from>
    <cdr:to>
      <cdr:x>0.7561</cdr:x>
      <cdr:y>0.86206</cdr:y>
    </cdr:to>
    <cdr:sp macro="" textlink="">
      <cdr:nvSpPr>
        <cdr:cNvPr id="3" name="Rechthoek 2">
          <a:extLst xmlns:a="http://schemas.openxmlformats.org/drawingml/2006/main">
            <a:ext uri="{FF2B5EF4-FFF2-40B4-BE49-F238E27FC236}">
              <a16:creationId xmlns:a16="http://schemas.microsoft.com/office/drawing/2014/main" id="{0D2A07D3-236E-4470-B36E-FFE7F51BEAB5}"/>
            </a:ext>
          </a:extLst>
        </cdr:cNvPr>
        <cdr:cNvSpPr/>
      </cdr:nvSpPr>
      <cdr:spPr>
        <a:xfrm xmlns:a="http://schemas.openxmlformats.org/drawingml/2006/main">
          <a:off x="336420" y="3279914"/>
          <a:ext cx="5314701" cy="380465"/>
        </a:xfrm>
        <a:prstGeom xmlns:a="http://schemas.openxmlformats.org/drawingml/2006/main" prst="rect">
          <a:avLst/>
        </a:prstGeom>
        <a:noFill xmlns:a="http://schemas.openxmlformats.org/drawingml/2006/main"/>
        <a:ln xmlns:a="http://schemas.openxmlformats.org/drawingml/2006/main" w="19050">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nl-NL"/>
        </a:p>
      </cdr:txBody>
    </cdr:sp>
  </cdr:relSizeAnchor>
  <cdr:relSizeAnchor xmlns:cdr="http://schemas.openxmlformats.org/drawingml/2006/chartDrawing">
    <cdr:from>
      <cdr:x>0.04544</cdr:x>
      <cdr:y>0.66039</cdr:y>
    </cdr:from>
    <cdr:to>
      <cdr:x>0.75652</cdr:x>
      <cdr:y>0.7666</cdr:y>
    </cdr:to>
    <cdr:sp macro="" textlink="">
      <cdr:nvSpPr>
        <cdr:cNvPr id="4" name="Rechthoek 3">
          <a:extLst xmlns:a="http://schemas.openxmlformats.org/drawingml/2006/main">
            <a:ext uri="{FF2B5EF4-FFF2-40B4-BE49-F238E27FC236}">
              <a16:creationId xmlns:a16="http://schemas.microsoft.com/office/drawing/2014/main" id="{0AE4BB3E-5FC7-48B6-9332-03AF50120A9E}"/>
            </a:ext>
          </a:extLst>
        </cdr:cNvPr>
        <cdr:cNvSpPr/>
      </cdr:nvSpPr>
      <cdr:spPr>
        <a:xfrm xmlns:a="http://schemas.openxmlformats.org/drawingml/2006/main">
          <a:off x="339633" y="2804070"/>
          <a:ext cx="5314626" cy="450996"/>
        </a:xfrm>
        <a:prstGeom xmlns:a="http://schemas.openxmlformats.org/drawingml/2006/main" prst="rect">
          <a:avLst/>
        </a:prstGeom>
        <a:noFill xmlns:a="http://schemas.openxmlformats.org/drawingml/2006/main"/>
        <a:ln xmlns:a="http://schemas.openxmlformats.org/drawingml/2006/main" w="19050">
          <a:solidFill>
            <a:srgbClr val="FFC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nl-NL"/>
        </a:p>
      </cdr:txBody>
    </cdr:sp>
  </cdr:relSizeAnchor>
  <cdr:relSizeAnchor xmlns:cdr="http://schemas.openxmlformats.org/drawingml/2006/chartDrawing">
    <cdr:from>
      <cdr:x>0.04544</cdr:x>
      <cdr:y>0.54506</cdr:y>
    </cdr:from>
    <cdr:to>
      <cdr:x>0.75652</cdr:x>
      <cdr:y>0.65737</cdr:y>
    </cdr:to>
    <cdr:sp macro="" textlink="">
      <cdr:nvSpPr>
        <cdr:cNvPr id="5" name="Rechthoek 4">
          <a:extLst xmlns:a="http://schemas.openxmlformats.org/drawingml/2006/main">
            <a:ext uri="{FF2B5EF4-FFF2-40B4-BE49-F238E27FC236}">
              <a16:creationId xmlns:a16="http://schemas.microsoft.com/office/drawing/2014/main" id="{2E440B6C-F55B-43A2-82BC-164C7760E18D}"/>
            </a:ext>
          </a:extLst>
        </cdr:cNvPr>
        <cdr:cNvSpPr/>
      </cdr:nvSpPr>
      <cdr:spPr>
        <a:xfrm xmlns:a="http://schemas.openxmlformats.org/drawingml/2006/main">
          <a:off x="339634" y="2314377"/>
          <a:ext cx="5314626" cy="476863"/>
        </a:xfrm>
        <a:prstGeom xmlns:a="http://schemas.openxmlformats.org/drawingml/2006/main" prst="rect">
          <a:avLst/>
        </a:prstGeom>
        <a:noFill xmlns:a="http://schemas.openxmlformats.org/drawingml/2006/main"/>
        <a:ln xmlns:a="http://schemas.openxmlformats.org/drawingml/2006/main" w="19050">
          <a:solidFill>
            <a:srgbClr val="FFFF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nl-NL"/>
        </a:p>
      </cdr:txBody>
    </cdr:sp>
  </cdr:relSizeAnchor>
  <cdr:relSizeAnchor xmlns:cdr="http://schemas.openxmlformats.org/drawingml/2006/chartDrawing">
    <cdr:from>
      <cdr:x>0.80754</cdr:x>
      <cdr:y>0.51176</cdr:y>
    </cdr:from>
    <cdr:to>
      <cdr:x>0.92188</cdr:x>
      <cdr:y>0.57223</cdr:y>
    </cdr:to>
    <cdr:sp macro="" textlink="">
      <cdr:nvSpPr>
        <cdr:cNvPr id="6" name="Tekstvak 5">
          <a:extLst xmlns:a="http://schemas.openxmlformats.org/drawingml/2006/main">
            <a:ext uri="{FF2B5EF4-FFF2-40B4-BE49-F238E27FC236}">
              <a16:creationId xmlns:a16="http://schemas.microsoft.com/office/drawing/2014/main" id="{C4AB6689-4079-4EF8-BFC0-9A72A47251F0}"/>
            </a:ext>
          </a:extLst>
        </cdr:cNvPr>
        <cdr:cNvSpPr txBox="1"/>
      </cdr:nvSpPr>
      <cdr:spPr>
        <a:xfrm xmlns:a="http://schemas.openxmlformats.org/drawingml/2006/main">
          <a:off x="6493565" y="2172967"/>
          <a:ext cx="919370" cy="256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nl-NL" sz="1100"/>
        </a:p>
      </cdr:txBody>
    </cdr:sp>
  </cdr:relSizeAnchor>
  <cdr:relSizeAnchor xmlns:cdr="http://schemas.openxmlformats.org/drawingml/2006/chartDrawing">
    <cdr:from>
      <cdr:x>0.81784</cdr:x>
      <cdr:y>0.53907</cdr:y>
    </cdr:from>
    <cdr:to>
      <cdr:x>0.93872</cdr:x>
      <cdr:y>0.58393</cdr:y>
    </cdr:to>
    <cdr:sp macro="" textlink="">
      <cdr:nvSpPr>
        <cdr:cNvPr id="7" name="Tekstvak 6">
          <a:extLst xmlns:a="http://schemas.openxmlformats.org/drawingml/2006/main">
            <a:ext uri="{FF2B5EF4-FFF2-40B4-BE49-F238E27FC236}">
              <a16:creationId xmlns:a16="http://schemas.microsoft.com/office/drawing/2014/main" id="{C4D484FD-0ACF-48AD-A93F-4C4936F16D5F}"/>
            </a:ext>
          </a:extLst>
        </cdr:cNvPr>
        <cdr:cNvSpPr txBox="1"/>
      </cdr:nvSpPr>
      <cdr:spPr>
        <a:xfrm xmlns:a="http://schemas.openxmlformats.org/drawingml/2006/main">
          <a:off x="6576390" y="2288923"/>
          <a:ext cx="972000" cy="190500"/>
        </a:xfrm>
        <a:prstGeom xmlns:a="http://schemas.openxmlformats.org/drawingml/2006/main" prst="rect">
          <a:avLst/>
        </a:prstGeom>
        <a:ln xmlns:a="http://schemas.openxmlformats.org/drawingml/2006/main" w="12700">
          <a:solidFill>
            <a:srgbClr val="92D050"/>
          </a:solidFill>
        </a:ln>
      </cdr:spPr>
      <cdr:txBody>
        <a:bodyPr xmlns:a="http://schemas.openxmlformats.org/drawingml/2006/main" vertOverflow="clip" wrap="square" tIns="36000" bIns="36000" rtlCol="0"/>
        <a:lstStyle xmlns:a="http://schemas.openxmlformats.org/drawingml/2006/main"/>
        <a:p xmlns:a="http://schemas.openxmlformats.org/drawingml/2006/main">
          <a:r>
            <a:rPr lang="nl-NL" sz="1100"/>
            <a:t>GEP</a:t>
          </a:r>
        </a:p>
      </cdr:txBody>
    </cdr:sp>
  </cdr:relSizeAnchor>
  <cdr:relSizeAnchor xmlns:cdr="http://schemas.openxmlformats.org/drawingml/2006/chartDrawing">
    <cdr:from>
      <cdr:x>0.81784</cdr:x>
      <cdr:y>0.59935</cdr:y>
    </cdr:from>
    <cdr:to>
      <cdr:x>0.93872</cdr:x>
      <cdr:y>0.64428</cdr:y>
    </cdr:to>
    <cdr:sp macro="" textlink="">
      <cdr:nvSpPr>
        <cdr:cNvPr id="8" name="Tekstvak 1">
          <a:extLst xmlns:a="http://schemas.openxmlformats.org/drawingml/2006/main">
            <a:ext uri="{FF2B5EF4-FFF2-40B4-BE49-F238E27FC236}">
              <a16:creationId xmlns:a16="http://schemas.microsoft.com/office/drawing/2014/main" id="{796D0D3C-D57D-492A-A265-788D6CD806A6}"/>
            </a:ext>
          </a:extLst>
        </cdr:cNvPr>
        <cdr:cNvSpPr txBox="1"/>
      </cdr:nvSpPr>
      <cdr:spPr>
        <a:xfrm xmlns:a="http://schemas.openxmlformats.org/drawingml/2006/main">
          <a:off x="6576390" y="2544877"/>
          <a:ext cx="972000" cy="190800"/>
        </a:xfrm>
        <a:prstGeom xmlns:a="http://schemas.openxmlformats.org/drawingml/2006/main" prst="rect">
          <a:avLst/>
        </a:prstGeom>
        <a:ln xmlns:a="http://schemas.openxmlformats.org/drawingml/2006/main" w="12700">
          <a:solidFill>
            <a:srgbClr val="FFFF00"/>
          </a:solidFill>
        </a:ln>
      </cdr:spPr>
      <cdr:txBody>
        <a:bodyPr xmlns:a="http://schemas.openxmlformats.org/drawingml/2006/main" wrap="square" t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a:t>Matig</a:t>
          </a:r>
        </a:p>
      </cdr:txBody>
    </cdr:sp>
  </cdr:relSizeAnchor>
  <cdr:relSizeAnchor xmlns:cdr="http://schemas.openxmlformats.org/drawingml/2006/chartDrawing">
    <cdr:from>
      <cdr:x>0.81784</cdr:x>
      <cdr:y>0.6597</cdr:y>
    </cdr:from>
    <cdr:to>
      <cdr:x>0.94175</cdr:x>
      <cdr:y>0.70474</cdr:y>
    </cdr:to>
    <cdr:sp macro="" textlink="">
      <cdr:nvSpPr>
        <cdr:cNvPr id="9" name="Tekstvak 1">
          <a:extLst xmlns:a="http://schemas.openxmlformats.org/drawingml/2006/main">
            <a:ext uri="{FF2B5EF4-FFF2-40B4-BE49-F238E27FC236}">
              <a16:creationId xmlns:a16="http://schemas.microsoft.com/office/drawing/2014/main" id="{0FDAC428-E5D2-4E9E-B3F4-56D2DE6788E7}"/>
            </a:ext>
          </a:extLst>
        </cdr:cNvPr>
        <cdr:cNvSpPr txBox="1"/>
      </cdr:nvSpPr>
      <cdr:spPr>
        <a:xfrm xmlns:a="http://schemas.openxmlformats.org/drawingml/2006/main">
          <a:off x="6549268" y="2650717"/>
          <a:ext cx="992292" cy="180960"/>
        </a:xfrm>
        <a:prstGeom xmlns:a="http://schemas.openxmlformats.org/drawingml/2006/main" prst="rect">
          <a:avLst/>
        </a:prstGeom>
        <a:ln xmlns:a="http://schemas.openxmlformats.org/drawingml/2006/main" w="12700">
          <a:solidFill>
            <a:srgbClr val="FFC000"/>
          </a:solidFill>
        </a:ln>
      </cdr:spPr>
      <cdr:txBody>
        <a:bodyPr xmlns:a="http://schemas.openxmlformats.org/drawingml/2006/main" wrap="square" t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a:t>Ontoereikend</a:t>
          </a:r>
        </a:p>
      </cdr:txBody>
    </cdr:sp>
  </cdr:relSizeAnchor>
  <cdr:relSizeAnchor xmlns:cdr="http://schemas.openxmlformats.org/drawingml/2006/chartDrawing">
    <cdr:from>
      <cdr:x>0.81784</cdr:x>
      <cdr:y>0.72005</cdr:y>
    </cdr:from>
    <cdr:to>
      <cdr:x>0.93872</cdr:x>
      <cdr:y>0.76498</cdr:y>
    </cdr:to>
    <cdr:sp macro="" textlink="">
      <cdr:nvSpPr>
        <cdr:cNvPr id="58" name="Tekstvak 1">
          <a:extLst xmlns:a="http://schemas.openxmlformats.org/drawingml/2006/main">
            <a:ext uri="{FF2B5EF4-FFF2-40B4-BE49-F238E27FC236}">
              <a16:creationId xmlns:a16="http://schemas.microsoft.com/office/drawing/2014/main" id="{625F615D-B5C6-4038-8840-19D5D3373D00}"/>
            </a:ext>
          </a:extLst>
        </cdr:cNvPr>
        <cdr:cNvSpPr txBox="1"/>
      </cdr:nvSpPr>
      <cdr:spPr>
        <a:xfrm xmlns:a="http://schemas.openxmlformats.org/drawingml/2006/main">
          <a:off x="6576390" y="3057386"/>
          <a:ext cx="972000" cy="190800"/>
        </a:xfrm>
        <a:prstGeom xmlns:a="http://schemas.openxmlformats.org/drawingml/2006/main" prst="rect">
          <a:avLst/>
        </a:prstGeom>
        <a:ln xmlns:a="http://schemas.openxmlformats.org/drawingml/2006/main" w="12700">
          <a:solidFill>
            <a:srgbClr val="FF0000"/>
          </a:solidFill>
        </a:ln>
      </cdr:spPr>
      <cdr:txBody>
        <a:bodyPr xmlns:a="http://schemas.openxmlformats.org/drawingml/2006/main" wrap="square" t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a:t>Slecht</a:t>
          </a:r>
        </a:p>
      </cdr:txBody>
    </cdr:sp>
  </cdr:relSizeAnchor>
  <cdr:relSizeAnchor xmlns:cdr="http://schemas.openxmlformats.org/drawingml/2006/chartDrawing">
    <cdr:from>
      <cdr:x>0.80651</cdr:x>
      <cdr:y>0.4862</cdr:y>
    </cdr:from>
    <cdr:to>
      <cdr:x>0.92023</cdr:x>
      <cdr:y>0.54687</cdr:y>
    </cdr:to>
    <cdr:sp macro="" textlink="">
      <cdr:nvSpPr>
        <cdr:cNvPr id="59" name="Tekstvak 58">
          <a:extLst xmlns:a="http://schemas.openxmlformats.org/drawingml/2006/main">
            <a:ext uri="{FF2B5EF4-FFF2-40B4-BE49-F238E27FC236}">
              <a16:creationId xmlns:a16="http://schemas.microsoft.com/office/drawing/2014/main" id="{BED949B8-DB41-4DAC-BD64-174BF53BC4CA}"/>
            </a:ext>
          </a:extLst>
        </cdr:cNvPr>
        <cdr:cNvSpPr txBox="1"/>
      </cdr:nvSpPr>
      <cdr:spPr>
        <a:xfrm xmlns:a="http://schemas.openxmlformats.org/drawingml/2006/main">
          <a:off x="6485281" y="2064441"/>
          <a:ext cx="914400" cy="257613"/>
        </a:xfrm>
        <a:prstGeom xmlns:a="http://schemas.openxmlformats.org/drawingml/2006/main" prst="rect">
          <a:avLst/>
        </a:prstGeom>
      </cdr:spPr>
      <cdr:txBody>
        <a:bodyPr xmlns:a="http://schemas.openxmlformats.org/drawingml/2006/main" vertOverflow="clip" wrap="none" tIns="36000" bIns="36000" rtlCol="0"/>
        <a:lstStyle xmlns:a="http://schemas.openxmlformats.org/drawingml/2006/main"/>
        <a:p xmlns:a="http://schemas.openxmlformats.org/drawingml/2006/main">
          <a:r>
            <a:rPr lang="nl-NL" sz="1100"/>
            <a:t>Klassen:</a:t>
          </a:r>
        </a:p>
      </cdr:txBody>
    </cdr:sp>
  </cdr:relSizeAnchor>
</c:userShapes>
</file>

<file path=xl/drawings/drawing20.xml><?xml version="1.0" encoding="utf-8"?>
<c:userShapes xmlns:c="http://schemas.openxmlformats.org/drawingml/2006/chart">
  <cdr:relSizeAnchor xmlns:cdr="http://schemas.openxmlformats.org/drawingml/2006/chartDrawing">
    <cdr:from>
      <cdr:x>0.00808</cdr:x>
      <cdr:y>0.01455</cdr:y>
    </cdr:from>
    <cdr:to>
      <cdr:x>0.05443</cdr:x>
      <cdr:y>0.08837</cdr:y>
    </cdr:to>
    <cdr:sp macro="" textlink="">
      <cdr:nvSpPr>
        <cdr:cNvPr id="2" name="Tekstvak 1"/>
        <cdr:cNvSpPr txBox="1"/>
      </cdr:nvSpPr>
      <cdr:spPr>
        <a:xfrm xmlns:a="http://schemas.openxmlformats.org/drawingml/2006/main">
          <a:off x="50800" y="50800"/>
          <a:ext cx="291353" cy="25773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a:t>
          </a:r>
        </a:p>
      </cdr:txBody>
    </cdr:sp>
  </cdr:relSizeAnchor>
</c:userShapes>
</file>

<file path=xl/drawings/drawing21.xml><?xml version="1.0" encoding="utf-8"?>
<c:userShapes xmlns:c="http://schemas.openxmlformats.org/drawingml/2006/chart">
  <cdr:relSizeAnchor xmlns:cdr="http://schemas.openxmlformats.org/drawingml/2006/chartDrawing">
    <cdr:from>
      <cdr:x>0.0081</cdr:x>
      <cdr:y>0.01495</cdr:y>
    </cdr:from>
    <cdr:to>
      <cdr:x>0.05454</cdr:x>
      <cdr:y>0.09077</cdr:y>
    </cdr:to>
    <cdr:sp macro="" textlink="">
      <cdr:nvSpPr>
        <cdr:cNvPr id="2" name="Tekstvak 1"/>
        <cdr:cNvSpPr txBox="1"/>
      </cdr:nvSpPr>
      <cdr:spPr>
        <a:xfrm xmlns:a="http://schemas.openxmlformats.org/drawingml/2006/main">
          <a:off x="50800" y="50800"/>
          <a:ext cx="291353" cy="25773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a:t>
          </a:r>
        </a:p>
      </cdr:txBody>
    </cdr:sp>
  </cdr:relSizeAnchor>
</c:userShapes>
</file>

<file path=xl/drawings/drawing22.xml><?xml version="1.0" encoding="utf-8"?>
<c:userShapes xmlns:c="http://schemas.openxmlformats.org/drawingml/2006/chart">
  <cdr:relSizeAnchor xmlns:cdr="http://schemas.openxmlformats.org/drawingml/2006/chartDrawing">
    <cdr:from>
      <cdr:x>0.0081</cdr:x>
      <cdr:y>0.01483</cdr:y>
    </cdr:from>
    <cdr:to>
      <cdr:x>0.05454</cdr:x>
      <cdr:y>0.09005</cdr:y>
    </cdr:to>
    <cdr:sp macro="" textlink="">
      <cdr:nvSpPr>
        <cdr:cNvPr id="2" name="Tekstvak 1"/>
        <cdr:cNvSpPr txBox="1"/>
      </cdr:nvSpPr>
      <cdr:spPr>
        <a:xfrm xmlns:a="http://schemas.openxmlformats.org/drawingml/2006/main">
          <a:off x="50800" y="50800"/>
          <a:ext cx="291353" cy="25773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a:t>
          </a:r>
        </a:p>
      </cdr:txBody>
    </cdr:sp>
  </cdr:relSizeAnchor>
</c:userShapes>
</file>

<file path=xl/drawings/drawing23.xml><?xml version="1.0" encoding="utf-8"?>
<c:userShapes xmlns:c="http://schemas.openxmlformats.org/drawingml/2006/chart">
  <cdr:relSizeAnchor xmlns:cdr="http://schemas.openxmlformats.org/drawingml/2006/chartDrawing">
    <cdr:from>
      <cdr:x>0.00812</cdr:x>
      <cdr:y>0.01349</cdr:y>
    </cdr:from>
    <cdr:to>
      <cdr:x>0.05466</cdr:x>
      <cdr:y>0.08192</cdr:y>
    </cdr:to>
    <cdr:sp macro="" textlink="">
      <cdr:nvSpPr>
        <cdr:cNvPr id="3" name="Tekstvak 1"/>
        <cdr:cNvSpPr txBox="1"/>
      </cdr:nvSpPr>
      <cdr:spPr>
        <a:xfrm xmlns:a="http://schemas.openxmlformats.org/drawingml/2006/main">
          <a:off x="50800" y="50800"/>
          <a:ext cx="291353" cy="25773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a:t>
          </a:r>
        </a:p>
      </cdr:txBody>
    </cdr:sp>
  </cdr:relSizeAnchor>
</c:userShapes>
</file>

<file path=xl/drawings/drawing24.xml><?xml version="1.0" encoding="utf-8"?>
<c:userShapes xmlns:c="http://schemas.openxmlformats.org/drawingml/2006/chart">
  <cdr:relSizeAnchor xmlns:cdr="http://schemas.openxmlformats.org/drawingml/2006/chartDrawing">
    <cdr:from>
      <cdr:x>0.00357</cdr:x>
      <cdr:y>0.05142</cdr:y>
    </cdr:from>
    <cdr:to>
      <cdr:x>0.05005</cdr:x>
      <cdr:y>0.11835</cdr:y>
    </cdr:to>
    <cdr:sp macro="" textlink="">
      <cdr:nvSpPr>
        <cdr:cNvPr id="2" name="Tekstvak 1"/>
        <cdr:cNvSpPr txBox="1"/>
      </cdr:nvSpPr>
      <cdr:spPr>
        <a:xfrm xmlns:a="http://schemas.openxmlformats.org/drawingml/2006/main">
          <a:off x="22410" y="198038"/>
          <a:ext cx="291353" cy="25773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a:t>%</a:t>
          </a:r>
        </a:p>
      </cdr:txBody>
    </cdr:sp>
  </cdr:relSizeAnchor>
</c:userShapes>
</file>

<file path=xl/drawings/drawing25.xml><?xml version="1.0" encoding="utf-8"?>
<c:userShapes xmlns:c="http://schemas.openxmlformats.org/drawingml/2006/chart">
  <cdr:relSizeAnchor xmlns:cdr="http://schemas.openxmlformats.org/drawingml/2006/chartDrawing">
    <cdr:from>
      <cdr:x>0.00812</cdr:x>
      <cdr:y>0.01349</cdr:y>
    </cdr:from>
    <cdr:to>
      <cdr:x>0.05466</cdr:x>
      <cdr:y>0.08192</cdr:y>
    </cdr:to>
    <cdr:sp macro="" textlink="">
      <cdr:nvSpPr>
        <cdr:cNvPr id="3" name="Tekstvak 1"/>
        <cdr:cNvSpPr txBox="1"/>
      </cdr:nvSpPr>
      <cdr:spPr>
        <a:xfrm xmlns:a="http://schemas.openxmlformats.org/drawingml/2006/main">
          <a:off x="50800" y="50800"/>
          <a:ext cx="291353" cy="25773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a:t>
          </a:r>
        </a:p>
      </cdr:txBody>
    </cdr:sp>
  </cdr:relSizeAnchor>
</c:userShapes>
</file>

<file path=xl/drawings/drawing26.xml><?xml version="1.0" encoding="utf-8"?>
<c:userShapes xmlns:c="http://schemas.openxmlformats.org/drawingml/2006/chart">
  <cdr:relSizeAnchor xmlns:cdr="http://schemas.openxmlformats.org/drawingml/2006/chartDrawing">
    <cdr:from>
      <cdr:x>0.00357</cdr:x>
      <cdr:y>0.05142</cdr:y>
    </cdr:from>
    <cdr:to>
      <cdr:x>0.05005</cdr:x>
      <cdr:y>0.11835</cdr:y>
    </cdr:to>
    <cdr:sp macro="" textlink="">
      <cdr:nvSpPr>
        <cdr:cNvPr id="2" name="Tekstvak 1"/>
        <cdr:cNvSpPr txBox="1"/>
      </cdr:nvSpPr>
      <cdr:spPr>
        <a:xfrm xmlns:a="http://schemas.openxmlformats.org/drawingml/2006/main">
          <a:off x="22410" y="198038"/>
          <a:ext cx="291353" cy="25773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a:t>%</a:t>
          </a:r>
        </a:p>
      </cdr:txBody>
    </cdr:sp>
  </cdr:relSizeAnchor>
</c:userShapes>
</file>

<file path=xl/drawings/drawing27.xml><?xml version="1.0" encoding="utf-8"?>
<c:userShapes xmlns:c="http://schemas.openxmlformats.org/drawingml/2006/chart">
  <cdr:relSizeAnchor xmlns:cdr="http://schemas.openxmlformats.org/drawingml/2006/chartDrawing">
    <cdr:from>
      <cdr:x>0.00812</cdr:x>
      <cdr:y>0.01349</cdr:y>
    </cdr:from>
    <cdr:to>
      <cdr:x>0.05466</cdr:x>
      <cdr:y>0.08192</cdr:y>
    </cdr:to>
    <cdr:sp macro="" textlink="">
      <cdr:nvSpPr>
        <cdr:cNvPr id="3" name="Tekstvak 1"/>
        <cdr:cNvSpPr txBox="1"/>
      </cdr:nvSpPr>
      <cdr:spPr>
        <a:xfrm xmlns:a="http://schemas.openxmlformats.org/drawingml/2006/main">
          <a:off x="50800" y="50800"/>
          <a:ext cx="291353" cy="25773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a:t>
          </a:r>
        </a:p>
      </cdr:txBody>
    </cdr:sp>
  </cdr:relSizeAnchor>
</c:userShapes>
</file>

<file path=xl/drawings/drawing28.xml><?xml version="1.0" encoding="utf-8"?>
<c:userShapes xmlns:c="http://schemas.openxmlformats.org/drawingml/2006/chart">
  <cdr:relSizeAnchor xmlns:cdr="http://schemas.openxmlformats.org/drawingml/2006/chartDrawing">
    <cdr:from>
      <cdr:x>0.00808</cdr:x>
      <cdr:y>0.01455</cdr:y>
    </cdr:from>
    <cdr:to>
      <cdr:x>0.05443</cdr:x>
      <cdr:y>0.08837</cdr:y>
    </cdr:to>
    <cdr:sp macro="" textlink="">
      <cdr:nvSpPr>
        <cdr:cNvPr id="2" name="Tekstvak 1"/>
        <cdr:cNvSpPr txBox="1"/>
      </cdr:nvSpPr>
      <cdr:spPr>
        <a:xfrm xmlns:a="http://schemas.openxmlformats.org/drawingml/2006/main">
          <a:off x="50800" y="50800"/>
          <a:ext cx="291353" cy="25773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a:t>
          </a:r>
        </a:p>
      </cdr:txBody>
    </cdr:sp>
  </cdr:relSizeAnchor>
</c:userShapes>
</file>

<file path=xl/drawings/drawing29.xml><?xml version="1.0" encoding="utf-8"?>
<c:userShapes xmlns:c="http://schemas.openxmlformats.org/drawingml/2006/chart">
  <cdr:relSizeAnchor xmlns:cdr="http://schemas.openxmlformats.org/drawingml/2006/chartDrawing">
    <cdr:from>
      <cdr:x>0.0081</cdr:x>
      <cdr:y>0.01399</cdr:y>
    </cdr:from>
    <cdr:to>
      <cdr:x>0.05454</cdr:x>
      <cdr:y>0.08499</cdr:y>
    </cdr:to>
    <cdr:sp macro="" textlink="">
      <cdr:nvSpPr>
        <cdr:cNvPr id="3" name="Tekstvak 1"/>
        <cdr:cNvSpPr txBox="1"/>
      </cdr:nvSpPr>
      <cdr:spPr>
        <a:xfrm xmlns:a="http://schemas.openxmlformats.org/drawingml/2006/main">
          <a:off x="50800" y="50800"/>
          <a:ext cx="291353" cy="25773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19</xdr:row>
      <xdr:rowOff>0</xdr:rowOff>
    </xdr:from>
    <xdr:to>
      <xdr:col>10</xdr:col>
      <xdr:colOff>197505</xdr:colOff>
      <xdr:row>44</xdr:row>
      <xdr:rowOff>77005</xdr:rowOff>
    </xdr:to>
    <xdr:graphicFrame macro="">
      <xdr:nvGraphicFramePr>
        <xdr:cNvPr id="2" name="Grafiek 1">
          <a:extLst>
            <a:ext uri="{FF2B5EF4-FFF2-40B4-BE49-F238E27FC236}">
              <a16:creationId xmlns:a16="http://schemas.microsoft.com/office/drawing/2014/main" id="{557B3D0A-2988-4E3E-B4A6-7FFC73D6D9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46</xdr:row>
      <xdr:rowOff>62752</xdr:rowOff>
    </xdr:from>
    <xdr:to>
      <xdr:col>10</xdr:col>
      <xdr:colOff>190499</xdr:colOff>
      <xdr:row>71</xdr:row>
      <xdr:rowOff>67236</xdr:rowOff>
    </xdr:to>
    <xdr:graphicFrame macro="">
      <xdr:nvGraphicFramePr>
        <xdr:cNvPr id="3" name="Grafiek 2">
          <a:extLst>
            <a:ext uri="{FF2B5EF4-FFF2-40B4-BE49-F238E27FC236}">
              <a16:creationId xmlns:a16="http://schemas.microsoft.com/office/drawing/2014/main" id="{4DDB151C-26E6-4444-BFBA-2A529C882F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72</xdr:row>
      <xdr:rowOff>152399</xdr:rowOff>
    </xdr:from>
    <xdr:to>
      <xdr:col>10</xdr:col>
      <xdr:colOff>179294</xdr:colOff>
      <xdr:row>101</xdr:row>
      <xdr:rowOff>11206</xdr:rowOff>
    </xdr:to>
    <xdr:graphicFrame macro="">
      <xdr:nvGraphicFramePr>
        <xdr:cNvPr id="4" name="Grafiek 3">
          <a:extLst>
            <a:ext uri="{FF2B5EF4-FFF2-40B4-BE49-F238E27FC236}">
              <a16:creationId xmlns:a16="http://schemas.microsoft.com/office/drawing/2014/main" id="{BF9464B4-B5F9-4756-AC83-B36BD744EC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102</xdr:row>
      <xdr:rowOff>17930</xdr:rowOff>
    </xdr:from>
    <xdr:to>
      <xdr:col>10</xdr:col>
      <xdr:colOff>201705</xdr:colOff>
      <xdr:row>131</xdr:row>
      <xdr:rowOff>67236</xdr:rowOff>
    </xdr:to>
    <xdr:graphicFrame macro="">
      <xdr:nvGraphicFramePr>
        <xdr:cNvPr id="5" name="Grafiek 4">
          <a:extLst>
            <a:ext uri="{FF2B5EF4-FFF2-40B4-BE49-F238E27FC236}">
              <a16:creationId xmlns:a16="http://schemas.microsoft.com/office/drawing/2014/main" id="{B47C84FB-14C0-4590-A366-C804FD0D9B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0.0081</cdr:x>
      <cdr:y>0.01495</cdr:y>
    </cdr:from>
    <cdr:to>
      <cdr:x>0.05454</cdr:x>
      <cdr:y>0.09077</cdr:y>
    </cdr:to>
    <cdr:sp macro="" textlink="">
      <cdr:nvSpPr>
        <cdr:cNvPr id="2" name="Tekstvak 1"/>
        <cdr:cNvSpPr txBox="1"/>
      </cdr:nvSpPr>
      <cdr:spPr>
        <a:xfrm xmlns:a="http://schemas.openxmlformats.org/drawingml/2006/main">
          <a:off x="50800" y="50800"/>
          <a:ext cx="291353" cy="25773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a:t>
          </a:r>
        </a:p>
      </cdr:txBody>
    </cdr:sp>
  </cdr:relSizeAnchor>
</c:userShapes>
</file>

<file path=xl/drawings/drawing31.xml><?xml version="1.0" encoding="utf-8"?>
<c:userShapes xmlns:c="http://schemas.openxmlformats.org/drawingml/2006/chart">
  <cdr:relSizeAnchor xmlns:cdr="http://schemas.openxmlformats.org/drawingml/2006/chartDrawing">
    <cdr:from>
      <cdr:x>0.0081</cdr:x>
      <cdr:y>0.01483</cdr:y>
    </cdr:from>
    <cdr:to>
      <cdr:x>0.05454</cdr:x>
      <cdr:y>0.09005</cdr:y>
    </cdr:to>
    <cdr:sp macro="" textlink="">
      <cdr:nvSpPr>
        <cdr:cNvPr id="2" name="Tekstvak 1"/>
        <cdr:cNvSpPr txBox="1"/>
      </cdr:nvSpPr>
      <cdr:spPr>
        <a:xfrm xmlns:a="http://schemas.openxmlformats.org/drawingml/2006/main">
          <a:off x="50800" y="50800"/>
          <a:ext cx="291353" cy="25773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a:t>
          </a:r>
        </a:p>
      </cdr:txBody>
    </cdr:sp>
  </cdr:relSizeAnchor>
</c:userShapes>
</file>

<file path=xl/drawings/drawing32.xml><?xml version="1.0" encoding="utf-8"?>
<c:userShapes xmlns:c="http://schemas.openxmlformats.org/drawingml/2006/chart">
  <cdr:relSizeAnchor xmlns:cdr="http://schemas.openxmlformats.org/drawingml/2006/chartDrawing">
    <cdr:from>
      <cdr:x>0.00808</cdr:x>
      <cdr:y>0.01455</cdr:y>
    </cdr:from>
    <cdr:to>
      <cdr:x>0.05443</cdr:x>
      <cdr:y>0.08837</cdr:y>
    </cdr:to>
    <cdr:sp macro="" textlink="">
      <cdr:nvSpPr>
        <cdr:cNvPr id="2" name="Tekstvak 1"/>
        <cdr:cNvSpPr txBox="1"/>
      </cdr:nvSpPr>
      <cdr:spPr>
        <a:xfrm xmlns:a="http://schemas.openxmlformats.org/drawingml/2006/main">
          <a:off x="50800" y="50800"/>
          <a:ext cx="291353" cy="25773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a:t>
          </a:r>
        </a:p>
      </cdr:txBody>
    </cdr:sp>
  </cdr:relSizeAnchor>
</c:userShapes>
</file>

<file path=xl/drawings/drawing33.xml><?xml version="1.0" encoding="utf-8"?>
<c:userShapes xmlns:c="http://schemas.openxmlformats.org/drawingml/2006/chart">
  <cdr:relSizeAnchor xmlns:cdr="http://schemas.openxmlformats.org/drawingml/2006/chartDrawing">
    <cdr:from>
      <cdr:x>0.0081</cdr:x>
      <cdr:y>0.01483</cdr:y>
    </cdr:from>
    <cdr:to>
      <cdr:x>0.05454</cdr:x>
      <cdr:y>0.09005</cdr:y>
    </cdr:to>
    <cdr:sp macro="" textlink="">
      <cdr:nvSpPr>
        <cdr:cNvPr id="2" name="Tekstvak 1"/>
        <cdr:cNvSpPr txBox="1"/>
      </cdr:nvSpPr>
      <cdr:spPr>
        <a:xfrm xmlns:a="http://schemas.openxmlformats.org/drawingml/2006/main">
          <a:off x="50800" y="50800"/>
          <a:ext cx="291353" cy="25773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a:t>
          </a:r>
        </a:p>
      </cdr:txBody>
    </cdr:sp>
  </cdr:relSizeAnchor>
</c:userShapes>
</file>

<file path=xl/drawings/drawing34.xml><?xml version="1.0" encoding="utf-8"?>
<c:userShapes xmlns:c="http://schemas.openxmlformats.org/drawingml/2006/chart">
  <cdr:relSizeAnchor xmlns:cdr="http://schemas.openxmlformats.org/drawingml/2006/chartDrawing">
    <cdr:from>
      <cdr:x>0.0081</cdr:x>
      <cdr:y>0.01495</cdr:y>
    </cdr:from>
    <cdr:to>
      <cdr:x>0.05454</cdr:x>
      <cdr:y>0.09077</cdr:y>
    </cdr:to>
    <cdr:sp macro="" textlink="">
      <cdr:nvSpPr>
        <cdr:cNvPr id="2" name="Tekstvak 1"/>
        <cdr:cNvSpPr txBox="1"/>
      </cdr:nvSpPr>
      <cdr:spPr>
        <a:xfrm xmlns:a="http://schemas.openxmlformats.org/drawingml/2006/main">
          <a:off x="50800" y="50800"/>
          <a:ext cx="291353" cy="25773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a:t>
          </a:r>
        </a:p>
      </cdr:txBody>
    </cdr:sp>
  </cdr:relSizeAnchor>
</c:userShapes>
</file>

<file path=xl/drawings/drawing35.xml><?xml version="1.0" encoding="utf-8"?>
<c:userShapes xmlns:c="http://schemas.openxmlformats.org/drawingml/2006/chart">
  <cdr:relSizeAnchor xmlns:cdr="http://schemas.openxmlformats.org/drawingml/2006/chartDrawing">
    <cdr:from>
      <cdr:x>0.0081</cdr:x>
      <cdr:y>0.01399</cdr:y>
    </cdr:from>
    <cdr:to>
      <cdr:x>0.05454</cdr:x>
      <cdr:y>0.08499</cdr:y>
    </cdr:to>
    <cdr:sp macro="" textlink="">
      <cdr:nvSpPr>
        <cdr:cNvPr id="3" name="Tekstvak 1"/>
        <cdr:cNvSpPr txBox="1"/>
      </cdr:nvSpPr>
      <cdr:spPr>
        <a:xfrm xmlns:a="http://schemas.openxmlformats.org/drawingml/2006/main">
          <a:off x="50800" y="50800"/>
          <a:ext cx="291353" cy="25773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a:t>
          </a:r>
        </a:p>
      </cdr:txBody>
    </cdr:sp>
  </cdr:relSizeAnchor>
</c:userShapes>
</file>

<file path=xl/drawings/drawing36.xml><?xml version="1.0" encoding="utf-8"?>
<xdr:wsDr xmlns:xdr="http://schemas.openxmlformats.org/drawingml/2006/spreadsheetDrawing" xmlns:a="http://schemas.openxmlformats.org/drawingml/2006/main">
  <xdr:twoCellAnchor>
    <xdr:from>
      <xdr:col>0</xdr:col>
      <xdr:colOff>0</xdr:colOff>
      <xdr:row>53</xdr:row>
      <xdr:rowOff>161254</xdr:rowOff>
    </xdr:from>
    <xdr:to>
      <xdr:col>6</xdr:col>
      <xdr:colOff>484928</xdr:colOff>
      <xdr:row>72</xdr:row>
      <xdr:rowOff>52916</xdr:rowOff>
    </xdr:to>
    <xdr:graphicFrame macro="">
      <xdr:nvGraphicFramePr>
        <xdr:cNvPr id="14" name="Grafiek 13">
          <a:extLst>
            <a:ext uri="{FF2B5EF4-FFF2-40B4-BE49-F238E27FC236}">
              <a16:creationId xmlns:a16="http://schemas.microsoft.com/office/drawing/2014/main" id="{00000000-0008-0000-03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29</xdr:row>
      <xdr:rowOff>3684</xdr:rowOff>
    </xdr:from>
    <xdr:to>
      <xdr:col>6</xdr:col>
      <xdr:colOff>427142</xdr:colOff>
      <xdr:row>47</xdr:row>
      <xdr:rowOff>127000</xdr:rowOff>
    </xdr:to>
    <xdr:graphicFrame macro="">
      <xdr:nvGraphicFramePr>
        <xdr:cNvPr id="15" name="Grafiek 14">
          <a:extLst>
            <a:ext uri="{FF2B5EF4-FFF2-40B4-BE49-F238E27FC236}">
              <a16:creationId xmlns:a16="http://schemas.microsoft.com/office/drawing/2014/main" id="{00000000-0008-0000-0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xdr:row>
      <xdr:rowOff>30257</xdr:rowOff>
    </xdr:from>
    <xdr:to>
      <xdr:col>5</xdr:col>
      <xdr:colOff>1086971</xdr:colOff>
      <xdr:row>19</xdr:row>
      <xdr:rowOff>44823</xdr:rowOff>
    </xdr:to>
    <xdr:graphicFrame macro="">
      <xdr:nvGraphicFramePr>
        <xdr:cNvPr id="16" name="Grafiek 15">
          <a:extLst>
            <a:ext uri="{FF2B5EF4-FFF2-40B4-BE49-F238E27FC236}">
              <a16:creationId xmlns:a16="http://schemas.microsoft.com/office/drawing/2014/main" id="{00000000-0008-0000-03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79</xdr:row>
      <xdr:rowOff>3013</xdr:rowOff>
    </xdr:from>
    <xdr:to>
      <xdr:col>6</xdr:col>
      <xdr:colOff>440690</xdr:colOff>
      <xdr:row>97</xdr:row>
      <xdr:rowOff>21165</xdr:rowOff>
    </xdr:to>
    <xdr:graphicFrame macro="">
      <xdr:nvGraphicFramePr>
        <xdr:cNvPr id="17" name="Grafiek 16">
          <a:extLst>
            <a:ext uri="{FF2B5EF4-FFF2-40B4-BE49-F238E27FC236}">
              <a16:creationId xmlns:a16="http://schemas.microsoft.com/office/drawing/2014/main" id="{00000000-0008-0000-03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103</xdr:row>
      <xdr:rowOff>168087</xdr:rowOff>
    </xdr:from>
    <xdr:to>
      <xdr:col>6</xdr:col>
      <xdr:colOff>11206</xdr:colOff>
      <xdr:row>120</xdr:row>
      <xdr:rowOff>33616</xdr:rowOff>
    </xdr:to>
    <xdr:graphicFrame macro="">
      <xdr:nvGraphicFramePr>
        <xdr:cNvPr id="18" name="Grafiek 17">
          <a:extLst>
            <a:ext uri="{FF2B5EF4-FFF2-40B4-BE49-F238E27FC236}">
              <a16:creationId xmlns:a16="http://schemas.microsoft.com/office/drawing/2014/main" id="{00000000-0008-0000-03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130</xdr:row>
      <xdr:rowOff>179293</xdr:rowOff>
    </xdr:from>
    <xdr:to>
      <xdr:col>6</xdr:col>
      <xdr:colOff>0</xdr:colOff>
      <xdr:row>147</xdr:row>
      <xdr:rowOff>89647</xdr:rowOff>
    </xdr:to>
    <xdr:graphicFrame macro="">
      <xdr:nvGraphicFramePr>
        <xdr:cNvPr id="19" name="Grafiek 18">
          <a:extLst>
            <a:ext uri="{FF2B5EF4-FFF2-40B4-BE49-F238E27FC236}">
              <a16:creationId xmlns:a16="http://schemas.microsoft.com/office/drawing/2014/main" id="{00000000-0008-0000-03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157</xdr:row>
      <xdr:rowOff>168087</xdr:rowOff>
    </xdr:from>
    <xdr:to>
      <xdr:col>5</xdr:col>
      <xdr:colOff>1098176</xdr:colOff>
      <xdr:row>174</xdr:row>
      <xdr:rowOff>44822</xdr:rowOff>
    </xdr:to>
    <xdr:graphicFrame macro="">
      <xdr:nvGraphicFramePr>
        <xdr:cNvPr id="20" name="Grafiek 19">
          <a:extLst>
            <a:ext uri="{FF2B5EF4-FFF2-40B4-BE49-F238E27FC236}">
              <a16:creationId xmlns:a16="http://schemas.microsoft.com/office/drawing/2014/main" id="{00000000-0008-0000-03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187</xdr:row>
      <xdr:rowOff>15800</xdr:rowOff>
    </xdr:from>
    <xdr:to>
      <xdr:col>6</xdr:col>
      <xdr:colOff>324272</xdr:colOff>
      <xdr:row>204</xdr:row>
      <xdr:rowOff>42334</xdr:rowOff>
    </xdr:to>
    <xdr:graphicFrame macro="">
      <xdr:nvGraphicFramePr>
        <xdr:cNvPr id="21" name="Grafiek 20">
          <a:extLst>
            <a:ext uri="{FF2B5EF4-FFF2-40B4-BE49-F238E27FC236}">
              <a16:creationId xmlns:a16="http://schemas.microsoft.com/office/drawing/2014/main" id="{00000000-0008-0000-03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33131</xdr:colOff>
      <xdr:row>3</xdr:row>
      <xdr:rowOff>149087</xdr:rowOff>
    </xdr:from>
    <xdr:to>
      <xdr:col>27</xdr:col>
      <xdr:colOff>424363</xdr:colOff>
      <xdr:row>19</xdr:row>
      <xdr:rowOff>163653</xdr:rowOff>
    </xdr:to>
    <xdr:graphicFrame macro="">
      <xdr:nvGraphicFramePr>
        <xdr:cNvPr id="11" name="Grafiek 10">
          <a:extLst>
            <a:ext uri="{FF2B5EF4-FFF2-40B4-BE49-F238E27FC236}">
              <a16:creationId xmlns:a16="http://schemas.microsoft.com/office/drawing/2014/main" id="{EB07BD91-DABF-40C3-AA77-D8204993B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422413</xdr:colOff>
      <xdr:row>131</xdr:row>
      <xdr:rowOff>0</xdr:rowOff>
    </xdr:from>
    <xdr:to>
      <xdr:col>27</xdr:col>
      <xdr:colOff>819978</xdr:colOff>
      <xdr:row>147</xdr:row>
      <xdr:rowOff>92571</xdr:rowOff>
    </xdr:to>
    <xdr:graphicFrame macro="">
      <xdr:nvGraphicFramePr>
        <xdr:cNvPr id="12" name="Grafiek 11">
          <a:extLst>
            <a:ext uri="{FF2B5EF4-FFF2-40B4-BE49-F238E27FC236}">
              <a16:creationId xmlns:a16="http://schemas.microsoft.com/office/drawing/2014/main" id="{A0DFDAB4-F7F1-4220-A12A-500532CA06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43</xdr:col>
      <xdr:colOff>0</xdr:colOff>
      <xdr:row>4</xdr:row>
      <xdr:rowOff>0</xdr:rowOff>
    </xdr:from>
    <xdr:to>
      <xdr:col>52</xdr:col>
      <xdr:colOff>111086</xdr:colOff>
      <xdr:row>20</xdr:row>
      <xdr:rowOff>25772</xdr:rowOff>
    </xdr:to>
    <xdr:graphicFrame macro="">
      <xdr:nvGraphicFramePr>
        <xdr:cNvPr id="13" name="Grafiek 12">
          <a:extLst>
            <a:ext uri="{FF2B5EF4-FFF2-40B4-BE49-F238E27FC236}">
              <a16:creationId xmlns:a16="http://schemas.microsoft.com/office/drawing/2014/main" id="{9F361F00-32E1-4E20-A7D4-C0F13C198D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43</xdr:col>
      <xdr:colOff>0</xdr:colOff>
      <xdr:row>131</xdr:row>
      <xdr:rowOff>0</xdr:rowOff>
    </xdr:from>
    <xdr:to>
      <xdr:col>52</xdr:col>
      <xdr:colOff>117419</xdr:colOff>
      <xdr:row>147</xdr:row>
      <xdr:rowOff>92571</xdr:rowOff>
    </xdr:to>
    <xdr:graphicFrame macro="">
      <xdr:nvGraphicFramePr>
        <xdr:cNvPr id="22" name="Grafiek 21">
          <a:extLst>
            <a:ext uri="{FF2B5EF4-FFF2-40B4-BE49-F238E27FC236}">
              <a16:creationId xmlns:a16="http://schemas.microsoft.com/office/drawing/2014/main" id="{0EB39F6A-D9C9-4EC6-9144-EC3E66AF5D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19</xdr:col>
      <xdr:colOff>415713</xdr:colOff>
      <xdr:row>29</xdr:row>
      <xdr:rowOff>0</xdr:rowOff>
    </xdr:from>
    <xdr:to>
      <xdr:col>28</xdr:col>
      <xdr:colOff>250189</xdr:colOff>
      <xdr:row>47</xdr:row>
      <xdr:rowOff>10584</xdr:rowOff>
    </xdr:to>
    <xdr:graphicFrame macro="">
      <xdr:nvGraphicFramePr>
        <xdr:cNvPr id="23" name="Grafiek 22">
          <a:extLst>
            <a:ext uri="{FF2B5EF4-FFF2-40B4-BE49-F238E27FC236}">
              <a16:creationId xmlns:a16="http://schemas.microsoft.com/office/drawing/2014/main" id="{8556096A-08FD-4ACD-9A63-C2436A92F9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20</xdr:col>
      <xdr:colOff>0</xdr:colOff>
      <xdr:row>54</xdr:row>
      <xdr:rowOff>0</xdr:rowOff>
    </xdr:from>
    <xdr:to>
      <xdr:col>28</xdr:col>
      <xdr:colOff>425238</xdr:colOff>
      <xdr:row>71</xdr:row>
      <xdr:rowOff>105834</xdr:rowOff>
    </xdr:to>
    <xdr:graphicFrame macro="">
      <xdr:nvGraphicFramePr>
        <xdr:cNvPr id="24" name="Grafiek 23">
          <a:extLst>
            <a:ext uri="{FF2B5EF4-FFF2-40B4-BE49-F238E27FC236}">
              <a16:creationId xmlns:a16="http://schemas.microsoft.com/office/drawing/2014/main" id="{7F3F0A4D-2BF7-44D5-B0AB-66F35699A0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19</xdr:col>
      <xdr:colOff>415713</xdr:colOff>
      <xdr:row>79</xdr:row>
      <xdr:rowOff>169332</xdr:rowOff>
    </xdr:from>
    <xdr:to>
      <xdr:col>28</xdr:col>
      <xdr:colOff>410844</xdr:colOff>
      <xdr:row>97</xdr:row>
      <xdr:rowOff>42332</xdr:rowOff>
    </xdr:to>
    <xdr:graphicFrame macro="">
      <xdr:nvGraphicFramePr>
        <xdr:cNvPr id="25" name="Grafiek 24">
          <a:extLst>
            <a:ext uri="{FF2B5EF4-FFF2-40B4-BE49-F238E27FC236}">
              <a16:creationId xmlns:a16="http://schemas.microsoft.com/office/drawing/2014/main" id="{AF26D4E5-42E1-4244-A1D0-484B027B30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20</xdr:col>
      <xdr:colOff>0</xdr:colOff>
      <xdr:row>104</xdr:row>
      <xdr:rowOff>0</xdr:rowOff>
    </xdr:from>
    <xdr:to>
      <xdr:col>28</xdr:col>
      <xdr:colOff>45843</xdr:colOff>
      <xdr:row>120</xdr:row>
      <xdr:rowOff>38711</xdr:rowOff>
    </xdr:to>
    <xdr:graphicFrame macro="">
      <xdr:nvGraphicFramePr>
        <xdr:cNvPr id="26" name="Grafiek 25">
          <a:extLst>
            <a:ext uri="{FF2B5EF4-FFF2-40B4-BE49-F238E27FC236}">
              <a16:creationId xmlns:a16="http://schemas.microsoft.com/office/drawing/2014/main" id="{908A34DF-29F4-4ED6-A9C8-56C175762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20</xdr:col>
      <xdr:colOff>0</xdr:colOff>
      <xdr:row>158</xdr:row>
      <xdr:rowOff>34637</xdr:rowOff>
    </xdr:from>
    <xdr:to>
      <xdr:col>28</xdr:col>
      <xdr:colOff>41767</xdr:colOff>
      <xdr:row>174</xdr:row>
      <xdr:rowOff>84554</xdr:rowOff>
    </xdr:to>
    <xdr:graphicFrame macro="">
      <xdr:nvGraphicFramePr>
        <xdr:cNvPr id="27" name="Grafiek 26">
          <a:extLst>
            <a:ext uri="{FF2B5EF4-FFF2-40B4-BE49-F238E27FC236}">
              <a16:creationId xmlns:a16="http://schemas.microsoft.com/office/drawing/2014/main" id="{B6EDDEDD-032A-4825-B7F3-255486C0DC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19</xdr:col>
      <xdr:colOff>423333</xdr:colOff>
      <xdr:row>187</xdr:row>
      <xdr:rowOff>3809</xdr:rowOff>
    </xdr:from>
    <xdr:to>
      <xdr:col>28</xdr:col>
      <xdr:colOff>380999</xdr:colOff>
      <xdr:row>203</xdr:row>
      <xdr:rowOff>160654</xdr:rowOff>
    </xdr:to>
    <xdr:graphicFrame macro="">
      <xdr:nvGraphicFramePr>
        <xdr:cNvPr id="28" name="Grafiek 27">
          <a:extLst>
            <a:ext uri="{FF2B5EF4-FFF2-40B4-BE49-F238E27FC236}">
              <a16:creationId xmlns:a16="http://schemas.microsoft.com/office/drawing/2014/main" id="{2C83FC3A-B829-4233-9D3F-4CE6C21108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43</xdr:col>
      <xdr:colOff>0</xdr:colOff>
      <xdr:row>29</xdr:row>
      <xdr:rowOff>0</xdr:rowOff>
    </xdr:from>
    <xdr:to>
      <xdr:col>52</xdr:col>
      <xdr:colOff>76403</xdr:colOff>
      <xdr:row>45</xdr:row>
      <xdr:rowOff>37593</xdr:rowOff>
    </xdr:to>
    <xdr:graphicFrame macro="">
      <xdr:nvGraphicFramePr>
        <xdr:cNvPr id="29" name="Grafiek 28">
          <a:extLst>
            <a:ext uri="{FF2B5EF4-FFF2-40B4-BE49-F238E27FC236}">
              <a16:creationId xmlns:a16="http://schemas.microsoft.com/office/drawing/2014/main" id="{6D33C4B4-063F-4653-BE15-54FCEEA4B5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43</xdr:col>
      <xdr:colOff>0</xdr:colOff>
      <xdr:row>54</xdr:row>
      <xdr:rowOff>0</xdr:rowOff>
    </xdr:from>
    <xdr:to>
      <xdr:col>52</xdr:col>
      <xdr:colOff>65197</xdr:colOff>
      <xdr:row>70</xdr:row>
      <xdr:rowOff>10643</xdr:rowOff>
    </xdr:to>
    <xdr:graphicFrame macro="">
      <xdr:nvGraphicFramePr>
        <xdr:cNvPr id="30" name="Grafiek 29">
          <a:extLst>
            <a:ext uri="{FF2B5EF4-FFF2-40B4-BE49-F238E27FC236}">
              <a16:creationId xmlns:a16="http://schemas.microsoft.com/office/drawing/2014/main" id="{0352FC12-52C1-4C29-87A3-0C2D3869D6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43</xdr:col>
      <xdr:colOff>0</xdr:colOff>
      <xdr:row>80</xdr:row>
      <xdr:rowOff>0</xdr:rowOff>
    </xdr:from>
    <xdr:to>
      <xdr:col>52</xdr:col>
      <xdr:colOff>80478</xdr:colOff>
      <xdr:row>96</xdr:row>
      <xdr:rowOff>59390</xdr:rowOff>
    </xdr:to>
    <xdr:graphicFrame macro="">
      <xdr:nvGraphicFramePr>
        <xdr:cNvPr id="31" name="Grafiek 30">
          <a:extLst>
            <a:ext uri="{FF2B5EF4-FFF2-40B4-BE49-F238E27FC236}">
              <a16:creationId xmlns:a16="http://schemas.microsoft.com/office/drawing/2014/main" id="{5522D787-5367-4BFA-8B73-C3D4148399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43</xdr:col>
      <xdr:colOff>0</xdr:colOff>
      <xdr:row>104</xdr:row>
      <xdr:rowOff>0</xdr:rowOff>
    </xdr:from>
    <xdr:to>
      <xdr:col>52</xdr:col>
      <xdr:colOff>80479</xdr:colOff>
      <xdr:row>120</xdr:row>
      <xdr:rowOff>38711</xdr:rowOff>
    </xdr:to>
    <xdr:graphicFrame macro="">
      <xdr:nvGraphicFramePr>
        <xdr:cNvPr id="32" name="Grafiek 31">
          <a:extLst>
            <a:ext uri="{FF2B5EF4-FFF2-40B4-BE49-F238E27FC236}">
              <a16:creationId xmlns:a16="http://schemas.microsoft.com/office/drawing/2014/main" id="{31B5E450-DDB0-438B-A18B-69B04623C0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43</xdr:col>
      <xdr:colOff>0</xdr:colOff>
      <xdr:row>158</xdr:row>
      <xdr:rowOff>0</xdr:rowOff>
    </xdr:from>
    <xdr:to>
      <xdr:col>52</xdr:col>
      <xdr:colOff>76403</xdr:colOff>
      <xdr:row>174</xdr:row>
      <xdr:rowOff>49917</xdr:rowOff>
    </xdr:to>
    <xdr:graphicFrame macro="">
      <xdr:nvGraphicFramePr>
        <xdr:cNvPr id="33" name="Grafiek 32">
          <a:extLst>
            <a:ext uri="{FF2B5EF4-FFF2-40B4-BE49-F238E27FC236}">
              <a16:creationId xmlns:a16="http://schemas.microsoft.com/office/drawing/2014/main" id="{3401E58D-7371-42C9-853B-2E9DD868BC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43</xdr:col>
      <xdr:colOff>0</xdr:colOff>
      <xdr:row>187</xdr:row>
      <xdr:rowOff>0</xdr:rowOff>
    </xdr:from>
    <xdr:to>
      <xdr:col>52</xdr:col>
      <xdr:colOff>80478</xdr:colOff>
      <xdr:row>202</xdr:row>
      <xdr:rowOff>45944</xdr:rowOff>
    </xdr:to>
    <xdr:graphicFrame macro="">
      <xdr:nvGraphicFramePr>
        <xdr:cNvPr id="34" name="Grafiek 33">
          <a:extLst>
            <a:ext uri="{FF2B5EF4-FFF2-40B4-BE49-F238E27FC236}">
              <a16:creationId xmlns:a16="http://schemas.microsoft.com/office/drawing/2014/main" id="{49A22F4D-E6D5-4EF6-B728-BAFEBDA122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6</xdr:col>
      <xdr:colOff>683557</xdr:colOff>
      <xdr:row>50</xdr:row>
      <xdr:rowOff>190499</xdr:rowOff>
    </xdr:from>
    <xdr:to>
      <xdr:col>18</xdr:col>
      <xdr:colOff>0</xdr:colOff>
      <xdr:row>67</xdr:row>
      <xdr:rowOff>56028</xdr:rowOff>
    </xdr:to>
    <xdr:graphicFrame macro="">
      <xdr:nvGraphicFramePr>
        <xdr:cNvPr id="11" name="Grafiek 10">
          <a:extLst>
            <a:ext uri="{FF2B5EF4-FFF2-40B4-BE49-F238E27FC236}">
              <a16:creationId xmlns:a16="http://schemas.microsoft.com/office/drawing/2014/main" id="{70204739-2F80-4FB4-B920-804CE17085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76</xdr:row>
      <xdr:rowOff>0</xdr:rowOff>
    </xdr:from>
    <xdr:to>
      <xdr:col>16</xdr:col>
      <xdr:colOff>446771</xdr:colOff>
      <xdr:row>92</xdr:row>
      <xdr:rowOff>134470</xdr:rowOff>
    </xdr:to>
    <xdr:graphicFrame macro="">
      <xdr:nvGraphicFramePr>
        <xdr:cNvPr id="12" name="Grafiek 11">
          <a:extLst>
            <a:ext uri="{FF2B5EF4-FFF2-40B4-BE49-F238E27FC236}">
              <a16:creationId xmlns:a16="http://schemas.microsoft.com/office/drawing/2014/main" id="{49CECE9A-424F-4D7E-B636-D13A96D207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42785</xdr:colOff>
      <xdr:row>101</xdr:row>
      <xdr:rowOff>0</xdr:rowOff>
    </xdr:from>
    <xdr:to>
      <xdr:col>16</xdr:col>
      <xdr:colOff>498724</xdr:colOff>
      <xdr:row>116</xdr:row>
      <xdr:rowOff>76200</xdr:rowOff>
    </xdr:to>
    <xdr:graphicFrame macro="">
      <xdr:nvGraphicFramePr>
        <xdr:cNvPr id="13" name="Grafiek 12">
          <a:extLst>
            <a:ext uri="{FF2B5EF4-FFF2-40B4-BE49-F238E27FC236}">
              <a16:creationId xmlns:a16="http://schemas.microsoft.com/office/drawing/2014/main" id="{1F844F96-495A-48A3-8C45-E629E8410F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669951</xdr:colOff>
      <xdr:row>125</xdr:row>
      <xdr:rowOff>176893</xdr:rowOff>
    </xdr:from>
    <xdr:to>
      <xdr:col>16</xdr:col>
      <xdr:colOff>557893</xdr:colOff>
      <xdr:row>145</xdr:row>
      <xdr:rowOff>176893</xdr:rowOff>
    </xdr:to>
    <xdr:graphicFrame macro="">
      <xdr:nvGraphicFramePr>
        <xdr:cNvPr id="14" name="Grafiek 13">
          <a:extLst>
            <a:ext uri="{FF2B5EF4-FFF2-40B4-BE49-F238E27FC236}">
              <a16:creationId xmlns:a16="http://schemas.microsoft.com/office/drawing/2014/main" id="{D0FB62F3-5E08-4801-8EFF-7940D30C47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683558</xdr:colOff>
      <xdr:row>151</xdr:row>
      <xdr:rowOff>0</xdr:rowOff>
    </xdr:from>
    <xdr:to>
      <xdr:col>16</xdr:col>
      <xdr:colOff>446770</xdr:colOff>
      <xdr:row>166</xdr:row>
      <xdr:rowOff>76200</xdr:rowOff>
    </xdr:to>
    <xdr:graphicFrame macro="">
      <xdr:nvGraphicFramePr>
        <xdr:cNvPr id="15" name="Grafiek 14">
          <a:extLst>
            <a:ext uri="{FF2B5EF4-FFF2-40B4-BE49-F238E27FC236}">
              <a16:creationId xmlns:a16="http://schemas.microsoft.com/office/drawing/2014/main" id="{2C9E4EE0-C9C4-445F-9694-F8FAF0BE1B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44823</xdr:colOff>
      <xdr:row>174</xdr:row>
      <xdr:rowOff>190499</xdr:rowOff>
    </xdr:from>
    <xdr:to>
      <xdr:col>18</xdr:col>
      <xdr:colOff>44824</xdr:colOff>
      <xdr:row>192</xdr:row>
      <xdr:rowOff>123264</xdr:rowOff>
    </xdr:to>
    <xdr:graphicFrame macro="">
      <xdr:nvGraphicFramePr>
        <xdr:cNvPr id="16" name="Grafiek 15">
          <a:extLst>
            <a:ext uri="{FF2B5EF4-FFF2-40B4-BE49-F238E27FC236}">
              <a16:creationId xmlns:a16="http://schemas.microsoft.com/office/drawing/2014/main" id="{7B6C02C2-D0DE-4607-9D97-6D1484B59F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672351</xdr:colOff>
      <xdr:row>2</xdr:row>
      <xdr:rowOff>179293</xdr:rowOff>
    </xdr:from>
    <xdr:to>
      <xdr:col>17</xdr:col>
      <xdr:colOff>345281</xdr:colOff>
      <xdr:row>24</xdr:row>
      <xdr:rowOff>23812</xdr:rowOff>
    </xdr:to>
    <xdr:graphicFrame macro="">
      <xdr:nvGraphicFramePr>
        <xdr:cNvPr id="25" name="Grafiek 24">
          <a:extLst>
            <a:ext uri="{FF2B5EF4-FFF2-40B4-BE49-F238E27FC236}">
              <a16:creationId xmlns:a16="http://schemas.microsoft.com/office/drawing/2014/main" id="{019C7397-FDBB-4C7C-B02A-055D6AA4AF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123266</xdr:colOff>
      <xdr:row>27</xdr:row>
      <xdr:rowOff>156883</xdr:rowOff>
    </xdr:from>
    <xdr:to>
      <xdr:col>16</xdr:col>
      <xdr:colOff>570037</xdr:colOff>
      <xdr:row>45</xdr:row>
      <xdr:rowOff>78441</xdr:rowOff>
    </xdr:to>
    <xdr:graphicFrame macro="">
      <xdr:nvGraphicFramePr>
        <xdr:cNvPr id="26" name="Grafiek 25">
          <a:extLst>
            <a:ext uri="{FF2B5EF4-FFF2-40B4-BE49-F238E27FC236}">
              <a16:creationId xmlns:a16="http://schemas.microsoft.com/office/drawing/2014/main" id="{45257C60-3F41-4934-B295-0A2FFC3985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20</xdr:col>
      <xdr:colOff>11206</xdr:colOff>
      <xdr:row>51</xdr:row>
      <xdr:rowOff>11206</xdr:rowOff>
    </xdr:from>
    <xdr:to>
      <xdr:col>31</xdr:col>
      <xdr:colOff>11207</xdr:colOff>
      <xdr:row>66</xdr:row>
      <xdr:rowOff>168088</xdr:rowOff>
    </xdr:to>
    <xdr:graphicFrame macro="">
      <xdr:nvGraphicFramePr>
        <xdr:cNvPr id="10" name="Grafiek 9">
          <a:extLst>
            <a:ext uri="{FF2B5EF4-FFF2-40B4-BE49-F238E27FC236}">
              <a16:creationId xmlns:a16="http://schemas.microsoft.com/office/drawing/2014/main" id="{11674950-711A-45B7-B45A-0D7A918D55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20</xdr:col>
      <xdr:colOff>22412</xdr:colOff>
      <xdr:row>175</xdr:row>
      <xdr:rowOff>0</xdr:rowOff>
    </xdr:from>
    <xdr:to>
      <xdr:col>31</xdr:col>
      <xdr:colOff>22412</xdr:colOff>
      <xdr:row>192</xdr:row>
      <xdr:rowOff>123265</xdr:rowOff>
    </xdr:to>
    <xdr:graphicFrame macro="">
      <xdr:nvGraphicFramePr>
        <xdr:cNvPr id="17" name="Grafiek 16">
          <a:extLst>
            <a:ext uri="{FF2B5EF4-FFF2-40B4-BE49-F238E27FC236}">
              <a16:creationId xmlns:a16="http://schemas.microsoft.com/office/drawing/2014/main" id="{8F018A0A-4996-4E1D-9CFE-C96D6A6219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43</xdr:col>
      <xdr:colOff>0</xdr:colOff>
      <xdr:row>51</xdr:row>
      <xdr:rowOff>0</xdr:rowOff>
    </xdr:from>
    <xdr:to>
      <xdr:col>54</xdr:col>
      <xdr:colOff>2</xdr:colOff>
      <xdr:row>66</xdr:row>
      <xdr:rowOff>156882</xdr:rowOff>
    </xdr:to>
    <xdr:graphicFrame macro="">
      <xdr:nvGraphicFramePr>
        <xdr:cNvPr id="18" name="Grafiek 17">
          <a:extLst>
            <a:ext uri="{FF2B5EF4-FFF2-40B4-BE49-F238E27FC236}">
              <a16:creationId xmlns:a16="http://schemas.microsoft.com/office/drawing/2014/main" id="{D8F449CA-9DCF-4ADD-B962-88CC3A7B4E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43</xdr:col>
      <xdr:colOff>0</xdr:colOff>
      <xdr:row>175</xdr:row>
      <xdr:rowOff>0</xdr:rowOff>
    </xdr:from>
    <xdr:to>
      <xdr:col>54</xdr:col>
      <xdr:colOff>1</xdr:colOff>
      <xdr:row>192</xdr:row>
      <xdr:rowOff>123265</xdr:rowOff>
    </xdr:to>
    <xdr:graphicFrame macro="">
      <xdr:nvGraphicFramePr>
        <xdr:cNvPr id="19" name="Grafiek 18">
          <a:extLst>
            <a:ext uri="{FF2B5EF4-FFF2-40B4-BE49-F238E27FC236}">
              <a16:creationId xmlns:a16="http://schemas.microsoft.com/office/drawing/2014/main" id="{379D6A95-908F-4D9C-8CFA-B1B549F398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20</xdr:col>
      <xdr:colOff>0</xdr:colOff>
      <xdr:row>3</xdr:row>
      <xdr:rowOff>0</xdr:rowOff>
    </xdr:from>
    <xdr:to>
      <xdr:col>29</xdr:col>
      <xdr:colOff>455938</xdr:colOff>
      <xdr:row>19</xdr:row>
      <xdr:rowOff>179294</xdr:rowOff>
    </xdr:to>
    <xdr:graphicFrame macro="">
      <xdr:nvGraphicFramePr>
        <xdr:cNvPr id="20" name="Grafiek 19">
          <a:extLst>
            <a:ext uri="{FF2B5EF4-FFF2-40B4-BE49-F238E27FC236}">
              <a16:creationId xmlns:a16="http://schemas.microsoft.com/office/drawing/2014/main" id="{00706095-0A49-47C4-B9E7-60705A72F6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20</xdr:col>
      <xdr:colOff>0</xdr:colOff>
      <xdr:row>28</xdr:row>
      <xdr:rowOff>0</xdr:rowOff>
    </xdr:from>
    <xdr:to>
      <xdr:col>29</xdr:col>
      <xdr:colOff>446770</xdr:colOff>
      <xdr:row>45</xdr:row>
      <xdr:rowOff>112058</xdr:rowOff>
    </xdr:to>
    <xdr:graphicFrame macro="">
      <xdr:nvGraphicFramePr>
        <xdr:cNvPr id="21" name="Grafiek 20">
          <a:extLst>
            <a:ext uri="{FF2B5EF4-FFF2-40B4-BE49-F238E27FC236}">
              <a16:creationId xmlns:a16="http://schemas.microsoft.com/office/drawing/2014/main" id="{F1980071-43B4-4669-B373-37C9BB53CE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20</xdr:col>
      <xdr:colOff>103909</xdr:colOff>
      <xdr:row>101</xdr:row>
      <xdr:rowOff>0</xdr:rowOff>
    </xdr:from>
    <xdr:to>
      <xdr:col>29</xdr:col>
      <xdr:colOff>559847</xdr:colOff>
      <xdr:row>116</xdr:row>
      <xdr:rowOff>76200</xdr:rowOff>
    </xdr:to>
    <xdr:graphicFrame macro="">
      <xdr:nvGraphicFramePr>
        <xdr:cNvPr id="23" name="Grafiek 22">
          <a:extLst>
            <a:ext uri="{FF2B5EF4-FFF2-40B4-BE49-F238E27FC236}">
              <a16:creationId xmlns:a16="http://schemas.microsoft.com/office/drawing/2014/main" id="{A11AAD10-36BC-46AB-910C-8838465B9F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20</xdr:col>
      <xdr:colOff>0</xdr:colOff>
      <xdr:row>125</xdr:row>
      <xdr:rowOff>0</xdr:rowOff>
    </xdr:from>
    <xdr:to>
      <xdr:col>29</xdr:col>
      <xdr:colOff>455938</xdr:colOff>
      <xdr:row>140</xdr:row>
      <xdr:rowOff>76200</xdr:rowOff>
    </xdr:to>
    <xdr:graphicFrame macro="">
      <xdr:nvGraphicFramePr>
        <xdr:cNvPr id="24" name="Grafiek 23">
          <a:extLst>
            <a:ext uri="{FF2B5EF4-FFF2-40B4-BE49-F238E27FC236}">
              <a16:creationId xmlns:a16="http://schemas.microsoft.com/office/drawing/2014/main" id="{558C5AA6-7C43-42B5-9832-CA5F04E64D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20</xdr:col>
      <xdr:colOff>0</xdr:colOff>
      <xdr:row>151</xdr:row>
      <xdr:rowOff>0</xdr:rowOff>
    </xdr:from>
    <xdr:to>
      <xdr:col>29</xdr:col>
      <xdr:colOff>455938</xdr:colOff>
      <xdr:row>166</xdr:row>
      <xdr:rowOff>76200</xdr:rowOff>
    </xdr:to>
    <xdr:graphicFrame macro="">
      <xdr:nvGraphicFramePr>
        <xdr:cNvPr id="27" name="Grafiek 26">
          <a:extLst>
            <a:ext uri="{FF2B5EF4-FFF2-40B4-BE49-F238E27FC236}">
              <a16:creationId xmlns:a16="http://schemas.microsoft.com/office/drawing/2014/main" id="{097D1575-A7AB-4B06-8750-759B55695E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43</xdr:col>
      <xdr:colOff>0</xdr:colOff>
      <xdr:row>151</xdr:row>
      <xdr:rowOff>0</xdr:rowOff>
    </xdr:from>
    <xdr:to>
      <xdr:col>52</xdr:col>
      <xdr:colOff>455939</xdr:colOff>
      <xdr:row>166</xdr:row>
      <xdr:rowOff>76200</xdr:rowOff>
    </xdr:to>
    <xdr:graphicFrame macro="">
      <xdr:nvGraphicFramePr>
        <xdr:cNvPr id="28" name="Grafiek 27">
          <a:extLst>
            <a:ext uri="{FF2B5EF4-FFF2-40B4-BE49-F238E27FC236}">
              <a16:creationId xmlns:a16="http://schemas.microsoft.com/office/drawing/2014/main" id="{BEDB8594-BC3E-4586-84F7-48D3A89025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43</xdr:col>
      <xdr:colOff>0</xdr:colOff>
      <xdr:row>125</xdr:row>
      <xdr:rowOff>0</xdr:rowOff>
    </xdr:from>
    <xdr:to>
      <xdr:col>52</xdr:col>
      <xdr:colOff>455939</xdr:colOff>
      <xdr:row>140</xdr:row>
      <xdr:rowOff>76200</xdr:rowOff>
    </xdr:to>
    <xdr:graphicFrame macro="">
      <xdr:nvGraphicFramePr>
        <xdr:cNvPr id="29" name="Grafiek 28">
          <a:extLst>
            <a:ext uri="{FF2B5EF4-FFF2-40B4-BE49-F238E27FC236}">
              <a16:creationId xmlns:a16="http://schemas.microsoft.com/office/drawing/2014/main" id="{5F899F4B-359D-4C09-ABC2-DDAD3EC2BC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43</xdr:col>
      <xdr:colOff>0</xdr:colOff>
      <xdr:row>101</xdr:row>
      <xdr:rowOff>0</xdr:rowOff>
    </xdr:from>
    <xdr:to>
      <xdr:col>52</xdr:col>
      <xdr:colOff>455939</xdr:colOff>
      <xdr:row>116</xdr:row>
      <xdr:rowOff>76200</xdr:rowOff>
    </xdr:to>
    <xdr:graphicFrame macro="">
      <xdr:nvGraphicFramePr>
        <xdr:cNvPr id="30" name="Grafiek 29">
          <a:extLst>
            <a:ext uri="{FF2B5EF4-FFF2-40B4-BE49-F238E27FC236}">
              <a16:creationId xmlns:a16="http://schemas.microsoft.com/office/drawing/2014/main" id="{FC8C96CB-44F5-4D08-821E-BAF236AD76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42</xdr:col>
      <xdr:colOff>675408</xdr:colOff>
      <xdr:row>76</xdr:row>
      <xdr:rowOff>121227</xdr:rowOff>
    </xdr:from>
    <xdr:to>
      <xdr:col>52</xdr:col>
      <xdr:colOff>429452</xdr:colOff>
      <xdr:row>93</xdr:row>
      <xdr:rowOff>65197</xdr:rowOff>
    </xdr:to>
    <xdr:graphicFrame macro="">
      <xdr:nvGraphicFramePr>
        <xdr:cNvPr id="31" name="Grafiek 30">
          <a:extLst>
            <a:ext uri="{FF2B5EF4-FFF2-40B4-BE49-F238E27FC236}">
              <a16:creationId xmlns:a16="http://schemas.microsoft.com/office/drawing/2014/main" id="{264CAC63-6D32-496E-8835-AFFFA27C8B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43</xdr:col>
      <xdr:colOff>0</xdr:colOff>
      <xdr:row>28</xdr:row>
      <xdr:rowOff>0</xdr:rowOff>
    </xdr:from>
    <xdr:to>
      <xdr:col>52</xdr:col>
      <xdr:colOff>446771</xdr:colOff>
      <xdr:row>45</xdr:row>
      <xdr:rowOff>112058</xdr:rowOff>
    </xdr:to>
    <xdr:graphicFrame macro="">
      <xdr:nvGraphicFramePr>
        <xdr:cNvPr id="32" name="Grafiek 31">
          <a:extLst>
            <a:ext uri="{FF2B5EF4-FFF2-40B4-BE49-F238E27FC236}">
              <a16:creationId xmlns:a16="http://schemas.microsoft.com/office/drawing/2014/main" id="{8939277D-3E10-4A11-9904-491A65AFAA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43</xdr:col>
      <xdr:colOff>0</xdr:colOff>
      <xdr:row>3</xdr:row>
      <xdr:rowOff>0</xdr:rowOff>
    </xdr:from>
    <xdr:to>
      <xdr:col>52</xdr:col>
      <xdr:colOff>455939</xdr:colOff>
      <xdr:row>19</xdr:row>
      <xdr:rowOff>179294</xdr:rowOff>
    </xdr:to>
    <xdr:graphicFrame macro="">
      <xdr:nvGraphicFramePr>
        <xdr:cNvPr id="33" name="Grafiek 32">
          <a:extLst>
            <a:ext uri="{FF2B5EF4-FFF2-40B4-BE49-F238E27FC236}">
              <a16:creationId xmlns:a16="http://schemas.microsoft.com/office/drawing/2014/main" id="{799C83B9-5A0C-4F82-8AC1-4EAD949A1A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20</xdr:col>
      <xdr:colOff>0</xdr:colOff>
      <xdr:row>76</xdr:row>
      <xdr:rowOff>0</xdr:rowOff>
    </xdr:from>
    <xdr:to>
      <xdr:col>29</xdr:col>
      <xdr:colOff>446770</xdr:colOff>
      <xdr:row>92</xdr:row>
      <xdr:rowOff>134470</xdr:rowOff>
    </xdr:to>
    <xdr:graphicFrame macro="">
      <xdr:nvGraphicFramePr>
        <xdr:cNvPr id="35" name="Grafiek 34">
          <a:extLst>
            <a:ext uri="{FF2B5EF4-FFF2-40B4-BE49-F238E27FC236}">
              <a16:creationId xmlns:a16="http://schemas.microsoft.com/office/drawing/2014/main" id="{425F1671-60D1-4BCE-93F6-70F32F5416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0.0077</cdr:x>
      <cdr:y>0.01732</cdr:y>
    </cdr:from>
    <cdr:to>
      <cdr:x>0.06226</cdr:x>
      <cdr:y>0.0912</cdr:y>
    </cdr:to>
    <cdr:sp macro="" textlink="">
      <cdr:nvSpPr>
        <cdr:cNvPr id="2" name="Tekstvak 1">
          <a:extLst xmlns:a="http://schemas.openxmlformats.org/drawingml/2006/main">
            <a:ext uri="{FF2B5EF4-FFF2-40B4-BE49-F238E27FC236}">
              <a16:creationId xmlns:a16="http://schemas.microsoft.com/office/drawing/2014/main" id="{212A721E-64EF-4A3A-B772-E06955B44CC9}"/>
            </a:ext>
          </a:extLst>
        </cdr:cNvPr>
        <cdr:cNvSpPr txBox="1"/>
      </cdr:nvSpPr>
      <cdr:spPr>
        <a:xfrm xmlns:a="http://schemas.openxmlformats.org/drawingml/2006/main">
          <a:off x="50800" y="50800"/>
          <a:ext cx="360060" cy="21675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a:t>
          </a:r>
        </a:p>
      </cdr:txBody>
    </cdr:sp>
  </cdr:relSizeAnchor>
</c:userShapes>
</file>

<file path=xl/drawings/drawing39.xml><?xml version="1.0" encoding="utf-8"?>
<c:userShapes xmlns:c="http://schemas.openxmlformats.org/drawingml/2006/chart">
  <cdr:relSizeAnchor xmlns:cdr="http://schemas.openxmlformats.org/drawingml/2006/chartDrawing">
    <cdr:from>
      <cdr:x>0.0077</cdr:x>
      <cdr:y>0.01596</cdr:y>
    </cdr:from>
    <cdr:to>
      <cdr:x>0.06226</cdr:x>
      <cdr:y>0.08407</cdr:y>
    </cdr:to>
    <cdr:sp macro="" textlink="">
      <cdr:nvSpPr>
        <cdr:cNvPr id="2" name="Tekstvak 1">
          <a:extLst xmlns:a="http://schemas.openxmlformats.org/drawingml/2006/main">
            <a:ext uri="{FF2B5EF4-FFF2-40B4-BE49-F238E27FC236}">
              <a16:creationId xmlns:a16="http://schemas.microsoft.com/office/drawing/2014/main" id="{212A721E-64EF-4A3A-B772-E06955B44CC9}"/>
            </a:ext>
          </a:extLst>
        </cdr:cNvPr>
        <cdr:cNvSpPr txBox="1"/>
      </cdr:nvSpPr>
      <cdr:spPr>
        <a:xfrm xmlns:a="http://schemas.openxmlformats.org/drawingml/2006/main">
          <a:off x="50800" y="50800"/>
          <a:ext cx="360060" cy="21675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0.0468</cdr:x>
      <cdr:y>0.11451</cdr:y>
    </cdr:from>
    <cdr:to>
      <cdr:x>0.77355</cdr:x>
      <cdr:y>0.48477</cdr:y>
    </cdr:to>
    <cdr:sp macro="" textlink="">
      <cdr:nvSpPr>
        <cdr:cNvPr id="2" name="Rechthoek 1">
          <a:extLst xmlns:a="http://schemas.openxmlformats.org/drawingml/2006/main">
            <a:ext uri="{FF2B5EF4-FFF2-40B4-BE49-F238E27FC236}">
              <a16:creationId xmlns:a16="http://schemas.microsoft.com/office/drawing/2014/main" id="{72F46CEE-2991-46C1-8BC0-2D41F29D35BB}"/>
            </a:ext>
          </a:extLst>
        </cdr:cNvPr>
        <cdr:cNvSpPr/>
      </cdr:nvSpPr>
      <cdr:spPr>
        <a:xfrm xmlns:a="http://schemas.openxmlformats.org/drawingml/2006/main">
          <a:off x="374775" y="457933"/>
          <a:ext cx="5819817" cy="1480684"/>
        </a:xfrm>
        <a:prstGeom xmlns:a="http://schemas.openxmlformats.org/drawingml/2006/main" prst="rect">
          <a:avLst/>
        </a:prstGeom>
        <a:noFill xmlns:a="http://schemas.openxmlformats.org/drawingml/2006/main"/>
        <a:ln xmlns:a="http://schemas.openxmlformats.org/drawingml/2006/main" w="19050">
          <a:solidFill>
            <a:schemeClr val="accent6"/>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nl-NL"/>
        </a:p>
      </cdr:txBody>
    </cdr:sp>
  </cdr:relSizeAnchor>
  <cdr:relSizeAnchor xmlns:cdr="http://schemas.openxmlformats.org/drawingml/2006/chartDrawing">
    <cdr:from>
      <cdr:x>0.04501</cdr:x>
      <cdr:y>0.75097</cdr:y>
    </cdr:from>
    <cdr:to>
      <cdr:x>0.77252</cdr:x>
      <cdr:y>0.86206</cdr:y>
    </cdr:to>
    <cdr:sp macro="" textlink="">
      <cdr:nvSpPr>
        <cdr:cNvPr id="3" name="Rechthoek 2">
          <a:extLst xmlns:a="http://schemas.openxmlformats.org/drawingml/2006/main">
            <a:ext uri="{FF2B5EF4-FFF2-40B4-BE49-F238E27FC236}">
              <a16:creationId xmlns:a16="http://schemas.microsoft.com/office/drawing/2014/main" id="{0D2A07D3-236E-4470-B36E-FFE7F51BEAB5}"/>
            </a:ext>
          </a:extLst>
        </cdr:cNvPr>
        <cdr:cNvSpPr/>
      </cdr:nvSpPr>
      <cdr:spPr>
        <a:xfrm xmlns:a="http://schemas.openxmlformats.org/drawingml/2006/main">
          <a:off x="360440" y="3003175"/>
          <a:ext cx="5825904" cy="444257"/>
        </a:xfrm>
        <a:prstGeom xmlns:a="http://schemas.openxmlformats.org/drawingml/2006/main" prst="rect">
          <a:avLst/>
        </a:prstGeom>
        <a:noFill xmlns:a="http://schemas.openxmlformats.org/drawingml/2006/main"/>
        <a:ln xmlns:a="http://schemas.openxmlformats.org/drawingml/2006/main" w="19050">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nl-NL"/>
        </a:p>
      </cdr:txBody>
    </cdr:sp>
  </cdr:relSizeAnchor>
  <cdr:relSizeAnchor xmlns:cdr="http://schemas.openxmlformats.org/drawingml/2006/chartDrawing">
    <cdr:from>
      <cdr:x>0.04264</cdr:x>
      <cdr:y>0.61086</cdr:y>
    </cdr:from>
    <cdr:to>
      <cdr:x>0.77075</cdr:x>
      <cdr:y>0.74256</cdr:y>
    </cdr:to>
    <cdr:sp macro="" textlink="">
      <cdr:nvSpPr>
        <cdr:cNvPr id="4" name="Rechthoek 3">
          <a:extLst xmlns:a="http://schemas.openxmlformats.org/drawingml/2006/main">
            <a:ext uri="{FF2B5EF4-FFF2-40B4-BE49-F238E27FC236}">
              <a16:creationId xmlns:a16="http://schemas.microsoft.com/office/drawing/2014/main" id="{0AE4BB3E-5FC7-48B6-9332-03AF50120A9E}"/>
            </a:ext>
          </a:extLst>
        </cdr:cNvPr>
        <cdr:cNvSpPr/>
      </cdr:nvSpPr>
      <cdr:spPr>
        <a:xfrm xmlns:a="http://schemas.openxmlformats.org/drawingml/2006/main">
          <a:off x="341472" y="2442881"/>
          <a:ext cx="5830708" cy="526677"/>
        </a:xfrm>
        <a:prstGeom xmlns:a="http://schemas.openxmlformats.org/drawingml/2006/main" prst="rect">
          <a:avLst/>
        </a:prstGeom>
        <a:noFill xmlns:a="http://schemas.openxmlformats.org/drawingml/2006/main"/>
        <a:ln xmlns:a="http://schemas.openxmlformats.org/drawingml/2006/main" w="19050">
          <a:solidFill>
            <a:srgbClr val="FFC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nl-NL"/>
        </a:p>
      </cdr:txBody>
    </cdr:sp>
  </cdr:relSizeAnchor>
  <cdr:relSizeAnchor xmlns:cdr="http://schemas.openxmlformats.org/drawingml/2006/chartDrawing">
    <cdr:from>
      <cdr:x>0.04264</cdr:x>
      <cdr:y>0.49037</cdr:y>
    </cdr:from>
    <cdr:to>
      <cdr:x>0.77178</cdr:x>
      <cdr:y>0.60255</cdr:y>
    </cdr:to>
    <cdr:sp macro="" textlink="">
      <cdr:nvSpPr>
        <cdr:cNvPr id="5" name="Rechthoek 4">
          <a:extLst xmlns:a="http://schemas.openxmlformats.org/drawingml/2006/main">
            <a:ext uri="{FF2B5EF4-FFF2-40B4-BE49-F238E27FC236}">
              <a16:creationId xmlns:a16="http://schemas.microsoft.com/office/drawing/2014/main" id="{2E440B6C-F55B-43A2-82BC-164C7760E18D}"/>
            </a:ext>
          </a:extLst>
        </cdr:cNvPr>
        <cdr:cNvSpPr/>
      </cdr:nvSpPr>
      <cdr:spPr>
        <a:xfrm xmlns:a="http://schemas.openxmlformats.org/drawingml/2006/main">
          <a:off x="341472" y="1961029"/>
          <a:ext cx="5838957" cy="448614"/>
        </a:xfrm>
        <a:prstGeom xmlns:a="http://schemas.openxmlformats.org/drawingml/2006/main" prst="rect">
          <a:avLst/>
        </a:prstGeom>
        <a:noFill xmlns:a="http://schemas.openxmlformats.org/drawingml/2006/main"/>
        <a:ln xmlns:a="http://schemas.openxmlformats.org/drawingml/2006/main" w="19050">
          <a:solidFill>
            <a:srgbClr val="FFFF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nl-NL"/>
        </a:p>
      </cdr:txBody>
    </cdr:sp>
  </cdr:relSizeAnchor>
  <cdr:relSizeAnchor xmlns:cdr="http://schemas.openxmlformats.org/drawingml/2006/chartDrawing">
    <cdr:from>
      <cdr:x>0.80754</cdr:x>
      <cdr:y>0.51176</cdr:y>
    </cdr:from>
    <cdr:to>
      <cdr:x>0.92188</cdr:x>
      <cdr:y>0.57223</cdr:y>
    </cdr:to>
    <cdr:sp macro="" textlink="">
      <cdr:nvSpPr>
        <cdr:cNvPr id="6" name="Tekstvak 5">
          <a:extLst xmlns:a="http://schemas.openxmlformats.org/drawingml/2006/main">
            <a:ext uri="{FF2B5EF4-FFF2-40B4-BE49-F238E27FC236}">
              <a16:creationId xmlns:a16="http://schemas.microsoft.com/office/drawing/2014/main" id="{C4AB6689-4079-4EF8-BFC0-9A72A47251F0}"/>
            </a:ext>
          </a:extLst>
        </cdr:cNvPr>
        <cdr:cNvSpPr txBox="1"/>
      </cdr:nvSpPr>
      <cdr:spPr>
        <a:xfrm xmlns:a="http://schemas.openxmlformats.org/drawingml/2006/main">
          <a:off x="6493565" y="2172967"/>
          <a:ext cx="919370" cy="256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nl-NL" sz="1100"/>
        </a:p>
      </cdr:txBody>
    </cdr:sp>
  </cdr:relSizeAnchor>
  <cdr:relSizeAnchor xmlns:cdr="http://schemas.openxmlformats.org/drawingml/2006/chartDrawing">
    <cdr:from>
      <cdr:x>0.81784</cdr:x>
      <cdr:y>0.53907</cdr:y>
    </cdr:from>
    <cdr:to>
      <cdr:x>0.93872</cdr:x>
      <cdr:y>0.58393</cdr:y>
    </cdr:to>
    <cdr:sp macro="" textlink="">
      <cdr:nvSpPr>
        <cdr:cNvPr id="7" name="Tekstvak 6">
          <a:extLst xmlns:a="http://schemas.openxmlformats.org/drawingml/2006/main">
            <a:ext uri="{FF2B5EF4-FFF2-40B4-BE49-F238E27FC236}">
              <a16:creationId xmlns:a16="http://schemas.microsoft.com/office/drawing/2014/main" id="{C4D484FD-0ACF-48AD-A93F-4C4936F16D5F}"/>
            </a:ext>
          </a:extLst>
        </cdr:cNvPr>
        <cdr:cNvSpPr txBox="1"/>
      </cdr:nvSpPr>
      <cdr:spPr>
        <a:xfrm xmlns:a="http://schemas.openxmlformats.org/drawingml/2006/main">
          <a:off x="6576390" y="2288923"/>
          <a:ext cx="972000" cy="190500"/>
        </a:xfrm>
        <a:prstGeom xmlns:a="http://schemas.openxmlformats.org/drawingml/2006/main" prst="rect">
          <a:avLst/>
        </a:prstGeom>
        <a:ln xmlns:a="http://schemas.openxmlformats.org/drawingml/2006/main" w="12700">
          <a:solidFill>
            <a:srgbClr val="92D050"/>
          </a:solidFill>
        </a:ln>
      </cdr:spPr>
      <cdr:txBody>
        <a:bodyPr xmlns:a="http://schemas.openxmlformats.org/drawingml/2006/main" vertOverflow="clip" wrap="square" tIns="36000" bIns="36000" rtlCol="0"/>
        <a:lstStyle xmlns:a="http://schemas.openxmlformats.org/drawingml/2006/main"/>
        <a:p xmlns:a="http://schemas.openxmlformats.org/drawingml/2006/main">
          <a:r>
            <a:rPr lang="nl-NL" sz="1100"/>
            <a:t>GEP</a:t>
          </a:r>
        </a:p>
      </cdr:txBody>
    </cdr:sp>
  </cdr:relSizeAnchor>
  <cdr:relSizeAnchor xmlns:cdr="http://schemas.openxmlformats.org/drawingml/2006/chartDrawing">
    <cdr:from>
      <cdr:x>0.81784</cdr:x>
      <cdr:y>0.59935</cdr:y>
    </cdr:from>
    <cdr:to>
      <cdr:x>0.93872</cdr:x>
      <cdr:y>0.64428</cdr:y>
    </cdr:to>
    <cdr:sp macro="" textlink="">
      <cdr:nvSpPr>
        <cdr:cNvPr id="8" name="Tekstvak 1">
          <a:extLst xmlns:a="http://schemas.openxmlformats.org/drawingml/2006/main">
            <a:ext uri="{FF2B5EF4-FFF2-40B4-BE49-F238E27FC236}">
              <a16:creationId xmlns:a16="http://schemas.microsoft.com/office/drawing/2014/main" id="{796D0D3C-D57D-492A-A265-788D6CD806A6}"/>
            </a:ext>
          </a:extLst>
        </cdr:cNvPr>
        <cdr:cNvSpPr txBox="1"/>
      </cdr:nvSpPr>
      <cdr:spPr>
        <a:xfrm xmlns:a="http://schemas.openxmlformats.org/drawingml/2006/main">
          <a:off x="6576390" y="2544877"/>
          <a:ext cx="972000" cy="190800"/>
        </a:xfrm>
        <a:prstGeom xmlns:a="http://schemas.openxmlformats.org/drawingml/2006/main" prst="rect">
          <a:avLst/>
        </a:prstGeom>
        <a:ln xmlns:a="http://schemas.openxmlformats.org/drawingml/2006/main" w="12700">
          <a:solidFill>
            <a:srgbClr val="FFFF00"/>
          </a:solidFill>
        </a:ln>
      </cdr:spPr>
      <cdr:txBody>
        <a:bodyPr xmlns:a="http://schemas.openxmlformats.org/drawingml/2006/main" wrap="square" t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a:t>Matig</a:t>
          </a:r>
        </a:p>
      </cdr:txBody>
    </cdr:sp>
  </cdr:relSizeAnchor>
  <cdr:relSizeAnchor xmlns:cdr="http://schemas.openxmlformats.org/drawingml/2006/chartDrawing">
    <cdr:from>
      <cdr:x>0.81784</cdr:x>
      <cdr:y>0.6597</cdr:y>
    </cdr:from>
    <cdr:to>
      <cdr:x>0.93895</cdr:x>
      <cdr:y>0.70053</cdr:y>
    </cdr:to>
    <cdr:sp macro="" textlink="">
      <cdr:nvSpPr>
        <cdr:cNvPr id="9" name="Tekstvak 1">
          <a:extLst xmlns:a="http://schemas.openxmlformats.org/drawingml/2006/main">
            <a:ext uri="{FF2B5EF4-FFF2-40B4-BE49-F238E27FC236}">
              <a16:creationId xmlns:a16="http://schemas.microsoft.com/office/drawing/2014/main" id="{0FDAC428-E5D2-4E9E-B3F4-56D2DE6788E7}"/>
            </a:ext>
          </a:extLst>
        </cdr:cNvPr>
        <cdr:cNvSpPr txBox="1"/>
      </cdr:nvSpPr>
      <cdr:spPr>
        <a:xfrm xmlns:a="http://schemas.openxmlformats.org/drawingml/2006/main">
          <a:off x="6549267" y="2638183"/>
          <a:ext cx="969880" cy="163287"/>
        </a:xfrm>
        <a:prstGeom xmlns:a="http://schemas.openxmlformats.org/drawingml/2006/main" prst="rect">
          <a:avLst/>
        </a:prstGeom>
        <a:ln xmlns:a="http://schemas.openxmlformats.org/drawingml/2006/main" w="12700">
          <a:solidFill>
            <a:srgbClr val="FFC000"/>
          </a:solidFill>
        </a:ln>
      </cdr:spPr>
      <cdr:txBody>
        <a:bodyPr xmlns:a="http://schemas.openxmlformats.org/drawingml/2006/main" wrap="square" t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a:t>Ontoereikend</a:t>
          </a:r>
        </a:p>
      </cdr:txBody>
    </cdr:sp>
  </cdr:relSizeAnchor>
  <cdr:relSizeAnchor xmlns:cdr="http://schemas.openxmlformats.org/drawingml/2006/chartDrawing">
    <cdr:from>
      <cdr:x>0.81784</cdr:x>
      <cdr:y>0.72005</cdr:y>
    </cdr:from>
    <cdr:to>
      <cdr:x>0.93872</cdr:x>
      <cdr:y>0.76498</cdr:y>
    </cdr:to>
    <cdr:sp macro="" textlink="">
      <cdr:nvSpPr>
        <cdr:cNvPr id="58" name="Tekstvak 1">
          <a:extLst xmlns:a="http://schemas.openxmlformats.org/drawingml/2006/main">
            <a:ext uri="{FF2B5EF4-FFF2-40B4-BE49-F238E27FC236}">
              <a16:creationId xmlns:a16="http://schemas.microsoft.com/office/drawing/2014/main" id="{625F615D-B5C6-4038-8840-19D5D3373D00}"/>
            </a:ext>
          </a:extLst>
        </cdr:cNvPr>
        <cdr:cNvSpPr txBox="1"/>
      </cdr:nvSpPr>
      <cdr:spPr>
        <a:xfrm xmlns:a="http://schemas.openxmlformats.org/drawingml/2006/main">
          <a:off x="6576390" y="3057386"/>
          <a:ext cx="972000" cy="190800"/>
        </a:xfrm>
        <a:prstGeom xmlns:a="http://schemas.openxmlformats.org/drawingml/2006/main" prst="rect">
          <a:avLst/>
        </a:prstGeom>
        <a:ln xmlns:a="http://schemas.openxmlformats.org/drawingml/2006/main" w="12700">
          <a:solidFill>
            <a:srgbClr val="FF0000"/>
          </a:solidFill>
        </a:ln>
      </cdr:spPr>
      <cdr:txBody>
        <a:bodyPr xmlns:a="http://schemas.openxmlformats.org/drawingml/2006/main" wrap="square" t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a:t>Slecht</a:t>
          </a:r>
        </a:p>
      </cdr:txBody>
    </cdr:sp>
  </cdr:relSizeAnchor>
  <cdr:relSizeAnchor xmlns:cdr="http://schemas.openxmlformats.org/drawingml/2006/chartDrawing">
    <cdr:from>
      <cdr:x>0.80651</cdr:x>
      <cdr:y>0.4862</cdr:y>
    </cdr:from>
    <cdr:to>
      <cdr:x>0.92023</cdr:x>
      <cdr:y>0.54687</cdr:y>
    </cdr:to>
    <cdr:sp macro="" textlink="">
      <cdr:nvSpPr>
        <cdr:cNvPr id="59" name="Tekstvak 58">
          <a:extLst xmlns:a="http://schemas.openxmlformats.org/drawingml/2006/main">
            <a:ext uri="{FF2B5EF4-FFF2-40B4-BE49-F238E27FC236}">
              <a16:creationId xmlns:a16="http://schemas.microsoft.com/office/drawing/2014/main" id="{BED949B8-DB41-4DAC-BD64-174BF53BC4CA}"/>
            </a:ext>
          </a:extLst>
        </cdr:cNvPr>
        <cdr:cNvSpPr txBox="1"/>
      </cdr:nvSpPr>
      <cdr:spPr>
        <a:xfrm xmlns:a="http://schemas.openxmlformats.org/drawingml/2006/main">
          <a:off x="6485281" y="2064441"/>
          <a:ext cx="914400" cy="257613"/>
        </a:xfrm>
        <a:prstGeom xmlns:a="http://schemas.openxmlformats.org/drawingml/2006/main" prst="rect">
          <a:avLst/>
        </a:prstGeom>
      </cdr:spPr>
      <cdr:txBody>
        <a:bodyPr xmlns:a="http://schemas.openxmlformats.org/drawingml/2006/main" vertOverflow="clip" wrap="none" tIns="36000" bIns="36000" rtlCol="0"/>
        <a:lstStyle xmlns:a="http://schemas.openxmlformats.org/drawingml/2006/main"/>
        <a:p xmlns:a="http://schemas.openxmlformats.org/drawingml/2006/main">
          <a:r>
            <a:rPr lang="nl-NL" sz="1100"/>
            <a:t>Klassen:</a:t>
          </a:r>
        </a:p>
      </cdr:txBody>
    </cdr:sp>
  </cdr:relSizeAnchor>
</c:userShapes>
</file>

<file path=xl/drawings/drawing40.xml><?xml version="1.0" encoding="utf-8"?>
<c:userShapes xmlns:c="http://schemas.openxmlformats.org/drawingml/2006/chart">
  <cdr:relSizeAnchor xmlns:cdr="http://schemas.openxmlformats.org/drawingml/2006/chartDrawing">
    <cdr:from>
      <cdr:x>0.0077</cdr:x>
      <cdr:y>0.01732</cdr:y>
    </cdr:from>
    <cdr:to>
      <cdr:x>0.06226</cdr:x>
      <cdr:y>0.0912</cdr:y>
    </cdr:to>
    <cdr:sp macro="" textlink="">
      <cdr:nvSpPr>
        <cdr:cNvPr id="2" name="Tekstvak 1">
          <a:extLst xmlns:a="http://schemas.openxmlformats.org/drawingml/2006/main">
            <a:ext uri="{FF2B5EF4-FFF2-40B4-BE49-F238E27FC236}">
              <a16:creationId xmlns:a16="http://schemas.microsoft.com/office/drawing/2014/main" id="{212A721E-64EF-4A3A-B772-E06955B44CC9}"/>
            </a:ext>
          </a:extLst>
        </cdr:cNvPr>
        <cdr:cNvSpPr txBox="1"/>
      </cdr:nvSpPr>
      <cdr:spPr>
        <a:xfrm xmlns:a="http://schemas.openxmlformats.org/drawingml/2006/main">
          <a:off x="50800" y="50800"/>
          <a:ext cx="360060" cy="21675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a:t>
          </a:r>
        </a:p>
      </cdr:txBody>
    </cdr:sp>
  </cdr:relSizeAnchor>
</c:userShapes>
</file>

<file path=xl/drawings/drawing41.xml><?xml version="1.0" encoding="utf-8"?>
<c:userShapes xmlns:c="http://schemas.openxmlformats.org/drawingml/2006/chart">
  <cdr:relSizeAnchor xmlns:cdr="http://schemas.openxmlformats.org/drawingml/2006/chartDrawing">
    <cdr:from>
      <cdr:x>0.0077</cdr:x>
      <cdr:y>0.01732</cdr:y>
    </cdr:from>
    <cdr:to>
      <cdr:x>0.06226</cdr:x>
      <cdr:y>0.0912</cdr:y>
    </cdr:to>
    <cdr:sp macro="" textlink="">
      <cdr:nvSpPr>
        <cdr:cNvPr id="2" name="Tekstvak 1">
          <a:extLst xmlns:a="http://schemas.openxmlformats.org/drawingml/2006/main">
            <a:ext uri="{FF2B5EF4-FFF2-40B4-BE49-F238E27FC236}">
              <a16:creationId xmlns:a16="http://schemas.microsoft.com/office/drawing/2014/main" id="{212A721E-64EF-4A3A-B772-E06955B44CC9}"/>
            </a:ext>
          </a:extLst>
        </cdr:cNvPr>
        <cdr:cNvSpPr txBox="1"/>
      </cdr:nvSpPr>
      <cdr:spPr>
        <a:xfrm xmlns:a="http://schemas.openxmlformats.org/drawingml/2006/main">
          <a:off x="50800" y="50800"/>
          <a:ext cx="360060" cy="21675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a:t>
          </a:r>
        </a:p>
      </cdr:txBody>
    </cdr:sp>
  </cdr:relSizeAnchor>
</c:userShapes>
</file>

<file path=xl/drawings/drawing42.xml><?xml version="1.0" encoding="utf-8"?>
<c:userShapes xmlns:c="http://schemas.openxmlformats.org/drawingml/2006/chart">
  <cdr:relSizeAnchor xmlns:cdr="http://schemas.openxmlformats.org/drawingml/2006/chartDrawing">
    <cdr:from>
      <cdr:x>0.0077</cdr:x>
      <cdr:y>0.01732</cdr:y>
    </cdr:from>
    <cdr:to>
      <cdr:x>0.06226</cdr:x>
      <cdr:y>0.0912</cdr:y>
    </cdr:to>
    <cdr:sp macro="" textlink="">
      <cdr:nvSpPr>
        <cdr:cNvPr id="2" name="Tekstvak 1">
          <a:extLst xmlns:a="http://schemas.openxmlformats.org/drawingml/2006/main">
            <a:ext uri="{FF2B5EF4-FFF2-40B4-BE49-F238E27FC236}">
              <a16:creationId xmlns:a16="http://schemas.microsoft.com/office/drawing/2014/main" id="{212A721E-64EF-4A3A-B772-E06955B44CC9}"/>
            </a:ext>
          </a:extLst>
        </cdr:cNvPr>
        <cdr:cNvSpPr txBox="1"/>
      </cdr:nvSpPr>
      <cdr:spPr>
        <a:xfrm xmlns:a="http://schemas.openxmlformats.org/drawingml/2006/main">
          <a:off x="50800" y="50800"/>
          <a:ext cx="360060" cy="21675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a:t>
          </a:r>
        </a:p>
      </cdr:txBody>
    </cdr:sp>
  </cdr:relSizeAnchor>
</c:userShapes>
</file>

<file path=xl/drawings/drawing43.xml><?xml version="1.0" encoding="utf-8"?>
<c:userShapes xmlns:c="http://schemas.openxmlformats.org/drawingml/2006/chart">
  <cdr:relSizeAnchor xmlns:cdr="http://schemas.openxmlformats.org/drawingml/2006/chartDrawing">
    <cdr:from>
      <cdr:x>0.0077</cdr:x>
      <cdr:y>0.01732</cdr:y>
    </cdr:from>
    <cdr:to>
      <cdr:x>0.06226</cdr:x>
      <cdr:y>0.0912</cdr:y>
    </cdr:to>
    <cdr:sp macro="" textlink="">
      <cdr:nvSpPr>
        <cdr:cNvPr id="2" name="Tekstvak 1">
          <a:extLst xmlns:a="http://schemas.openxmlformats.org/drawingml/2006/main">
            <a:ext uri="{FF2B5EF4-FFF2-40B4-BE49-F238E27FC236}">
              <a16:creationId xmlns:a16="http://schemas.microsoft.com/office/drawing/2014/main" id="{212A721E-64EF-4A3A-B772-E06955B44CC9}"/>
            </a:ext>
          </a:extLst>
        </cdr:cNvPr>
        <cdr:cNvSpPr txBox="1"/>
      </cdr:nvSpPr>
      <cdr:spPr>
        <a:xfrm xmlns:a="http://schemas.openxmlformats.org/drawingml/2006/main">
          <a:off x="50800" y="50800"/>
          <a:ext cx="360060" cy="21675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a:t>
          </a:r>
        </a:p>
      </cdr:txBody>
    </cdr:sp>
  </cdr:relSizeAnchor>
</c:userShapes>
</file>

<file path=xl/drawings/drawing44.xml><?xml version="1.0" encoding="utf-8"?>
<c:userShapes xmlns:c="http://schemas.openxmlformats.org/drawingml/2006/chart">
  <cdr:relSizeAnchor xmlns:cdr="http://schemas.openxmlformats.org/drawingml/2006/chartDrawing">
    <cdr:from>
      <cdr:x>0.0077</cdr:x>
      <cdr:y>0.01574</cdr:y>
    </cdr:from>
    <cdr:to>
      <cdr:x>0.06226</cdr:x>
      <cdr:y>0.0829</cdr:y>
    </cdr:to>
    <cdr:sp macro="" textlink="">
      <cdr:nvSpPr>
        <cdr:cNvPr id="2" name="Tekstvak 1">
          <a:extLst xmlns:a="http://schemas.openxmlformats.org/drawingml/2006/main">
            <a:ext uri="{FF2B5EF4-FFF2-40B4-BE49-F238E27FC236}">
              <a16:creationId xmlns:a16="http://schemas.microsoft.com/office/drawing/2014/main" id="{212A721E-64EF-4A3A-B772-E06955B44CC9}"/>
            </a:ext>
          </a:extLst>
        </cdr:cNvPr>
        <cdr:cNvSpPr txBox="1"/>
      </cdr:nvSpPr>
      <cdr:spPr>
        <a:xfrm xmlns:a="http://schemas.openxmlformats.org/drawingml/2006/main">
          <a:off x="50800" y="50800"/>
          <a:ext cx="360060" cy="21675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a:t>
          </a:r>
        </a:p>
      </cdr:txBody>
    </cdr:sp>
  </cdr:relSizeAnchor>
</c:userShapes>
</file>

<file path=xl/drawings/drawing45.xml><?xml version="1.0" encoding="utf-8"?>
<c:userShapes xmlns:c="http://schemas.openxmlformats.org/drawingml/2006/chart">
  <cdr:relSizeAnchor xmlns:cdr="http://schemas.openxmlformats.org/drawingml/2006/chartDrawing">
    <cdr:from>
      <cdr:x>0.0077</cdr:x>
      <cdr:y>0.01596</cdr:y>
    </cdr:from>
    <cdr:to>
      <cdr:x>0.06226</cdr:x>
      <cdr:y>0.08407</cdr:y>
    </cdr:to>
    <cdr:sp macro="" textlink="">
      <cdr:nvSpPr>
        <cdr:cNvPr id="2" name="Tekstvak 1">
          <a:extLst xmlns:a="http://schemas.openxmlformats.org/drawingml/2006/main">
            <a:ext uri="{FF2B5EF4-FFF2-40B4-BE49-F238E27FC236}">
              <a16:creationId xmlns:a16="http://schemas.microsoft.com/office/drawing/2014/main" id="{212A721E-64EF-4A3A-B772-E06955B44CC9}"/>
            </a:ext>
          </a:extLst>
        </cdr:cNvPr>
        <cdr:cNvSpPr txBox="1"/>
      </cdr:nvSpPr>
      <cdr:spPr>
        <a:xfrm xmlns:a="http://schemas.openxmlformats.org/drawingml/2006/main">
          <a:off x="50800" y="50800"/>
          <a:ext cx="360060" cy="21675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a:t>
          </a:r>
        </a:p>
      </cdr:txBody>
    </cdr:sp>
  </cdr:relSizeAnchor>
</c:userShapes>
</file>

<file path=xl/drawings/drawing46.xml><?xml version="1.0" encoding="utf-8"?>
<c:userShapes xmlns:c="http://schemas.openxmlformats.org/drawingml/2006/chart">
  <cdr:relSizeAnchor xmlns:cdr="http://schemas.openxmlformats.org/drawingml/2006/chartDrawing">
    <cdr:from>
      <cdr:x>0.0077</cdr:x>
      <cdr:y>0.01732</cdr:y>
    </cdr:from>
    <cdr:to>
      <cdr:x>0.06226</cdr:x>
      <cdr:y>0.0912</cdr:y>
    </cdr:to>
    <cdr:sp macro="" textlink="">
      <cdr:nvSpPr>
        <cdr:cNvPr id="2" name="Tekstvak 1">
          <a:extLst xmlns:a="http://schemas.openxmlformats.org/drawingml/2006/main">
            <a:ext uri="{FF2B5EF4-FFF2-40B4-BE49-F238E27FC236}">
              <a16:creationId xmlns:a16="http://schemas.microsoft.com/office/drawing/2014/main" id="{212A721E-64EF-4A3A-B772-E06955B44CC9}"/>
            </a:ext>
          </a:extLst>
        </cdr:cNvPr>
        <cdr:cNvSpPr txBox="1"/>
      </cdr:nvSpPr>
      <cdr:spPr>
        <a:xfrm xmlns:a="http://schemas.openxmlformats.org/drawingml/2006/main">
          <a:off x="50800" y="50800"/>
          <a:ext cx="360060" cy="21675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a:t>
          </a:r>
        </a:p>
      </cdr:txBody>
    </cdr:sp>
  </cdr:relSizeAnchor>
</c:userShapes>
</file>

<file path=xl/drawings/drawing47.xml><?xml version="1.0" encoding="utf-8"?>
<c:userShapes xmlns:c="http://schemas.openxmlformats.org/drawingml/2006/chart">
  <cdr:relSizeAnchor xmlns:cdr="http://schemas.openxmlformats.org/drawingml/2006/chartDrawing">
    <cdr:from>
      <cdr:x>0.0077</cdr:x>
      <cdr:y>0.01732</cdr:y>
    </cdr:from>
    <cdr:to>
      <cdr:x>0.06226</cdr:x>
      <cdr:y>0.0912</cdr:y>
    </cdr:to>
    <cdr:sp macro="" textlink="">
      <cdr:nvSpPr>
        <cdr:cNvPr id="2" name="Tekstvak 1">
          <a:extLst xmlns:a="http://schemas.openxmlformats.org/drawingml/2006/main">
            <a:ext uri="{FF2B5EF4-FFF2-40B4-BE49-F238E27FC236}">
              <a16:creationId xmlns:a16="http://schemas.microsoft.com/office/drawing/2014/main" id="{212A721E-64EF-4A3A-B772-E06955B44CC9}"/>
            </a:ext>
          </a:extLst>
        </cdr:cNvPr>
        <cdr:cNvSpPr txBox="1"/>
      </cdr:nvSpPr>
      <cdr:spPr>
        <a:xfrm xmlns:a="http://schemas.openxmlformats.org/drawingml/2006/main">
          <a:off x="50800" y="50800"/>
          <a:ext cx="360060" cy="21675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a:t>
          </a:r>
        </a:p>
      </cdr:txBody>
    </cdr:sp>
  </cdr:relSizeAnchor>
</c:userShapes>
</file>

<file path=xl/drawings/drawing48.xml><?xml version="1.0" encoding="utf-8"?>
<c:userShapes xmlns:c="http://schemas.openxmlformats.org/drawingml/2006/chart">
  <cdr:relSizeAnchor xmlns:cdr="http://schemas.openxmlformats.org/drawingml/2006/chartDrawing">
    <cdr:from>
      <cdr:x>0.0077</cdr:x>
      <cdr:y>0.01732</cdr:y>
    </cdr:from>
    <cdr:to>
      <cdr:x>0.06226</cdr:x>
      <cdr:y>0.0912</cdr:y>
    </cdr:to>
    <cdr:sp macro="" textlink="">
      <cdr:nvSpPr>
        <cdr:cNvPr id="2" name="Tekstvak 1">
          <a:extLst xmlns:a="http://schemas.openxmlformats.org/drawingml/2006/main">
            <a:ext uri="{FF2B5EF4-FFF2-40B4-BE49-F238E27FC236}">
              <a16:creationId xmlns:a16="http://schemas.microsoft.com/office/drawing/2014/main" id="{212A721E-64EF-4A3A-B772-E06955B44CC9}"/>
            </a:ext>
          </a:extLst>
        </cdr:cNvPr>
        <cdr:cNvSpPr txBox="1"/>
      </cdr:nvSpPr>
      <cdr:spPr>
        <a:xfrm xmlns:a="http://schemas.openxmlformats.org/drawingml/2006/main">
          <a:off x="50800" y="50800"/>
          <a:ext cx="360060" cy="21675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a:t>
          </a:r>
        </a:p>
      </cdr:txBody>
    </cdr:sp>
  </cdr:relSizeAnchor>
</c:userShapes>
</file>

<file path=xl/drawings/drawing49.xml><?xml version="1.0" encoding="utf-8"?>
<c:userShapes xmlns:c="http://schemas.openxmlformats.org/drawingml/2006/chart">
  <cdr:relSizeAnchor xmlns:cdr="http://schemas.openxmlformats.org/drawingml/2006/chartDrawing">
    <cdr:from>
      <cdr:x>0.0077</cdr:x>
      <cdr:y>0.01732</cdr:y>
    </cdr:from>
    <cdr:to>
      <cdr:x>0.06226</cdr:x>
      <cdr:y>0.0912</cdr:y>
    </cdr:to>
    <cdr:sp macro="" textlink="">
      <cdr:nvSpPr>
        <cdr:cNvPr id="2" name="Tekstvak 1">
          <a:extLst xmlns:a="http://schemas.openxmlformats.org/drawingml/2006/main">
            <a:ext uri="{FF2B5EF4-FFF2-40B4-BE49-F238E27FC236}">
              <a16:creationId xmlns:a16="http://schemas.microsoft.com/office/drawing/2014/main" id="{212A721E-64EF-4A3A-B772-E06955B44CC9}"/>
            </a:ext>
          </a:extLst>
        </cdr:cNvPr>
        <cdr:cNvSpPr txBox="1"/>
      </cdr:nvSpPr>
      <cdr:spPr>
        <a:xfrm xmlns:a="http://schemas.openxmlformats.org/drawingml/2006/main">
          <a:off x="50800" y="50800"/>
          <a:ext cx="360060" cy="21675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19</xdr:row>
      <xdr:rowOff>137881</xdr:rowOff>
    </xdr:from>
    <xdr:to>
      <xdr:col>10</xdr:col>
      <xdr:colOff>197505</xdr:colOff>
      <xdr:row>45</xdr:row>
      <xdr:rowOff>77005</xdr:rowOff>
    </xdr:to>
    <xdr:graphicFrame macro="">
      <xdr:nvGraphicFramePr>
        <xdr:cNvPr id="2" name="Grafiek 1">
          <a:extLst>
            <a:ext uri="{FF2B5EF4-FFF2-40B4-BE49-F238E27FC236}">
              <a16:creationId xmlns:a16="http://schemas.microsoft.com/office/drawing/2014/main" id="{FB6D90B2-33A2-4C08-AB61-D33D983A6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47</xdr:row>
      <xdr:rowOff>62752</xdr:rowOff>
    </xdr:from>
    <xdr:to>
      <xdr:col>10</xdr:col>
      <xdr:colOff>190499</xdr:colOff>
      <xdr:row>72</xdr:row>
      <xdr:rowOff>67236</xdr:rowOff>
    </xdr:to>
    <xdr:graphicFrame macro="">
      <xdr:nvGraphicFramePr>
        <xdr:cNvPr id="3" name="Grafiek 2">
          <a:extLst>
            <a:ext uri="{FF2B5EF4-FFF2-40B4-BE49-F238E27FC236}">
              <a16:creationId xmlns:a16="http://schemas.microsoft.com/office/drawing/2014/main" id="{3331424B-4D93-4A42-BF3D-1D7A247E75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73</xdr:row>
      <xdr:rowOff>152399</xdr:rowOff>
    </xdr:from>
    <xdr:to>
      <xdr:col>10</xdr:col>
      <xdr:colOff>179294</xdr:colOff>
      <xdr:row>102</xdr:row>
      <xdr:rowOff>11206</xdr:rowOff>
    </xdr:to>
    <xdr:graphicFrame macro="">
      <xdr:nvGraphicFramePr>
        <xdr:cNvPr id="4" name="Grafiek 3">
          <a:extLst>
            <a:ext uri="{FF2B5EF4-FFF2-40B4-BE49-F238E27FC236}">
              <a16:creationId xmlns:a16="http://schemas.microsoft.com/office/drawing/2014/main" id="{33BB87E2-9B73-44F2-A913-E1335E8F9F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33618</xdr:colOff>
      <xdr:row>103</xdr:row>
      <xdr:rowOff>17930</xdr:rowOff>
    </xdr:from>
    <xdr:to>
      <xdr:col>10</xdr:col>
      <xdr:colOff>235323</xdr:colOff>
      <xdr:row>132</xdr:row>
      <xdr:rowOff>67236</xdr:rowOff>
    </xdr:to>
    <xdr:graphicFrame macro="">
      <xdr:nvGraphicFramePr>
        <xdr:cNvPr id="5" name="Grafiek 4">
          <a:extLst>
            <a:ext uri="{FF2B5EF4-FFF2-40B4-BE49-F238E27FC236}">
              <a16:creationId xmlns:a16="http://schemas.microsoft.com/office/drawing/2014/main" id="{4428E408-2D24-46BA-A665-DF08EC8CD1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0.xml><?xml version="1.0" encoding="utf-8"?>
<c:userShapes xmlns:c="http://schemas.openxmlformats.org/drawingml/2006/chart">
  <cdr:relSizeAnchor xmlns:cdr="http://schemas.openxmlformats.org/drawingml/2006/chartDrawing">
    <cdr:from>
      <cdr:x>0.0077</cdr:x>
      <cdr:y>0.01574</cdr:y>
    </cdr:from>
    <cdr:to>
      <cdr:x>0.06226</cdr:x>
      <cdr:y>0.0829</cdr:y>
    </cdr:to>
    <cdr:sp macro="" textlink="">
      <cdr:nvSpPr>
        <cdr:cNvPr id="2" name="Tekstvak 1">
          <a:extLst xmlns:a="http://schemas.openxmlformats.org/drawingml/2006/main">
            <a:ext uri="{FF2B5EF4-FFF2-40B4-BE49-F238E27FC236}">
              <a16:creationId xmlns:a16="http://schemas.microsoft.com/office/drawing/2014/main" id="{212A721E-64EF-4A3A-B772-E06955B44CC9}"/>
            </a:ext>
          </a:extLst>
        </cdr:cNvPr>
        <cdr:cNvSpPr txBox="1"/>
      </cdr:nvSpPr>
      <cdr:spPr>
        <a:xfrm xmlns:a="http://schemas.openxmlformats.org/drawingml/2006/main">
          <a:off x="50800" y="50800"/>
          <a:ext cx="360060" cy="21675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a:t>
          </a:r>
        </a:p>
      </cdr:txBody>
    </cdr:sp>
  </cdr:relSizeAnchor>
</c:userShapes>
</file>

<file path=xl/drawings/drawing51.xml><?xml version="1.0" encoding="utf-8"?>
<c:userShapes xmlns:c="http://schemas.openxmlformats.org/drawingml/2006/chart">
  <cdr:relSizeAnchor xmlns:cdr="http://schemas.openxmlformats.org/drawingml/2006/chartDrawing">
    <cdr:from>
      <cdr:x>0.0077</cdr:x>
      <cdr:y>0.01596</cdr:y>
    </cdr:from>
    <cdr:to>
      <cdr:x>0.06226</cdr:x>
      <cdr:y>0.08407</cdr:y>
    </cdr:to>
    <cdr:sp macro="" textlink="">
      <cdr:nvSpPr>
        <cdr:cNvPr id="2" name="Tekstvak 1">
          <a:extLst xmlns:a="http://schemas.openxmlformats.org/drawingml/2006/main">
            <a:ext uri="{FF2B5EF4-FFF2-40B4-BE49-F238E27FC236}">
              <a16:creationId xmlns:a16="http://schemas.microsoft.com/office/drawing/2014/main" id="{212A721E-64EF-4A3A-B772-E06955B44CC9}"/>
            </a:ext>
          </a:extLst>
        </cdr:cNvPr>
        <cdr:cNvSpPr txBox="1"/>
      </cdr:nvSpPr>
      <cdr:spPr>
        <a:xfrm xmlns:a="http://schemas.openxmlformats.org/drawingml/2006/main">
          <a:off x="50800" y="50800"/>
          <a:ext cx="360060" cy="21675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a:t>
          </a:r>
        </a:p>
      </cdr:txBody>
    </cdr:sp>
  </cdr:relSizeAnchor>
</c:userShapes>
</file>

<file path=xl/drawings/drawing52.xml><?xml version="1.0" encoding="utf-8"?>
<c:userShapes xmlns:c="http://schemas.openxmlformats.org/drawingml/2006/chart">
  <cdr:relSizeAnchor xmlns:cdr="http://schemas.openxmlformats.org/drawingml/2006/chartDrawing">
    <cdr:from>
      <cdr:x>0.0077</cdr:x>
      <cdr:y>0.01732</cdr:y>
    </cdr:from>
    <cdr:to>
      <cdr:x>0.06226</cdr:x>
      <cdr:y>0.0912</cdr:y>
    </cdr:to>
    <cdr:sp macro="" textlink="">
      <cdr:nvSpPr>
        <cdr:cNvPr id="2" name="Tekstvak 1">
          <a:extLst xmlns:a="http://schemas.openxmlformats.org/drawingml/2006/main">
            <a:ext uri="{FF2B5EF4-FFF2-40B4-BE49-F238E27FC236}">
              <a16:creationId xmlns:a16="http://schemas.microsoft.com/office/drawing/2014/main" id="{212A721E-64EF-4A3A-B772-E06955B44CC9}"/>
            </a:ext>
          </a:extLst>
        </cdr:cNvPr>
        <cdr:cNvSpPr txBox="1"/>
      </cdr:nvSpPr>
      <cdr:spPr>
        <a:xfrm xmlns:a="http://schemas.openxmlformats.org/drawingml/2006/main">
          <a:off x="50800" y="50800"/>
          <a:ext cx="360060" cy="21675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a:t>
          </a:r>
        </a:p>
      </cdr:txBody>
    </cdr:sp>
  </cdr:relSizeAnchor>
</c:userShapes>
</file>

<file path=xl/drawings/drawing53.xml><?xml version="1.0" encoding="utf-8"?>
<c:userShapes xmlns:c="http://schemas.openxmlformats.org/drawingml/2006/chart">
  <cdr:relSizeAnchor xmlns:cdr="http://schemas.openxmlformats.org/drawingml/2006/chartDrawing">
    <cdr:from>
      <cdr:x>0.0077</cdr:x>
      <cdr:y>0.01732</cdr:y>
    </cdr:from>
    <cdr:to>
      <cdr:x>0.06226</cdr:x>
      <cdr:y>0.0912</cdr:y>
    </cdr:to>
    <cdr:sp macro="" textlink="">
      <cdr:nvSpPr>
        <cdr:cNvPr id="2" name="Tekstvak 1">
          <a:extLst xmlns:a="http://schemas.openxmlformats.org/drawingml/2006/main">
            <a:ext uri="{FF2B5EF4-FFF2-40B4-BE49-F238E27FC236}">
              <a16:creationId xmlns:a16="http://schemas.microsoft.com/office/drawing/2014/main" id="{212A721E-64EF-4A3A-B772-E06955B44CC9}"/>
            </a:ext>
          </a:extLst>
        </cdr:cNvPr>
        <cdr:cNvSpPr txBox="1"/>
      </cdr:nvSpPr>
      <cdr:spPr>
        <a:xfrm xmlns:a="http://schemas.openxmlformats.org/drawingml/2006/main">
          <a:off x="50800" y="50800"/>
          <a:ext cx="360060" cy="21675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a:t>
          </a:r>
        </a:p>
      </cdr:txBody>
    </cdr:sp>
  </cdr:relSizeAnchor>
</c:userShapes>
</file>

<file path=xl/drawings/drawing54.xml><?xml version="1.0" encoding="utf-8"?>
<c:userShapes xmlns:c="http://schemas.openxmlformats.org/drawingml/2006/chart">
  <cdr:relSizeAnchor xmlns:cdr="http://schemas.openxmlformats.org/drawingml/2006/chartDrawing">
    <cdr:from>
      <cdr:x>0.0077</cdr:x>
      <cdr:y>0.01732</cdr:y>
    </cdr:from>
    <cdr:to>
      <cdr:x>0.06226</cdr:x>
      <cdr:y>0.0912</cdr:y>
    </cdr:to>
    <cdr:sp macro="" textlink="">
      <cdr:nvSpPr>
        <cdr:cNvPr id="2" name="Tekstvak 1">
          <a:extLst xmlns:a="http://schemas.openxmlformats.org/drawingml/2006/main">
            <a:ext uri="{FF2B5EF4-FFF2-40B4-BE49-F238E27FC236}">
              <a16:creationId xmlns:a16="http://schemas.microsoft.com/office/drawing/2014/main" id="{212A721E-64EF-4A3A-B772-E06955B44CC9}"/>
            </a:ext>
          </a:extLst>
        </cdr:cNvPr>
        <cdr:cNvSpPr txBox="1"/>
      </cdr:nvSpPr>
      <cdr:spPr>
        <a:xfrm xmlns:a="http://schemas.openxmlformats.org/drawingml/2006/main">
          <a:off x="50800" y="50800"/>
          <a:ext cx="360060" cy="21675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a:t>
          </a:r>
        </a:p>
      </cdr:txBody>
    </cdr:sp>
  </cdr:relSizeAnchor>
</c:userShapes>
</file>

<file path=xl/drawings/drawing55.xml><?xml version="1.0" encoding="utf-8"?>
<c:userShapes xmlns:c="http://schemas.openxmlformats.org/drawingml/2006/chart">
  <cdr:relSizeAnchor xmlns:cdr="http://schemas.openxmlformats.org/drawingml/2006/chartDrawing">
    <cdr:from>
      <cdr:x>0.0077</cdr:x>
      <cdr:y>0.01732</cdr:y>
    </cdr:from>
    <cdr:to>
      <cdr:x>0.06226</cdr:x>
      <cdr:y>0.0912</cdr:y>
    </cdr:to>
    <cdr:sp macro="" textlink="">
      <cdr:nvSpPr>
        <cdr:cNvPr id="2" name="Tekstvak 1">
          <a:extLst xmlns:a="http://schemas.openxmlformats.org/drawingml/2006/main">
            <a:ext uri="{FF2B5EF4-FFF2-40B4-BE49-F238E27FC236}">
              <a16:creationId xmlns:a16="http://schemas.microsoft.com/office/drawing/2014/main" id="{212A721E-64EF-4A3A-B772-E06955B44CC9}"/>
            </a:ext>
          </a:extLst>
        </cdr:cNvPr>
        <cdr:cNvSpPr txBox="1"/>
      </cdr:nvSpPr>
      <cdr:spPr>
        <a:xfrm xmlns:a="http://schemas.openxmlformats.org/drawingml/2006/main">
          <a:off x="50800" y="50800"/>
          <a:ext cx="360060" cy="21675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a:t>
          </a:r>
        </a:p>
      </cdr:txBody>
    </cdr:sp>
  </cdr:relSizeAnchor>
</c:userShapes>
</file>

<file path=xl/drawings/drawing56.xml><?xml version="1.0" encoding="utf-8"?>
<c:userShapes xmlns:c="http://schemas.openxmlformats.org/drawingml/2006/chart">
  <cdr:relSizeAnchor xmlns:cdr="http://schemas.openxmlformats.org/drawingml/2006/chartDrawing">
    <cdr:from>
      <cdr:x>0.0077</cdr:x>
      <cdr:y>0.01732</cdr:y>
    </cdr:from>
    <cdr:to>
      <cdr:x>0.06226</cdr:x>
      <cdr:y>0.0912</cdr:y>
    </cdr:to>
    <cdr:sp macro="" textlink="">
      <cdr:nvSpPr>
        <cdr:cNvPr id="2" name="Tekstvak 1">
          <a:extLst xmlns:a="http://schemas.openxmlformats.org/drawingml/2006/main">
            <a:ext uri="{FF2B5EF4-FFF2-40B4-BE49-F238E27FC236}">
              <a16:creationId xmlns:a16="http://schemas.microsoft.com/office/drawing/2014/main" id="{212A721E-64EF-4A3A-B772-E06955B44CC9}"/>
            </a:ext>
          </a:extLst>
        </cdr:cNvPr>
        <cdr:cNvSpPr txBox="1"/>
      </cdr:nvSpPr>
      <cdr:spPr>
        <a:xfrm xmlns:a="http://schemas.openxmlformats.org/drawingml/2006/main">
          <a:off x="50800" y="50800"/>
          <a:ext cx="360060" cy="21675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a:t>
          </a:r>
        </a:p>
      </cdr:txBody>
    </cdr:sp>
  </cdr:relSizeAnchor>
</c:userShapes>
</file>

<file path=xl/drawings/drawing57.xml><?xml version="1.0" encoding="utf-8"?>
<c:userShapes xmlns:c="http://schemas.openxmlformats.org/drawingml/2006/chart">
  <cdr:relSizeAnchor xmlns:cdr="http://schemas.openxmlformats.org/drawingml/2006/chartDrawing">
    <cdr:from>
      <cdr:x>0.0077</cdr:x>
      <cdr:y>0.01732</cdr:y>
    </cdr:from>
    <cdr:to>
      <cdr:x>0.06226</cdr:x>
      <cdr:y>0.0912</cdr:y>
    </cdr:to>
    <cdr:sp macro="" textlink="">
      <cdr:nvSpPr>
        <cdr:cNvPr id="2" name="Tekstvak 1">
          <a:extLst xmlns:a="http://schemas.openxmlformats.org/drawingml/2006/main">
            <a:ext uri="{FF2B5EF4-FFF2-40B4-BE49-F238E27FC236}">
              <a16:creationId xmlns:a16="http://schemas.microsoft.com/office/drawing/2014/main" id="{212A721E-64EF-4A3A-B772-E06955B44CC9}"/>
            </a:ext>
          </a:extLst>
        </cdr:cNvPr>
        <cdr:cNvSpPr txBox="1"/>
      </cdr:nvSpPr>
      <cdr:spPr>
        <a:xfrm xmlns:a="http://schemas.openxmlformats.org/drawingml/2006/main">
          <a:off x="50800" y="50800"/>
          <a:ext cx="360060" cy="21675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a:t>
          </a:r>
        </a:p>
      </cdr:txBody>
    </cdr:sp>
  </cdr:relSizeAnchor>
</c:userShapes>
</file>

<file path=xl/drawings/drawing58.xml><?xml version="1.0" encoding="utf-8"?>
<c:userShapes xmlns:c="http://schemas.openxmlformats.org/drawingml/2006/chart">
  <cdr:relSizeAnchor xmlns:cdr="http://schemas.openxmlformats.org/drawingml/2006/chartDrawing">
    <cdr:from>
      <cdr:x>0.0077</cdr:x>
      <cdr:y>0.01596</cdr:y>
    </cdr:from>
    <cdr:to>
      <cdr:x>0.06226</cdr:x>
      <cdr:y>0.08407</cdr:y>
    </cdr:to>
    <cdr:sp macro="" textlink="">
      <cdr:nvSpPr>
        <cdr:cNvPr id="2" name="Tekstvak 1">
          <a:extLst xmlns:a="http://schemas.openxmlformats.org/drawingml/2006/main">
            <a:ext uri="{FF2B5EF4-FFF2-40B4-BE49-F238E27FC236}">
              <a16:creationId xmlns:a16="http://schemas.microsoft.com/office/drawing/2014/main" id="{212A721E-64EF-4A3A-B772-E06955B44CC9}"/>
            </a:ext>
          </a:extLst>
        </cdr:cNvPr>
        <cdr:cNvSpPr txBox="1"/>
      </cdr:nvSpPr>
      <cdr:spPr>
        <a:xfrm xmlns:a="http://schemas.openxmlformats.org/drawingml/2006/main">
          <a:off x="50800" y="50800"/>
          <a:ext cx="360060" cy="21675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a:t>
          </a:r>
        </a:p>
      </cdr:txBody>
    </cdr:sp>
  </cdr:relSizeAnchor>
</c:userShapes>
</file>

<file path=xl/drawings/drawing59.xml><?xml version="1.0" encoding="utf-8"?>
<c:userShapes xmlns:c="http://schemas.openxmlformats.org/drawingml/2006/chart">
  <cdr:relSizeAnchor xmlns:cdr="http://schemas.openxmlformats.org/drawingml/2006/chartDrawing">
    <cdr:from>
      <cdr:x>0.0077</cdr:x>
      <cdr:y>0.01596</cdr:y>
    </cdr:from>
    <cdr:to>
      <cdr:x>0.06226</cdr:x>
      <cdr:y>0.08407</cdr:y>
    </cdr:to>
    <cdr:sp macro="" textlink="">
      <cdr:nvSpPr>
        <cdr:cNvPr id="2" name="Tekstvak 1">
          <a:extLst xmlns:a="http://schemas.openxmlformats.org/drawingml/2006/main">
            <a:ext uri="{FF2B5EF4-FFF2-40B4-BE49-F238E27FC236}">
              <a16:creationId xmlns:a16="http://schemas.microsoft.com/office/drawing/2014/main" id="{212A721E-64EF-4A3A-B772-E06955B44CC9}"/>
            </a:ext>
          </a:extLst>
        </cdr:cNvPr>
        <cdr:cNvSpPr txBox="1"/>
      </cdr:nvSpPr>
      <cdr:spPr>
        <a:xfrm xmlns:a="http://schemas.openxmlformats.org/drawingml/2006/main">
          <a:off x="50800" y="50800"/>
          <a:ext cx="360060" cy="21675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a:t>
          </a:r>
        </a:p>
      </cdr:txBody>
    </cdr:sp>
  </cdr:relSizeAnchor>
</c:userShapes>
</file>

<file path=xl/drawings/drawing6.xml><?xml version="1.0" encoding="utf-8"?>
<c:userShapes xmlns:c="http://schemas.openxmlformats.org/drawingml/2006/chart">
  <cdr:relSizeAnchor xmlns:cdr="http://schemas.openxmlformats.org/drawingml/2006/chartDrawing">
    <cdr:from>
      <cdr:x>0.0468</cdr:x>
      <cdr:y>0.11451</cdr:y>
    </cdr:from>
    <cdr:to>
      <cdr:x>0.77149</cdr:x>
      <cdr:y>0.56209</cdr:y>
    </cdr:to>
    <cdr:sp macro="" textlink="">
      <cdr:nvSpPr>
        <cdr:cNvPr id="2" name="Rechthoek 1">
          <a:extLst xmlns:a="http://schemas.openxmlformats.org/drawingml/2006/main">
            <a:ext uri="{FF2B5EF4-FFF2-40B4-BE49-F238E27FC236}">
              <a16:creationId xmlns:a16="http://schemas.microsoft.com/office/drawing/2014/main" id="{72F46CEE-2991-46C1-8BC0-2D41F29D35BB}"/>
            </a:ext>
          </a:extLst>
        </cdr:cNvPr>
        <cdr:cNvSpPr/>
      </cdr:nvSpPr>
      <cdr:spPr>
        <a:xfrm xmlns:a="http://schemas.openxmlformats.org/drawingml/2006/main">
          <a:off x="376324" y="486220"/>
          <a:ext cx="5827349" cy="1900456"/>
        </a:xfrm>
        <a:prstGeom xmlns:a="http://schemas.openxmlformats.org/drawingml/2006/main" prst="rect">
          <a:avLst/>
        </a:prstGeom>
        <a:noFill xmlns:a="http://schemas.openxmlformats.org/drawingml/2006/main"/>
        <a:ln xmlns:a="http://schemas.openxmlformats.org/drawingml/2006/main" w="19050">
          <a:solidFill>
            <a:schemeClr val="accent6"/>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nl-NL"/>
        </a:p>
      </cdr:txBody>
    </cdr:sp>
  </cdr:relSizeAnchor>
  <cdr:relSizeAnchor xmlns:cdr="http://schemas.openxmlformats.org/drawingml/2006/chartDrawing">
    <cdr:from>
      <cdr:x>0.04501</cdr:x>
      <cdr:y>0.76609</cdr:y>
    </cdr:from>
    <cdr:to>
      <cdr:x>0.77149</cdr:x>
      <cdr:y>0.86206</cdr:y>
    </cdr:to>
    <cdr:sp macro="" textlink="">
      <cdr:nvSpPr>
        <cdr:cNvPr id="3" name="Rechthoek 2">
          <a:extLst xmlns:a="http://schemas.openxmlformats.org/drawingml/2006/main">
            <a:ext uri="{FF2B5EF4-FFF2-40B4-BE49-F238E27FC236}">
              <a16:creationId xmlns:a16="http://schemas.microsoft.com/office/drawing/2014/main" id="{0D2A07D3-236E-4470-B36E-FFE7F51BEAB5}"/>
            </a:ext>
          </a:extLst>
        </cdr:cNvPr>
        <cdr:cNvSpPr/>
      </cdr:nvSpPr>
      <cdr:spPr>
        <a:xfrm xmlns:a="http://schemas.openxmlformats.org/drawingml/2006/main">
          <a:off x="360440" y="3078208"/>
          <a:ext cx="5817656" cy="385606"/>
        </a:xfrm>
        <a:prstGeom xmlns:a="http://schemas.openxmlformats.org/drawingml/2006/main" prst="rect">
          <a:avLst/>
        </a:prstGeom>
        <a:noFill xmlns:a="http://schemas.openxmlformats.org/drawingml/2006/main"/>
        <a:ln xmlns:a="http://schemas.openxmlformats.org/drawingml/2006/main" w="19050">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nl-NL"/>
        </a:p>
      </cdr:txBody>
    </cdr:sp>
  </cdr:relSizeAnchor>
  <cdr:relSizeAnchor xmlns:cdr="http://schemas.openxmlformats.org/drawingml/2006/chartDrawing">
    <cdr:from>
      <cdr:x>0.04544</cdr:x>
      <cdr:y>0.67366</cdr:y>
    </cdr:from>
    <cdr:to>
      <cdr:x>0.77252</cdr:x>
      <cdr:y>0.76051</cdr:y>
    </cdr:to>
    <cdr:sp macro="" textlink="">
      <cdr:nvSpPr>
        <cdr:cNvPr id="4" name="Rechthoek 3">
          <a:extLst xmlns:a="http://schemas.openxmlformats.org/drawingml/2006/main">
            <a:ext uri="{FF2B5EF4-FFF2-40B4-BE49-F238E27FC236}">
              <a16:creationId xmlns:a16="http://schemas.microsoft.com/office/drawing/2014/main" id="{0AE4BB3E-5FC7-48B6-9332-03AF50120A9E}"/>
            </a:ext>
          </a:extLst>
        </cdr:cNvPr>
        <cdr:cNvSpPr/>
      </cdr:nvSpPr>
      <cdr:spPr>
        <a:xfrm xmlns:a="http://schemas.openxmlformats.org/drawingml/2006/main">
          <a:off x="363884" y="2706810"/>
          <a:ext cx="5822460" cy="348985"/>
        </a:xfrm>
        <a:prstGeom xmlns:a="http://schemas.openxmlformats.org/drawingml/2006/main" prst="rect">
          <a:avLst/>
        </a:prstGeom>
        <a:noFill xmlns:a="http://schemas.openxmlformats.org/drawingml/2006/main"/>
        <a:ln xmlns:a="http://schemas.openxmlformats.org/drawingml/2006/main" w="19050">
          <a:solidFill>
            <a:srgbClr val="FFC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nl-NL"/>
        </a:p>
      </cdr:txBody>
    </cdr:sp>
  </cdr:relSizeAnchor>
  <cdr:relSizeAnchor xmlns:cdr="http://schemas.openxmlformats.org/drawingml/2006/chartDrawing">
    <cdr:from>
      <cdr:x>0.04544</cdr:x>
      <cdr:y>0.56787</cdr:y>
    </cdr:from>
    <cdr:to>
      <cdr:x>0.77252</cdr:x>
      <cdr:y>0.66781</cdr:y>
    </cdr:to>
    <cdr:sp macro="" textlink="">
      <cdr:nvSpPr>
        <cdr:cNvPr id="5" name="Rechthoek 4">
          <a:extLst xmlns:a="http://schemas.openxmlformats.org/drawingml/2006/main">
            <a:ext uri="{FF2B5EF4-FFF2-40B4-BE49-F238E27FC236}">
              <a16:creationId xmlns:a16="http://schemas.microsoft.com/office/drawing/2014/main" id="{2E440B6C-F55B-43A2-82BC-164C7760E18D}"/>
            </a:ext>
          </a:extLst>
        </cdr:cNvPr>
        <cdr:cNvSpPr/>
      </cdr:nvSpPr>
      <cdr:spPr>
        <a:xfrm xmlns:a="http://schemas.openxmlformats.org/drawingml/2006/main">
          <a:off x="365389" y="2411228"/>
          <a:ext cx="5846568" cy="424345"/>
        </a:xfrm>
        <a:prstGeom xmlns:a="http://schemas.openxmlformats.org/drawingml/2006/main" prst="rect">
          <a:avLst/>
        </a:prstGeom>
        <a:noFill xmlns:a="http://schemas.openxmlformats.org/drawingml/2006/main"/>
        <a:ln xmlns:a="http://schemas.openxmlformats.org/drawingml/2006/main" w="19050">
          <a:solidFill>
            <a:srgbClr val="FFFF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nl-NL"/>
        </a:p>
      </cdr:txBody>
    </cdr:sp>
  </cdr:relSizeAnchor>
  <cdr:relSizeAnchor xmlns:cdr="http://schemas.openxmlformats.org/drawingml/2006/chartDrawing">
    <cdr:from>
      <cdr:x>0.80754</cdr:x>
      <cdr:y>0.51176</cdr:y>
    </cdr:from>
    <cdr:to>
      <cdr:x>0.92188</cdr:x>
      <cdr:y>0.57223</cdr:y>
    </cdr:to>
    <cdr:sp macro="" textlink="">
      <cdr:nvSpPr>
        <cdr:cNvPr id="6" name="Tekstvak 5">
          <a:extLst xmlns:a="http://schemas.openxmlformats.org/drawingml/2006/main">
            <a:ext uri="{FF2B5EF4-FFF2-40B4-BE49-F238E27FC236}">
              <a16:creationId xmlns:a16="http://schemas.microsoft.com/office/drawing/2014/main" id="{C4AB6689-4079-4EF8-BFC0-9A72A47251F0}"/>
            </a:ext>
          </a:extLst>
        </cdr:cNvPr>
        <cdr:cNvSpPr txBox="1"/>
      </cdr:nvSpPr>
      <cdr:spPr>
        <a:xfrm xmlns:a="http://schemas.openxmlformats.org/drawingml/2006/main">
          <a:off x="6493565" y="2172967"/>
          <a:ext cx="919370" cy="256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nl-NL" sz="1100"/>
        </a:p>
      </cdr:txBody>
    </cdr:sp>
  </cdr:relSizeAnchor>
  <cdr:relSizeAnchor xmlns:cdr="http://schemas.openxmlformats.org/drawingml/2006/chartDrawing">
    <cdr:from>
      <cdr:x>0.81784</cdr:x>
      <cdr:y>0.53907</cdr:y>
    </cdr:from>
    <cdr:to>
      <cdr:x>0.93872</cdr:x>
      <cdr:y>0.58393</cdr:y>
    </cdr:to>
    <cdr:sp macro="" textlink="">
      <cdr:nvSpPr>
        <cdr:cNvPr id="7" name="Tekstvak 6">
          <a:extLst xmlns:a="http://schemas.openxmlformats.org/drawingml/2006/main">
            <a:ext uri="{FF2B5EF4-FFF2-40B4-BE49-F238E27FC236}">
              <a16:creationId xmlns:a16="http://schemas.microsoft.com/office/drawing/2014/main" id="{C4D484FD-0ACF-48AD-A93F-4C4936F16D5F}"/>
            </a:ext>
          </a:extLst>
        </cdr:cNvPr>
        <cdr:cNvSpPr txBox="1"/>
      </cdr:nvSpPr>
      <cdr:spPr>
        <a:xfrm xmlns:a="http://schemas.openxmlformats.org/drawingml/2006/main">
          <a:off x="6576390" y="2288923"/>
          <a:ext cx="972000" cy="190500"/>
        </a:xfrm>
        <a:prstGeom xmlns:a="http://schemas.openxmlformats.org/drawingml/2006/main" prst="rect">
          <a:avLst/>
        </a:prstGeom>
        <a:ln xmlns:a="http://schemas.openxmlformats.org/drawingml/2006/main" w="12700">
          <a:solidFill>
            <a:srgbClr val="92D050"/>
          </a:solidFill>
        </a:ln>
      </cdr:spPr>
      <cdr:txBody>
        <a:bodyPr xmlns:a="http://schemas.openxmlformats.org/drawingml/2006/main" vertOverflow="clip" wrap="square" tIns="36000" bIns="36000" rtlCol="0"/>
        <a:lstStyle xmlns:a="http://schemas.openxmlformats.org/drawingml/2006/main"/>
        <a:p xmlns:a="http://schemas.openxmlformats.org/drawingml/2006/main">
          <a:r>
            <a:rPr lang="nl-NL" sz="1100"/>
            <a:t>GEP</a:t>
          </a:r>
        </a:p>
      </cdr:txBody>
    </cdr:sp>
  </cdr:relSizeAnchor>
  <cdr:relSizeAnchor xmlns:cdr="http://schemas.openxmlformats.org/drawingml/2006/chartDrawing">
    <cdr:from>
      <cdr:x>0.81784</cdr:x>
      <cdr:y>0.59935</cdr:y>
    </cdr:from>
    <cdr:to>
      <cdr:x>0.93872</cdr:x>
      <cdr:y>0.64428</cdr:y>
    </cdr:to>
    <cdr:sp macro="" textlink="">
      <cdr:nvSpPr>
        <cdr:cNvPr id="8" name="Tekstvak 1">
          <a:extLst xmlns:a="http://schemas.openxmlformats.org/drawingml/2006/main">
            <a:ext uri="{FF2B5EF4-FFF2-40B4-BE49-F238E27FC236}">
              <a16:creationId xmlns:a16="http://schemas.microsoft.com/office/drawing/2014/main" id="{796D0D3C-D57D-492A-A265-788D6CD806A6}"/>
            </a:ext>
          </a:extLst>
        </cdr:cNvPr>
        <cdr:cNvSpPr txBox="1"/>
      </cdr:nvSpPr>
      <cdr:spPr>
        <a:xfrm xmlns:a="http://schemas.openxmlformats.org/drawingml/2006/main">
          <a:off x="6576390" y="2544877"/>
          <a:ext cx="972000" cy="190800"/>
        </a:xfrm>
        <a:prstGeom xmlns:a="http://schemas.openxmlformats.org/drawingml/2006/main" prst="rect">
          <a:avLst/>
        </a:prstGeom>
        <a:ln xmlns:a="http://schemas.openxmlformats.org/drawingml/2006/main" w="12700">
          <a:solidFill>
            <a:srgbClr val="FFFF00"/>
          </a:solidFill>
        </a:ln>
      </cdr:spPr>
      <cdr:txBody>
        <a:bodyPr xmlns:a="http://schemas.openxmlformats.org/drawingml/2006/main" wrap="square" t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a:t>Matig</a:t>
          </a:r>
        </a:p>
      </cdr:txBody>
    </cdr:sp>
  </cdr:relSizeAnchor>
  <cdr:relSizeAnchor xmlns:cdr="http://schemas.openxmlformats.org/drawingml/2006/chartDrawing">
    <cdr:from>
      <cdr:x>0.81784</cdr:x>
      <cdr:y>0.6597</cdr:y>
    </cdr:from>
    <cdr:to>
      <cdr:x>0.94455</cdr:x>
      <cdr:y>0.71031</cdr:y>
    </cdr:to>
    <cdr:sp macro="" textlink="">
      <cdr:nvSpPr>
        <cdr:cNvPr id="9" name="Tekstvak 1">
          <a:extLst xmlns:a="http://schemas.openxmlformats.org/drawingml/2006/main">
            <a:ext uri="{FF2B5EF4-FFF2-40B4-BE49-F238E27FC236}">
              <a16:creationId xmlns:a16="http://schemas.microsoft.com/office/drawing/2014/main" id="{0FDAC428-E5D2-4E9E-B3F4-56D2DE6788E7}"/>
            </a:ext>
          </a:extLst>
        </cdr:cNvPr>
        <cdr:cNvSpPr txBox="1"/>
      </cdr:nvSpPr>
      <cdr:spPr>
        <a:xfrm xmlns:a="http://schemas.openxmlformats.org/drawingml/2006/main">
          <a:off x="6549267" y="2650717"/>
          <a:ext cx="1014704" cy="203372"/>
        </a:xfrm>
        <a:prstGeom xmlns:a="http://schemas.openxmlformats.org/drawingml/2006/main" prst="rect">
          <a:avLst/>
        </a:prstGeom>
        <a:ln xmlns:a="http://schemas.openxmlformats.org/drawingml/2006/main" w="12700">
          <a:solidFill>
            <a:srgbClr val="FFC000"/>
          </a:solidFill>
        </a:ln>
      </cdr:spPr>
      <cdr:txBody>
        <a:bodyPr xmlns:a="http://schemas.openxmlformats.org/drawingml/2006/main" wrap="square" t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a:t>Ontoereikend</a:t>
          </a:r>
        </a:p>
      </cdr:txBody>
    </cdr:sp>
  </cdr:relSizeAnchor>
  <cdr:relSizeAnchor xmlns:cdr="http://schemas.openxmlformats.org/drawingml/2006/chartDrawing">
    <cdr:from>
      <cdr:x>0.81784</cdr:x>
      <cdr:y>0.72005</cdr:y>
    </cdr:from>
    <cdr:to>
      <cdr:x>0.93872</cdr:x>
      <cdr:y>0.76498</cdr:y>
    </cdr:to>
    <cdr:sp macro="" textlink="">
      <cdr:nvSpPr>
        <cdr:cNvPr id="58" name="Tekstvak 1">
          <a:extLst xmlns:a="http://schemas.openxmlformats.org/drawingml/2006/main">
            <a:ext uri="{FF2B5EF4-FFF2-40B4-BE49-F238E27FC236}">
              <a16:creationId xmlns:a16="http://schemas.microsoft.com/office/drawing/2014/main" id="{625F615D-B5C6-4038-8840-19D5D3373D00}"/>
            </a:ext>
          </a:extLst>
        </cdr:cNvPr>
        <cdr:cNvSpPr txBox="1"/>
      </cdr:nvSpPr>
      <cdr:spPr>
        <a:xfrm xmlns:a="http://schemas.openxmlformats.org/drawingml/2006/main">
          <a:off x="6576390" y="3057386"/>
          <a:ext cx="972000" cy="190800"/>
        </a:xfrm>
        <a:prstGeom xmlns:a="http://schemas.openxmlformats.org/drawingml/2006/main" prst="rect">
          <a:avLst/>
        </a:prstGeom>
        <a:ln xmlns:a="http://schemas.openxmlformats.org/drawingml/2006/main" w="12700">
          <a:solidFill>
            <a:srgbClr val="FF0000"/>
          </a:solidFill>
        </a:ln>
      </cdr:spPr>
      <cdr:txBody>
        <a:bodyPr xmlns:a="http://schemas.openxmlformats.org/drawingml/2006/main" wrap="square" t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a:t>Slecht</a:t>
          </a:r>
        </a:p>
      </cdr:txBody>
    </cdr:sp>
  </cdr:relSizeAnchor>
  <cdr:relSizeAnchor xmlns:cdr="http://schemas.openxmlformats.org/drawingml/2006/chartDrawing">
    <cdr:from>
      <cdr:x>0.80651</cdr:x>
      <cdr:y>0.4862</cdr:y>
    </cdr:from>
    <cdr:to>
      <cdr:x>0.92023</cdr:x>
      <cdr:y>0.54687</cdr:y>
    </cdr:to>
    <cdr:sp macro="" textlink="">
      <cdr:nvSpPr>
        <cdr:cNvPr id="59" name="Tekstvak 58">
          <a:extLst xmlns:a="http://schemas.openxmlformats.org/drawingml/2006/main">
            <a:ext uri="{FF2B5EF4-FFF2-40B4-BE49-F238E27FC236}">
              <a16:creationId xmlns:a16="http://schemas.microsoft.com/office/drawing/2014/main" id="{BED949B8-DB41-4DAC-BD64-174BF53BC4CA}"/>
            </a:ext>
          </a:extLst>
        </cdr:cNvPr>
        <cdr:cNvSpPr txBox="1"/>
      </cdr:nvSpPr>
      <cdr:spPr>
        <a:xfrm xmlns:a="http://schemas.openxmlformats.org/drawingml/2006/main">
          <a:off x="6485281" y="2064441"/>
          <a:ext cx="914400" cy="257613"/>
        </a:xfrm>
        <a:prstGeom xmlns:a="http://schemas.openxmlformats.org/drawingml/2006/main" prst="rect">
          <a:avLst/>
        </a:prstGeom>
      </cdr:spPr>
      <cdr:txBody>
        <a:bodyPr xmlns:a="http://schemas.openxmlformats.org/drawingml/2006/main" vertOverflow="clip" wrap="none" tIns="36000" bIns="36000" rtlCol="0"/>
        <a:lstStyle xmlns:a="http://schemas.openxmlformats.org/drawingml/2006/main"/>
        <a:p xmlns:a="http://schemas.openxmlformats.org/drawingml/2006/main">
          <a:r>
            <a:rPr lang="nl-NL" sz="1100"/>
            <a:t>Klassen:</a:t>
          </a:r>
        </a:p>
      </cdr:txBody>
    </cdr:sp>
  </cdr:relSizeAnchor>
</c:userShapes>
</file>

<file path=xl/drawings/drawing60.xml><?xml version="1.0" encoding="utf-8"?>
<c:userShapes xmlns:c="http://schemas.openxmlformats.org/drawingml/2006/chart">
  <cdr:relSizeAnchor xmlns:cdr="http://schemas.openxmlformats.org/drawingml/2006/chartDrawing">
    <cdr:from>
      <cdr:x>0.0077</cdr:x>
      <cdr:y>0.01574</cdr:y>
    </cdr:from>
    <cdr:to>
      <cdr:x>0.06226</cdr:x>
      <cdr:y>0.0829</cdr:y>
    </cdr:to>
    <cdr:sp macro="" textlink="">
      <cdr:nvSpPr>
        <cdr:cNvPr id="2" name="Tekstvak 1">
          <a:extLst xmlns:a="http://schemas.openxmlformats.org/drawingml/2006/main">
            <a:ext uri="{FF2B5EF4-FFF2-40B4-BE49-F238E27FC236}">
              <a16:creationId xmlns:a16="http://schemas.microsoft.com/office/drawing/2014/main" id="{212A721E-64EF-4A3A-B772-E06955B44CC9}"/>
            </a:ext>
          </a:extLst>
        </cdr:cNvPr>
        <cdr:cNvSpPr txBox="1"/>
      </cdr:nvSpPr>
      <cdr:spPr>
        <a:xfrm xmlns:a="http://schemas.openxmlformats.org/drawingml/2006/main">
          <a:off x="50800" y="50800"/>
          <a:ext cx="360060" cy="21675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a:t>
          </a:r>
        </a:p>
      </cdr:txBody>
    </cdr:sp>
  </cdr:relSizeAnchor>
</c:userShapes>
</file>

<file path=xl/drawings/drawing61.xml><?xml version="1.0" encoding="utf-8"?>
<c:userShapes xmlns:c="http://schemas.openxmlformats.org/drawingml/2006/chart">
  <cdr:relSizeAnchor xmlns:cdr="http://schemas.openxmlformats.org/drawingml/2006/chartDrawing">
    <cdr:from>
      <cdr:x>0.0077</cdr:x>
      <cdr:y>0.01596</cdr:y>
    </cdr:from>
    <cdr:to>
      <cdr:x>0.06226</cdr:x>
      <cdr:y>0.08407</cdr:y>
    </cdr:to>
    <cdr:sp macro="" textlink="">
      <cdr:nvSpPr>
        <cdr:cNvPr id="2" name="Tekstvak 1">
          <a:extLst xmlns:a="http://schemas.openxmlformats.org/drawingml/2006/main">
            <a:ext uri="{FF2B5EF4-FFF2-40B4-BE49-F238E27FC236}">
              <a16:creationId xmlns:a16="http://schemas.microsoft.com/office/drawing/2014/main" id="{212A721E-64EF-4A3A-B772-E06955B44CC9}"/>
            </a:ext>
          </a:extLst>
        </cdr:cNvPr>
        <cdr:cNvSpPr txBox="1"/>
      </cdr:nvSpPr>
      <cdr:spPr>
        <a:xfrm xmlns:a="http://schemas.openxmlformats.org/drawingml/2006/main">
          <a:off x="50800" y="50800"/>
          <a:ext cx="360060" cy="21675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19</xdr:row>
      <xdr:rowOff>0</xdr:rowOff>
    </xdr:from>
    <xdr:to>
      <xdr:col>10</xdr:col>
      <xdr:colOff>197505</xdr:colOff>
      <xdr:row>44</xdr:row>
      <xdr:rowOff>77005</xdr:rowOff>
    </xdr:to>
    <xdr:graphicFrame macro="">
      <xdr:nvGraphicFramePr>
        <xdr:cNvPr id="2" name="Grafiek 1">
          <a:extLst>
            <a:ext uri="{FF2B5EF4-FFF2-40B4-BE49-F238E27FC236}">
              <a16:creationId xmlns:a16="http://schemas.microsoft.com/office/drawing/2014/main" id="{C065EF03-ABBC-4C3E-858D-D111E685E6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44823</xdr:colOff>
      <xdr:row>46</xdr:row>
      <xdr:rowOff>40341</xdr:rowOff>
    </xdr:from>
    <xdr:to>
      <xdr:col>10</xdr:col>
      <xdr:colOff>235322</xdr:colOff>
      <xdr:row>71</xdr:row>
      <xdr:rowOff>44825</xdr:rowOff>
    </xdr:to>
    <xdr:graphicFrame macro="">
      <xdr:nvGraphicFramePr>
        <xdr:cNvPr id="3" name="Grafiek 2">
          <a:extLst>
            <a:ext uri="{FF2B5EF4-FFF2-40B4-BE49-F238E27FC236}">
              <a16:creationId xmlns:a16="http://schemas.microsoft.com/office/drawing/2014/main" id="{F9AD0E69-56EF-41CD-9F33-48ABEC7C7E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72</xdr:row>
      <xdr:rowOff>152399</xdr:rowOff>
    </xdr:from>
    <xdr:to>
      <xdr:col>10</xdr:col>
      <xdr:colOff>179294</xdr:colOff>
      <xdr:row>101</xdr:row>
      <xdr:rowOff>11206</xdr:rowOff>
    </xdr:to>
    <xdr:graphicFrame macro="">
      <xdr:nvGraphicFramePr>
        <xdr:cNvPr id="4" name="Grafiek 3">
          <a:extLst>
            <a:ext uri="{FF2B5EF4-FFF2-40B4-BE49-F238E27FC236}">
              <a16:creationId xmlns:a16="http://schemas.microsoft.com/office/drawing/2014/main" id="{B4BB135E-22C4-4241-BFB9-39113DDF54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102</xdr:row>
      <xdr:rowOff>17930</xdr:rowOff>
    </xdr:from>
    <xdr:to>
      <xdr:col>10</xdr:col>
      <xdr:colOff>201705</xdr:colOff>
      <xdr:row>131</xdr:row>
      <xdr:rowOff>67236</xdr:rowOff>
    </xdr:to>
    <xdr:graphicFrame macro="">
      <xdr:nvGraphicFramePr>
        <xdr:cNvPr id="5" name="Grafiek 4">
          <a:extLst>
            <a:ext uri="{FF2B5EF4-FFF2-40B4-BE49-F238E27FC236}">
              <a16:creationId xmlns:a16="http://schemas.microsoft.com/office/drawing/2014/main" id="{6675D94E-4841-43F9-A448-7259814076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0.0468</cdr:x>
      <cdr:y>0.11451</cdr:y>
    </cdr:from>
    <cdr:to>
      <cdr:x>0.77355</cdr:x>
      <cdr:y>0.41618</cdr:y>
    </cdr:to>
    <cdr:sp macro="" textlink="">
      <cdr:nvSpPr>
        <cdr:cNvPr id="2" name="Rechthoek 1">
          <a:extLst xmlns:a="http://schemas.openxmlformats.org/drawingml/2006/main">
            <a:ext uri="{FF2B5EF4-FFF2-40B4-BE49-F238E27FC236}">
              <a16:creationId xmlns:a16="http://schemas.microsoft.com/office/drawing/2014/main" id="{72F46CEE-2991-46C1-8BC0-2D41F29D35BB}"/>
            </a:ext>
          </a:extLst>
        </cdr:cNvPr>
        <cdr:cNvSpPr/>
      </cdr:nvSpPr>
      <cdr:spPr>
        <a:xfrm xmlns:a="http://schemas.openxmlformats.org/drawingml/2006/main">
          <a:off x="376325" y="486219"/>
          <a:ext cx="5843914" cy="1280900"/>
        </a:xfrm>
        <a:prstGeom xmlns:a="http://schemas.openxmlformats.org/drawingml/2006/main" prst="rect">
          <a:avLst/>
        </a:prstGeom>
        <a:noFill xmlns:a="http://schemas.openxmlformats.org/drawingml/2006/main"/>
        <a:ln xmlns:a="http://schemas.openxmlformats.org/drawingml/2006/main" w="19050">
          <a:solidFill>
            <a:schemeClr val="accent6"/>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nl-NL"/>
        </a:p>
      </cdr:txBody>
    </cdr:sp>
  </cdr:relSizeAnchor>
  <cdr:relSizeAnchor xmlns:cdr="http://schemas.openxmlformats.org/drawingml/2006/chartDrawing">
    <cdr:from>
      <cdr:x>0.04501</cdr:x>
      <cdr:y>0.72048</cdr:y>
    </cdr:from>
    <cdr:to>
      <cdr:x>0.77252</cdr:x>
      <cdr:y>0.86206</cdr:y>
    </cdr:to>
    <cdr:sp macro="" textlink="">
      <cdr:nvSpPr>
        <cdr:cNvPr id="3" name="Rechthoek 2">
          <a:extLst xmlns:a="http://schemas.openxmlformats.org/drawingml/2006/main">
            <a:ext uri="{FF2B5EF4-FFF2-40B4-BE49-F238E27FC236}">
              <a16:creationId xmlns:a16="http://schemas.microsoft.com/office/drawing/2014/main" id="{0D2A07D3-236E-4470-B36E-FFE7F51BEAB5}"/>
            </a:ext>
          </a:extLst>
        </cdr:cNvPr>
        <cdr:cNvSpPr/>
      </cdr:nvSpPr>
      <cdr:spPr>
        <a:xfrm xmlns:a="http://schemas.openxmlformats.org/drawingml/2006/main">
          <a:off x="361931" y="3059207"/>
          <a:ext cx="5850026" cy="601170"/>
        </a:xfrm>
        <a:prstGeom xmlns:a="http://schemas.openxmlformats.org/drawingml/2006/main" prst="rect">
          <a:avLst/>
        </a:prstGeom>
        <a:noFill xmlns:a="http://schemas.openxmlformats.org/drawingml/2006/main"/>
        <a:ln xmlns:a="http://schemas.openxmlformats.org/drawingml/2006/main" w="19050">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nl-NL"/>
        </a:p>
      </cdr:txBody>
    </cdr:sp>
  </cdr:relSizeAnchor>
  <cdr:relSizeAnchor xmlns:cdr="http://schemas.openxmlformats.org/drawingml/2006/chartDrawing">
    <cdr:from>
      <cdr:x>0.04544</cdr:x>
      <cdr:y>0.56638</cdr:y>
    </cdr:from>
    <cdr:to>
      <cdr:x>0.77355</cdr:x>
      <cdr:y>0.71267</cdr:y>
    </cdr:to>
    <cdr:sp macro="" textlink="">
      <cdr:nvSpPr>
        <cdr:cNvPr id="4" name="Rechthoek 3">
          <a:extLst xmlns:a="http://schemas.openxmlformats.org/drawingml/2006/main">
            <a:ext uri="{FF2B5EF4-FFF2-40B4-BE49-F238E27FC236}">
              <a16:creationId xmlns:a16="http://schemas.microsoft.com/office/drawing/2014/main" id="{0AE4BB3E-5FC7-48B6-9332-03AF50120A9E}"/>
            </a:ext>
          </a:extLst>
        </cdr:cNvPr>
        <cdr:cNvSpPr/>
      </cdr:nvSpPr>
      <cdr:spPr>
        <a:xfrm xmlns:a="http://schemas.openxmlformats.org/drawingml/2006/main">
          <a:off x="365389" y="2404880"/>
          <a:ext cx="5854850" cy="621195"/>
        </a:xfrm>
        <a:prstGeom xmlns:a="http://schemas.openxmlformats.org/drawingml/2006/main" prst="rect">
          <a:avLst/>
        </a:prstGeom>
        <a:noFill xmlns:a="http://schemas.openxmlformats.org/drawingml/2006/main"/>
        <a:ln xmlns:a="http://schemas.openxmlformats.org/drawingml/2006/main" w="19050">
          <a:solidFill>
            <a:srgbClr val="FFC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nl-NL"/>
        </a:p>
      </cdr:txBody>
    </cdr:sp>
  </cdr:relSizeAnchor>
  <cdr:relSizeAnchor xmlns:cdr="http://schemas.openxmlformats.org/drawingml/2006/chartDrawing">
    <cdr:from>
      <cdr:x>0.04544</cdr:x>
      <cdr:y>0.42008</cdr:y>
    </cdr:from>
    <cdr:to>
      <cdr:x>0.77458</cdr:x>
      <cdr:y>0.56052</cdr:y>
    </cdr:to>
    <cdr:sp macro="" textlink="">
      <cdr:nvSpPr>
        <cdr:cNvPr id="5" name="Rechthoek 4">
          <a:extLst xmlns:a="http://schemas.openxmlformats.org/drawingml/2006/main">
            <a:ext uri="{FF2B5EF4-FFF2-40B4-BE49-F238E27FC236}">
              <a16:creationId xmlns:a16="http://schemas.microsoft.com/office/drawing/2014/main" id="{2E440B6C-F55B-43A2-82BC-164C7760E18D}"/>
            </a:ext>
          </a:extLst>
        </cdr:cNvPr>
        <cdr:cNvSpPr/>
      </cdr:nvSpPr>
      <cdr:spPr>
        <a:xfrm xmlns:a="http://schemas.openxmlformats.org/drawingml/2006/main">
          <a:off x="365388" y="1783684"/>
          <a:ext cx="5863133" cy="596348"/>
        </a:xfrm>
        <a:prstGeom xmlns:a="http://schemas.openxmlformats.org/drawingml/2006/main" prst="rect">
          <a:avLst/>
        </a:prstGeom>
        <a:noFill xmlns:a="http://schemas.openxmlformats.org/drawingml/2006/main"/>
        <a:ln xmlns:a="http://schemas.openxmlformats.org/drawingml/2006/main" w="19050">
          <a:solidFill>
            <a:srgbClr val="FFFF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nl-NL"/>
        </a:p>
      </cdr:txBody>
    </cdr:sp>
  </cdr:relSizeAnchor>
  <cdr:relSizeAnchor xmlns:cdr="http://schemas.openxmlformats.org/drawingml/2006/chartDrawing">
    <cdr:from>
      <cdr:x>0.80754</cdr:x>
      <cdr:y>0.51176</cdr:y>
    </cdr:from>
    <cdr:to>
      <cdr:x>0.92188</cdr:x>
      <cdr:y>0.57223</cdr:y>
    </cdr:to>
    <cdr:sp macro="" textlink="">
      <cdr:nvSpPr>
        <cdr:cNvPr id="6" name="Tekstvak 5">
          <a:extLst xmlns:a="http://schemas.openxmlformats.org/drawingml/2006/main">
            <a:ext uri="{FF2B5EF4-FFF2-40B4-BE49-F238E27FC236}">
              <a16:creationId xmlns:a16="http://schemas.microsoft.com/office/drawing/2014/main" id="{C4AB6689-4079-4EF8-BFC0-9A72A47251F0}"/>
            </a:ext>
          </a:extLst>
        </cdr:cNvPr>
        <cdr:cNvSpPr txBox="1"/>
      </cdr:nvSpPr>
      <cdr:spPr>
        <a:xfrm xmlns:a="http://schemas.openxmlformats.org/drawingml/2006/main">
          <a:off x="6493565" y="2172967"/>
          <a:ext cx="919370" cy="256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nl-NL" sz="1100"/>
        </a:p>
      </cdr:txBody>
    </cdr:sp>
  </cdr:relSizeAnchor>
  <cdr:relSizeAnchor xmlns:cdr="http://schemas.openxmlformats.org/drawingml/2006/chartDrawing">
    <cdr:from>
      <cdr:x>0.81784</cdr:x>
      <cdr:y>0.53907</cdr:y>
    </cdr:from>
    <cdr:to>
      <cdr:x>0.93872</cdr:x>
      <cdr:y>0.58393</cdr:y>
    </cdr:to>
    <cdr:sp macro="" textlink="">
      <cdr:nvSpPr>
        <cdr:cNvPr id="7" name="Tekstvak 6">
          <a:extLst xmlns:a="http://schemas.openxmlformats.org/drawingml/2006/main">
            <a:ext uri="{FF2B5EF4-FFF2-40B4-BE49-F238E27FC236}">
              <a16:creationId xmlns:a16="http://schemas.microsoft.com/office/drawing/2014/main" id="{C4D484FD-0ACF-48AD-A93F-4C4936F16D5F}"/>
            </a:ext>
          </a:extLst>
        </cdr:cNvPr>
        <cdr:cNvSpPr txBox="1"/>
      </cdr:nvSpPr>
      <cdr:spPr>
        <a:xfrm xmlns:a="http://schemas.openxmlformats.org/drawingml/2006/main">
          <a:off x="6576390" y="2288923"/>
          <a:ext cx="972000" cy="190500"/>
        </a:xfrm>
        <a:prstGeom xmlns:a="http://schemas.openxmlformats.org/drawingml/2006/main" prst="rect">
          <a:avLst/>
        </a:prstGeom>
        <a:ln xmlns:a="http://schemas.openxmlformats.org/drawingml/2006/main" w="12700">
          <a:solidFill>
            <a:srgbClr val="92D050"/>
          </a:solidFill>
        </a:ln>
      </cdr:spPr>
      <cdr:txBody>
        <a:bodyPr xmlns:a="http://schemas.openxmlformats.org/drawingml/2006/main" vertOverflow="clip" wrap="square" tIns="36000" bIns="36000" rtlCol="0"/>
        <a:lstStyle xmlns:a="http://schemas.openxmlformats.org/drawingml/2006/main"/>
        <a:p xmlns:a="http://schemas.openxmlformats.org/drawingml/2006/main">
          <a:r>
            <a:rPr lang="nl-NL" sz="1100"/>
            <a:t>GEP</a:t>
          </a:r>
        </a:p>
      </cdr:txBody>
    </cdr:sp>
  </cdr:relSizeAnchor>
  <cdr:relSizeAnchor xmlns:cdr="http://schemas.openxmlformats.org/drawingml/2006/chartDrawing">
    <cdr:from>
      <cdr:x>0.81784</cdr:x>
      <cdr:y>0.59935</cdr:y>
    </cdr:from>
    <cdr:to>
      <cdr:x>0.93872</cdr:x>
      <cdr:y>0.64428</cdr:y>
    </cdr:to>
    <cdr:sp macro="" textlink="">
      <cdr:nvSpPr>
        <cdr:cNvPr id="8" name="Tekstvak 1">
          <a:extLst xmlns:a="http://schemas.openxmlformats.org/drawingml/2006/main">
            <a:ext uri="{FF2B5EF4-FFF2-40B4-BE49-F238E27FC236}">
              <a16:creationId xmlns:a16="http://schemas.microsoft.com/office/drawing/2014/main" id="{796D0D3C-D57D-492A-A265-788D6CD806A6}"/>
            </a:ext>
          </a:extLst>
        </cdr:cNvPr>
        <cdr:cNvSpPr txBox="1"/>
      </cdr:nvSpPr>
      <cdr:spPr>
        <a:xfrm xmlns:a="http://schemas.openxmlformats.org/drawingml/2006/main">
          <a:off x="6576390" y="2544877"/>
          <a:ext cx="972000" cy="190800"/>
        </a:xfrm>
        <a:prstGeom xmlns:a="http://schemas.openxmlformats.org/drawingml/2006/main" prst="rect">
          <a:avLst/>
        </a:prstGeom>
        <a:ln xmlns:a="http://schemas.openxmlformats.org/drawingml/2006/main" w="12700">
          <a:solidFill>
            <a:srgbClr val="FFFF00"/>
          </a:solidFill>
        </a:ln>
      </cdr:spPr>
      <cdr:txBody>
        <a:bodyPr xmlns:a="http://schemas.openxmlformats.org/drawingml/2006/main" wrap="square" t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a:t>Matig</a:t>
          </a:r>
        </a:p>
      </cdr:txBody>
    </cdr:sp>
  </cdr:relSizeAnchor>
  <cdr:relSizeAnchor xmlns:cdr="http://schemas.openxmlformats.org/drawingml/2006/chartDrawing">
    <cdr:from>
      <cdr:x>0.81784</cdr:x>
      <cdr:y>0.6597</cdr:y>
    </cdr:from>
    <cdr:to>
      <cdr:x>0.94035</cdr:x>
      <cdr:y>0.71454</cdr:y>
    </cdr:to>
    <cdr:sp macro="" textlink="">
      <cdr:nvSpPr>
        <cdr:cNvPr id="9" name="Tekstvak 1">
          <a:extLst xmlns:a="http://schemas.openxmlformats.org/drawingml/2006/main">
            <a:ext uri="{FF2B5EF4-FFF2-40B4-BE49-F238E27FC236}">
              <a16:creationId xmlns:a16="http://schemas.microsoft.com/office/drawing/2014/main" id="{0FDAC428-E5D2-4E9E-B3F4-56D2DE6788E7}"/>
            </a:ext>
          </a:extLst>
        </cdr:cNvPr>
        <cdr:cNvSpPr txBox="1"/>
      </cdr:nvSpPr>
      <cdr:spPr>
        <a:xfrm xmlns:a="http://schemas.openxmlformats.org/drawingml/2006/main">
          <a:off x="6549267" y="2638183"/>
          <a:ext cx="981086" cy="219317"/>
        </a:xfrm>
        <a:prstGeom xmlns:a="http://schemas.openxmlformats.org/drawingml/2006/main" prst="rect">
          <a:avLst/>
        </a:prstGeom>
        <a:ln xmlns:a="http://schemas.openxmlformats.org/drawingml/2006/main" w="12700">
          <a:solidFill>
            <a:srgbClr val="FFC000"/>
          </a:solidFill>
        </a:ln>
      </cdr:spPr>
      <cdr:txBody>
        <a:bodyPr xmlns:a="http://schemas.openxmlformats.org/drawingml/2006/main" wrap="square" t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a:t>Ontoereikend</a:t>
          </a:r>
        </a:p>
      </cdr:txBody>
    </cdr:sp>
  </cdr:relSizeAnchor>
  <cdr:relSizeAnchor xmlns:cdr="http://schemas.openxmlformats.org/drawingml/2006/chartDrawing">
    <cdr:from>
      <cdr:x>0.81784</cdr:x>
      <cdr:y>0.72005</cdr:y>
    </cdr:from>
    <cdr:to>
      <cdr:x>0.93872</cdr:x>
      <cdr:y>0.76498</cdr:y>
    </cdr:to>
    <cdr:sp macro="" textlink="">
      <cdr:nvSpPr>
        <cdr:cNvPr id="58" name="Tekstvak 1">
          <a:extLst xmlns:a="http://schemas.openxmlformats.org/drawingml/2006/main">
            <a:ext uri="{FF2B5EF4-FFF2-40B4-BE49-F238E27FC236}">
              <a16:creationId xmlns:a16="http://schemas.microsoft.com/office/drawing/2014/main" id="{625F615D-B5C6-4038-8840-19D5D3373D00}"/>
            </a:ext>
          </a:extLst>
        </cdr:cNvPr>
        <cdr:cNvSpPr txBox="1"/>
      </cdr:nvSpPr>
      <cdr:spPr>
        <a:xfrm xmlns:a="http://schemas.openxmlformats.org/drawingml/2006/main">
          <a:off x="6576390" y="3057386"/>
          <a:ext cx="972000" cy="190800"/>
        </a:xfrm>
        <a:prstGeom xmlns:a="http://schemas.openxmlformats.org/drawingml/2006/main" prst="rect">
          <a:avLst/>
        </a:prstGeom>
        <a:ln xmlns:a="http://schemas.openxmlformats.org/drawingml/2006/main" w="12700">
          <a:solidFill>
            <a:srgbClr val="FF0000"/>
          </a:solidFill>
        </a:ln>
      </cdr:spPr>
      <cdr:txBody>
        <a:bodyPr xmlns:a="http://schemas.openxmlformats.org/drawingml/2006/main" wrap="square" t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a:t>Slecht</a:t>
          </a:r>
        </a:p>
      </cdr:txBody>
    </cdr:sp>
  </cdr:relSizeAnchor>
  <cdr:relSizeAnchor xmlns:cdr="http://schemas.openxmlformats.org/drawingml/2006/chartDrawing">
    <cdr:from>
      <cdr:x>0.80651</cdr:x>
      <cdr:y>0.4862</cdr:y>
    </cdr:from>
    <cdr:to>
      <cdr:x>0.92023</cdr:x>
      <cdr:y>0.54687</cdr:y>
    </cdr:to>
    <cdr:sp macro="" textlink="">
      <cdr:nvSpPr>
        <cdr:cNvPr id="59" name="Tekstvak 58">
          <a:extLst xmlns:a="http://schemas.openxmlformats.org/drawingml/2006/main">
            <a:ext uri="{FF2B5EF4-FFF2-40B4-BE49-F238E27FC236}">
              <a16:creationId xmlns:a16="http://schemas.microsoft.com/office/drawing/2014/main" id="{BED949B8-DB41-4DAC-BD64-174BF53BC4CA}"/>
            </a:ext>
          </a:extLst>
        </cdr:cNvPr>
        <cdr:cNvSpPr txBox="1"/>
      </cdr:nvSpPr>
      <cdr:spPr>
        <a:xfrm xmlns:a="http://schemas.openxmlformats.org/drawingml/2006/main">
          <a:off x="6485281" y="2064441"/>
          <a:ext cx="914400" cy="257613"/>
        </a:xfrm>
        <a:prstGeom xmlns:a="http://schemas.openxmlformats.org/drawingml/2006/main" prst="rect">
          <a:avLst/>
        </a:prstGeom>
      </cdr:spPr>
      <cdr:txBody>
        <a:bodyPr xmlns:a="http://schemas.openxmlformats.org/drawingml/2006/main" vertOverflow="clip" wrap="none" tIns="36000" bIns="36000" rtlCol="0"/>
        <a:lstStyle xmlns:a="http://schemas.openxmlformats.org/drawingml/2006/main"/>
        <a:p xmlns:a="http://schemas.openxmlformats.org/drawingml/2006/main">
          <a:r>
            <a:rPr lang="nl-NL" sz="1100"/>
            <a:t>Klassen:</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16</xdr:row>
      <xdr:rowOff>137881</xdr:rowOff>
    </xdr:from>
    <xdr:to>
      <xdr:col>10</xdr:col>
      <xdr:colOff>425824</xdr:colOff>
      <xdr:row>42</xdr:row>
      <xdr:rowOff>77005</xdr:rowOff>
    </xdr:to>
    <xdr:graphicFrame macro="">
      <xdr:nvGraphicFramePr>
        <xdr:cNvPr id="2" name="Grafiek 1">
          <a:extLst>
            <a:ext uri="{FF2B5EF4-FFF2-40B4-BE49-F238E27FC236}">
              <a16:creationId xmlns:a16="http://schemas.microsoft.com/office/drawing/2014/main" id="{CB04249B-8134-4662-93DC-EA18E2DB64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44</xdr:row>
      <xdr:rowOff>62752</xdr:rowOff>
    </xdr:from>
    <xdr:to>
      <xdr:col>10</xdr:col>
      <xdr:colOff>403412</xdr:colOff>
      <xdr:row>69</xdr:row>
      <xdr:rowOff>67236</xdr:rowOff>
    </xdr:to>
    <xdr:graphicFrame macro="">
      <xdr:nvGraphicFramePr>
        <xdr:cNvPr id="3" name="Grafiek 2">
          <a:extLst>
            <a:ext uri="{FF2B5EF4-FFF2-40B4-BE49-F238E27FC236}">
              <a16:creationId xmlns:a16="http://schemas.microsoft.com/office/drawing/2014/main" id="{38DB29F2-D864-4CDF-8170-10FEFA87FB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70</xdr:row>
      <xdr:rowOff>152399</xdr:rowOff>
    </xdr:from>
    <xdr:to>
      <xdr:col>10</xdr:col>
      <xdr:colOff>179294</xdr:colOff>
      <xdr:row>99</xdr:row>
      <xdr:rowOff>11206</xdr:rowOff>
    </xdr:to>
    <xdr:graphicFrame macro="">
      <xdr:nvGraphicFramePr>
        <xdr:cNvPr id="4" name="Grafiek 3">
          <a:extLst>
            <a:ext uri="{FF2B5EF4-FFF2-40B4-BE49-F238E27FC236}">
              <a16:creationId xmlns:a16="http://schemas.microsoft.com/office/drawing/2014/main" id="{91BE39A3-62F4-4742-B2DC-94692751B1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100</xdr:row>
      <xdr:rowOff>17930</xdr:rowOff>
    </xdr:from>
    <xdr:to>
      <xdr:col>10</xdr:col>
      <xdr:colOff>201705</xdr:colOff>
      <xdr:row>129</xdr:row>
      <xdr:rowOff>67236</xdr:rowOff>
    </xdr:to>
    <xdr:graphicFrame macro="">
      <xdr:nvGraphicFramePr>
        <xdr:cNvPr id="5" name="Grafiek 4">
          <a:extLst>
            <a:ext uri="{FF2B5EF4-FFF2-40B4-BE49-F238E27FC236}">
              <a16:creationId xmlns:a16="http://schemas.microsoft.com/office/drawing/2014/main" id="{FB3F0F26-19E0-4D19-8403-C5E6948277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7.xml"/><Relationship Id="rId1" Type="http://schemas.openxmlformats.org/officeDocument/2006/relationships/printerSettings" Target="../printerSettings/printerSettings15.bin"/><Relationship Id="rId4" Type="http://schemas.openxmlformats.org/officeDocument/2006/relationships/comments" Target="../comments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6.xml"/><Relationship Id="rId1" Type="http://schemas.openxmlformats.org/officeDocument/2006/relationships/printerSettings" Target="../printerSettings/printerSettings16.bin"/><Relationship Id="rId4" Type="http://schemas.openxmlformats.org/officeDocument/2006/relationships/comments" Target="../comments3.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8C8E7-04E0-4069-8B76-44C9ABE4DD79}">
  <dimension ref="A1:Q1227"/>
  <sheetViews>
    <sheetView zoomScale="85" zoomScaleNormal="85" workbookViewId="0">
      <pane xSplit="1" ySplit="3" topLeftCell="B1193" activePane="bottomRight" state="frozen"/>
      <selection pane="topRight" activeCell="B1" sqref="B1"/>
      <selection pane="bottomLeft" activeCell="A5" sqref="A5"/>
      <selection pane="bottomRight" activeCell="A1216" sqref="A1216:L1227"/>
    </sheetView>
  </sheetViews>
  <sheetFormatPr defaultColWidth="9" defaultRowHeight="15"/>
  <cols>
    <col min="1" max="1" width="15.25" style="48" customWidth="1"/>
    <col min="2" max="2" width="21.75" style="48" customWidth="1"/>
    <col min="3" max="4" width="12" style="48" bestFit="1" customWidth="1"/>
    <col min="5" max="5" width="10.875" style="48" bestFit="1" customWidth="1"/>
    <col min="6" max="6" width="16.375" style="48" bestFit="1" customWidth="1"/>
    <col min="7" max="7" width="7.25" style="48" bestFit="1" customWidth="1"/>
    <col min="8" max="8" width="20" style="48" bestFit="1" customWidth="1"/>
    <col min="9" max="9" width="22.875" style="48" bestFit="1" customWidth="1"/>
    <col min="10" max="10" width="16.75" style="48" bestFit="1" customWidth="1"/>
    <col min="11" max="11" width="27.875" style="48" bestFit="1" customWidth="1"/>
    <col min="12" max="12" width="14.5" style="48" bestFit="1" customWidth="1"/>
    <col min="13" max="13" width="4.875" style="48" bestFit="1" customWidth="1"/>
    <col min="14" max="14" width="9.125" style="48" customWidth="1"/>
    <col min="15" max="15" width="27.875" style="48" customWidth="1"/>
    <col min="16" max="16" width="9" style="48"/>
    <col min="17" max="17" width="13" style="48" customWidth="1"/>
    <col min="18" max="16384" width="9" style="48"/>
  </cols>
  <sheetData>
    <row r="1" spans="1:14">
      <c r="A1" s="70" t="s">
        <v>357</v>
      </c>
      <c r="B1" s="71"/>
      <c r="C1" s="72"/>
      <c r="D1" s="72"/>
      <c r="E1" s="72"/>
      <c r="F1" s="71"/>
      <c r="G1" s="71"/>
      <c r="H1" s="71"/>
      <c r="I1" s="71"/>
      <c r="J1" s="71"/>
      <c r="K1" s="73" t="s">
        <v>358</v>
      </c>
      <c r="L1" s="73"/>
      <c r="M1" s="73"/>
      <c r="N1" s="73"/>
    </row>
    <row r="2" spans="1:14" ht="60">
      <c r="A2" s="70" t="s">
        <v>359</v>
      </c>
      <c r="B2" s="71"/>
      <c r="C2" s="72"/>
      <c r="D2" s="72"/>
      <c r="E2" s="72"/>
      <c r="F2" s="71"/>
      <c r="G2" s="71"/>
      <c r="H2" s="71"/>
      <c r="I2" s="71"/>
      <c r="J2" s="71"/>
      <c r="K2" s="74" t="s">
        <v>360</v>
      </c>
      <c r="L2" s="74" t="s">
        <v>361</v>
      </c>
      <c r="M2" s="74"/>
      <c r="N2" s="74"/>
    </row>
    <row r="3" spans="1:14">
      <c r="A3" s="75" t="s">
        <v>362</v>
      </c>
      <c r="B3" s="75" t="s">
        <v>370</v>
      </c>
      <c r="C3" s="76" t="s">
        <v>371</v>
      </c>
      <c r="D3" s="76" t="s">
        <v>372</v>
      </c>
      <c r="E3" s="76" t="s">
        <v>363</v>
      </c>
      <c r="F3" s="75" t="s">
        <v>364</v>
      </c>
      <c r="G3" s="75" t="s">
        <v>365</v>
      </c>
      <c r="H3" s="75" t="s">
        <v>366</v>
      </c>
      <c r="I3" s="77" t="s">
        <v>367</v>
      </c>
      <c r="J3" s="75" t="s">
        <v>368</v>
      </c>
      <c r="K3" s="48" t="s">
        <v>373</v>
      </c>
      <c r="L3" s="75" t="s">
        <v>369</v>
      </c>
      <c r="M3" s="75"/>
      <c r="N3" s="75"/>
    </row>
    <row r="4" spans="1:14">
      <c r="A4" s="71" t="s">
        <v>374</v>
      </c>
      <c r="B4" s="71" t="s">
        <v>375</v>
      </c>
      <c r="C4" s="71">
        <v>13878800</v>
      </c>
      <c r="D4" s="71">
        <v>52890000</v>
      </c>
      <c r="E4" s="72" t="s">
        <v>376</v>
      </c>
      <c r="F4" s="71" t="s">
        <v>377</v>
      </c>
      <c r="G4" s="71" t="s">
        <v>378</v>
      </c>
      <c r="H4" s="71" t="s">
        <v>24</v>
      </c>
      <c r="I4" s="71" t="s">
        <v>24</v>
      </c>
      <c r="J4" s="71" t="s">
        <v>379</v>
      </c>
      <c r="K4" s="48" t="s">
        <v>317</v>
      </c>
      <c r="L4" s="48">
        <v>2</v>
      </c>
    </row>
    <row r="5" spans="1:14">
      <c r="A5" s="71" t="s">
        <v>382</v>
      </c>
      <c r="B5" s="71" t="s">
        <v>383</v>
      </c>
      <c r="C5" s="71">
        <v>13835000</v>
      </c>
      <c r="D5" s="71">
        <v>52952900</v>
      </c>
      <c r="E5" s="72" t="s">
        <v>376</v>
      </c>
      <c r="F5" s="71" t="s">
        <v>377</v>
      </c>
      <c r="G5" s="71" t="s">
        <v>378</v>
      </c>
      <c r="H5" s="71" t="s">
        <v>24</v>
      </c>
      <c r="I5" s="71" t="s">
        <v>24</v>
      </c>
      <c r="J5" s="71" t="s">
        <v>379</v>
      </c>
      <c r="K5" s="48" t="s">
        <v>317</v>
      </c>
      <c r="L5" s="48">
        <v>2</v>
      </c>
    </row>
    <row r="6" spans="1:14">
      <c r="A6" s="71" t="s">
        <v>386</v>
      </c>
      <c r="B6" s="71" t="s">
        <v>387</v>
      </c>
      <c r="C6" s="71">
        <v>13782500</v>
      </c>
      <c r="D6" s="71">
        <v>53001300</v>
      </c>
      <c r="E6" s="72" t="s">
        <v>376</v>
      </c>
      <c r="F6" s="71" t="s">
        <v>377</v>
      </c>
      <c r="G6" s="71" t="s">
        <v>378</v>
      </c>
      <c r="H6" s="71" t="s">
        <v>24</v>
      </c>
      <c r="I6" s="71" t="s">
        <v>24</v>
      </c>
      <c r="J6" s="71" t="s">
        <v>379</v>
      </c>
      <c r="K6" s="48" t="s">
        <v>317</v>
      </c>
      <c r="L6" s="48">
        <v>2</v>
      </c>
    </row>
    <row r="7" spans="1:14">
      <c r="A7" s="71" t="s">
        <v>389</v>
      </c>
      <c r="B7" s="71" t="s">
        <v>390</v>
      </c>
      <c r="C7" s="71">
        <v>13722400</v>
      </c>
      <c r="D7" s="71">
        <v>53048500</v>
      </c>
      <c r="E7" s="72" t="s">
        <v>376</v>
      </c>
      <c r="F7" s="71" t="s">
        <v>377</v>
      </c>
      <c r="G7" s="71" t="s">
        <v>378</v>
      </c>
      <c r="H7" s="71" t="s">
        <v>24</v>
      </c>
      <c r="I7" s="71" t="s">
        <v>24</v>
      </c>
      <c r="J7" s="71" t="s">
        <v>379</v>
      </c>
      <c r="K7" s="48" t="s">
        <v>317</v>
      </c>
      <c r="L7" s="48">
        <v>2</v>
      </c>
    </row>
    <row r="8" spans="1:14">
      <c r="A8" s="71" t="s">
        <v>393</v>
      </c>
      <c r="B8" s="71" t="s">
        <v>394</v>
      </c>
      <c r="C8" s="71">
        <v>13532400</v>
      </c>
      <c r="D8" s="71">
        <v>54484900</v>
      </c>
      <c r="E8" s="72" t="s">
        <v>376</v>
      </c>
      <c r="F8" s="71" t="s">
        <v>377</v>
      </c>
      <c r="G8" s="71" t="s">
        <v>378</v>
      </c>
      <c r="H8" s="71" t="s">
        <v>24</v>
      </c>
      <c r="I8" s="71" t="s">
        <v>24</v>
      </c>
      <c r="J8" s="71" t="s">
        <v>379</v>
      </c>
      <c r="K8" s="48" t="s">
        <v>317</v>
      </c>
      <c r="L8" s="48">
        <v>2</v>
      </c>
    </row>
    <row r="9" spans="1:14">
      <c r="A9" s="71" t="s">
        <v>396</v>
      </c>
      <c r="B9" s="71" t="s">
        <v>397</v>
      </c>
      <c r="C9" s="71">
        <v>13528100</v>
      </c>
      <c r="D9" s="71">
        <v>54509900</v>
      </c>
      <c r="E9" s="72" t="s">
        <v>376</v>
      </c>
      <c r="F9" s="71" t="s">
        <v>377</v>
      </c>
      <c r="G9" s="71" t="s">
        <v>378</v>
      </c>
      <c r="H9" s="71" t="s">
        <v>24</v>
      </c>
      <c r="I9" s="71" t="s">
        <v>24</v>
      </c>
      <c r="J9" s="71" t="s">
        <v>379</v>
      </c>
      <c r="K9" s="48" t="s">
        <v>317</v>
      </c>
      <c r="L9" s="48">
        <v>2</v>
      </c>
    </row>
    <row r="10" spans="1:14">
      <c r="A10" s="71" t="s">
        <v>399</v>
      </c>
      <c r="B10" s="71" t="s">
        <v>400</v>
      </c>
      <c r="C10" s="71">
        <v>13553100</v>
      </c>
      <c r="D10" s="71">
        <v>54513200</v>
      </c>
      <c r="E10" s="72" t="s">
        <v>376</v>
      </c>
      <c r="F10" s="71" t="s">
        <v>377</v>
      </c>
      <c r="G10" s="71" t="s">
        <v>378</v>
      </c>
      <c r="H10" s="71" t="s">
        <v>24</v>
      </c>
      <c r="I10" s="71" t="s">
        <v>24</v>
      </c>
      <c r="J10" s="71" t="s">
        <v>379</v>
      </c>
      <c r="K10" s="48" t="s">
        <v>317</v>
      </c>
      <c r="L10" s="48">
        <v>2</v>
      </c>
    </row>
    <row r="11" spans="1:14">
      <c r="A11" s="71" t="s">
        <v>402</v>
      </c>
      <c r="B11" s="71" t="s">
        <v>403</v>
      </c>
      <c r="C11" s="71">
        <v>13560700</v>
      </c>
      <c r="D11" s="71">
        <v>54484900</v>
      </c>
      <c r="E11" s="72" t="s">
        <v>376</v>
      </c>
      <c r="F11" s="71" t="s">
        <v>377</v>
      </c>
      <c r="G11" s="71" t="s">
        <v>378</v>
      </c>
      <c r="H11" s="71" t="s">
        <v>24</v>
      </c>
      <c r="I11" s="71" t="s">
        <v>24</v>
      </c>
      <c r="J11" s="71" t="s">
        <v>379</v>
      </c>
      <c r="K11" s="48" t="s">
        <v>317</v>
      </c>
      <c r="L11" s="48">
        <v>2</v>
      </c>
    </row>
    <row r="12" spans="1:14">
      <c r="A12" s="71" t="s">
        <v>406</v>
      </c>
      <c r="B12" s="71" t="s">
        <v>407</v>
      </c>
      <c r="C12" s="71">
        <v>13300000</v>
      </c>
      <c r="D12" s="71">
        <v>54946400</v>
      </c>
      <c r="E12" s="72" t="s">
        <v>376</v>
      </c>
      <c r="F12" s="71" t="s">
        <v>377</v>
      </c>
      <c r="G12" s="71" t="s">
        <v>378</v>
      </c>
      <c r="H12" s="71" t="s">
        <v>24</v>
      </c>
      <c r="I12" s="71" t="s">
        <v>24</v>
      </c>
      <c r="J12" s="71" t="s">
        <v>379</v>
      </c>
      <c r="K12" s="48" t="s">
        <v>317</v>
      </c>
      <c r="L12" s="48">
        <v>2</v>
      </c>
    </row>
    <row r="13" spans="1:14">
      <c r="A13" s="71" t="s">
        <v>410</v>
      </c>
      <c r="B13" s="71" t="s">
        <v>411</v>
      </c>
      <c r="C13" s="71">
        <v>13300000</v>
      </c>
      <c r="D13" s="71">
        <v>54921300</v>
      </c>
      <c r="E13" s="72" t="s">
        <v>376</v>
      </c>
      <c r="F13" s="71" t="s">
        <v>377</v>
      </c>
      <c r="G13" s="71" t="s">
        <v>378</v>
      </c>
      <c r="H13" s="71" t="s">
        <v>24</v>
      </c>
      <c r="I13" s="71" t="s">
        <v>24</v>
      </c>
      <c r="J13" s="71" t="s">
        <v>379</v>
      </c>
      <c r="K13" s="48" t="s">
        <v>317</v>
      </c>
      <c r="L13" s="48">
        <v>2</v>
      </c>
    </row>
    <row r="14" spans="1:14">
      <c r="A14" s="71" t="s">
        <v>414</v>
      </c>
      <c r="B14" s="71" t="s">
        <v>415</v>
      </c>
      <c r="C14" s="71">
        <v>13266600</v>
      </c>
      <c r="D14" s="71">
        <v>54921300</v>
      </c>
      <c r="E14" s="72" t="s">
        <v>376</v>
      </c>
      <c r="F14" s="71" t="s">
        <v>377</v>
      </c>
      <c r="G14" s="71" t="s">
        <v>378</v>
      </c>
      <c r="H14" s="71" t="s">
        <v>24</v>
      </c>
      <c r="I14" s="71" t="s">
        <v>24</v>
      </c>
      <c r="J14" s="71" t="s">
        <v>379</v>
      </c>
      <c r="K14" s="48" t="s">
        <v>317</v>
      </c>
      <c r="L14" s="48">
        <v>2</v>
      </c>
    </row>
    <row r="15" spans="1:14">
      <c r="A15" s="71" t="s">
        <v>418</v>
      </c>
      <c r="B15" s="71" t="s">
        <v>419</v>
      </c>
      <c r="C15" s="71">
        <v>13261000</v>
      </c>
      <c r="D15" s="71">
        <v>54946400</v>
      </c>
      <c r="E15" s="72" t="s">
        <v>376</v>
      </c>
      <c r="F15" s="71" t="s">
        <v>377</v>
      </c>
      <c r="G15" s="71" t="s">
        <v>378</v>
      </c>
      <c r="H15" s="71" t="s">
        <v>24</v>
      </c>
      <c r="I15" s="71" t="s">
        <v>24</v>
      </c>
      <c r="J15" s="71" t="s">
        <v>379</v>
      </c>
      <c r="K15" s="48" t="s">
        <v>317</v>
      </c>
      <c r="L15" s="48">
        <v>2</v>
      </c>
    </row>
    <row r="16" spans="1:14">
      <c r="A16" s="71" t="s">
        <v>422</v>
      </c>
      <c r="B16" s="71" t="s">
        <v>423</v>
      </c>
      <c r="C16" s="71">
        <v>13389600</v>
      </c>
      <c r="D16" s="71">
        <v>55047600</v>
      </c>
      <c r="E16" s="72" t="s">
        <v>376</v>
      </c>
      <c r="F16" s="71" t="s">
        <v>377</v>
      </c>
      <c r="G16" s="71" t="s">
        <v>378</v>
      </c>
      <c r="H16" s="71" t="s">
        <v>24</v>
      </c>
      <c r="I16" s="71" t="s">
        <v>24</v>
      </c>
      <c r="J16" s="71" t="s">
        <v>379</v>
      </c>
      <c r="K16" s="48" t="s">
        <v>317</v>
      </c>
      <c r="L16" s="48">
        <v>2</v>
      </c>
    </row>
    <row r="17" spans="1:12">
      <c r="A17" s="71" t="s">
        <v>426</v>
      </c>
      <c r="B17" s="71" t="s">
        <v>427</v>
      </c>
      <c r="C17" s="71">
        <v>13387400</v>
      </c>
      <c r="D17" s="71">
        <v>55079100</v>
      </c>
      <c r="E17" s="72" t="s">
        <v>376</v>
      </c>
      <c r="F17" s="71" t="s">
        <v>377</v>
      </c>
      <c r="G17" s="71" t="s">
        <v>378</v>
      </c>
      <c r="H17" s="71" t="s">
        <v>24</v>
      </c>
      <c r="I17" s="71" t="s">
        <v>24</v>
      </c>
      <c r="J17" s="71" t="s">
        <v>379</v>
      </c>
      <c r="K17" s="48" t="s">
        <v>317</v>
      </c>
      <c r="L17" s="48">
        <v>2</v>
      </c>
    </row>
    <row r="18" spans="1:12">
      <c r="A18" s="71" t="s">
        <v>430</v>
      </c>
      <c r="B18" s="71" t="s">
        <v>431</v>
      </c>
      <c r="C18" s="71">
        <v>13414500</v>
      </c>
      <c r="D18" s="71">
        <v>55082300</v>
      </c>
      <c r="E18" s="72" t="s">
        <v>376</v>
      </c>
      <c r="F18" s="71" t="s">
        <v>377</v>
      </c>
      <c r="G18" s="71" t="s">
        <v>378</v>
      </c>
      <c r="H18" s="71" t="s">
        <v>24</v>
      </c>
      <c r="I18" s="71" t="s">
        <v>24</v>
      </c>
      <c r="J18" s="71" t="s">
        <v>379</v>
      </c>
      <c r="K18" s="48" t="s">
        <v>317</v>
      </c>
      <c r="L18" s="48">
        <v>2</v>
      </c>
    </row>
    <row r="19" spans="1:12">
      <c r="A19" s="71" t="s">
        <v>432</v>
      </c>
      <c r="B19" s="71" t="s">
        <v>433</v>
      </c>
      <c r="C19" s="71">
        <v>13418900</v>
      </c>
      <c r="D19" s="71">
        <v>55050800</v>
      </c>
      <c r="E19" s="72" t="s">
        <v>376</v>
      </c>
      <c r="F19" s="71" t="s">
        <v>377</v>
      </c>
      <c r="G19" s="71" t="s">
        <v>378</v>
      </c>
      <c r="H19" s="71" t="s">
        <v>24</v>
      </c>
      <c r="I19" s="71" t="s">
        <v>24</v>
      </c>
      <c r="J19" s="71" t="s">
        <v>379</v>
      </c>
      <c r="K19" s="48" t="s">
        <v>317</v>
      </c>
      <c r="L19" s="48">
        <v>2</v>
      </c>
    </row>
    <row r="20" spans="1:12">
      <c r="A20" s="71" t="s">
        <v>436</v>
      </c>
      <c r="B20" s="71" t="s">
        <v>437</v>
      </c>
      <c r="C20" s="71">
        <v>15477000</v>
      </c>
      <c r="D20" s="71">
        <v>56597800</v>
      </c>
      <c r="E20" s="72" t="s">
        <v>376</v>
      </c>
      <c r="F20" s="71" t="s">
        <v>377</v>
      </c>
      <c r="G20" s="71" t="s">
        <v>378</v>
      </c>
      <c r="H20" s="71" t="s">
        <v>24</v>
      </c>
      <c r="I20" s="71" t="s">
        <v>24</v>
      </c>
      <c r="J20" s="71" t="s">
        <v>398</v>
      </c>
      <c r="K20" s="48" t="s">
        <v>316</v>
      </c>
      <c r="L20" s="48">
        <v>2</v>
      </c>
    </row>
    <row r="21" spans="1:12">
      <c r="A21" s="71" t="s">
        <v>439</v>
      </c>
      <c r="B21" s="71" t="s">
        <v>440</v>
      </c>
      <c r="C21" s="71">
        <v>15466200</v>
      </c>
      <c r="D21" s="71">
        <v>56623900</v>
      </c>
      <c r="E21" s="72" t="s">
        <v>376</v>
      </c>
      <c r="F21" s="71" t="s">
        <v>377</v>
      </c>
      <c r="G21" s="71" t="s">
        <v>378</v>
      </c>
      <c r="H21" s="71" t="s">
        <v>24</v>
      </c>
      <c r="I21" s="71" t="s">
        <v>24</v>
      </c>
      <c r="J21" s="71" t="s">
        <v>398</v>
      </c>
      <c r="K21" s="48" t="s">
        <v>316</v>
      </c>
      <c r="L21" s="48">
        <v>2</v>
      </c>
    </row>
    <row r="22" spans="1:12">
      <c r="A22" s="71" t="s">
        <v>443</v>
      </c>
      <c r="B22" s="71" t="s">
        <v>444</v>
      </c>
      <c r="C22" s="71">
        <v>15457500</v>
      </c>
      <c r="D22" s="71">
        <v>56649900</v>
      </c>
      <c r="E22" s="72" t="s">
        <v>376</v>
      </c>
      <c r="F22" s="71" t="s">
        <v>377</v>
      </c>
      <c r="G22" s="71" t="s">
        <v>378</v>
      </c>
      <c r="H22" s="71" t="s">
        <v>24</v>
      </c>
      <c r="I22" s="71" t="s">
        <v>24</v>
      </c>
      <c r="J22" s="71" t="s">
        <v>398</v>
      </c>
      <c r="K22" s="48" t="s">
        <v>316</v>
      </c>
      <c r="L22" s="48">
        <v>2</v>
      </c>
    </row>
    <row r="23" spans="1:12">
      <c r="A23" s="71" t="s">
        <v>447</v>
      </c>
      <c r="B23" s="71" t="s">
        <v>448</v>
      </c>
      <c r="C23" s="71">
        <v>15442300</v>
      </c>
      <c r="D23" s="71">
        <v>56676000</v>
      </c>
      <c r="E23" s="72" t="s">
        <v>376</v>
      </c>
      <c r="F23" s="71" t="s">
        <v>377</v>
      </c>
      <c r="G23" s="71" t="s">
        <v>378</v>
      </c>
      <c r="H23" s="71" t="s">
        <v>24</v>
      </c>
      <c r="I23" s="71" t="s">
        <v>24</v>
      </c>
      <c r="J23" s="71" t="s">
        <v>398</v>
      </c>
      <c r="K23" s="48" t="s">
        <v>316</v>
      </c>
      <c r="L23" s="48">
        <v>2</v>
      </c>
    </row>
    <row r="24" spans="1:12">
      <c r="A24" s="71" t="s">
        <v>451</v>
      </c>
      <c r="B24" s="71" t="s">
        <v>452</v>
      </c>
      <c r="C24" s="71">
        <v>15726700</v>
      </c>
      <c r="D24" s="71">
        <v>51707600</v>
      </c>
      <c r="E24" s="72" t="s">
        <v>376</v>
      </c>
      <c r="F24" s="71" t="s">
        <v>377</v>
      </c>
      <c r="G24" s="71" t="s">
        <v>378</v>
      </c>
      <c r="H24" s="71" t="s">
        <v>24</v>
      </c>
      <c r="I24" s="71" t="s">
        <v>24</v>
      </c>
      <c r="J24" s="71" t="s">
        <v>395</v>
      </c>
      <c r="K24" s="48" t="s">
        <v>317</v>
      </c>
      <c r="L24" s="48">
        <v>2</v>
      </c>
    </row>
    <row r="25" spans="1:12">
      <c r="A25" s="71" t="s">
        <v>454</v>
      </c>
      <c r="B25" s="71" t="s">
        <v>455</v>
      </c>
      <c r="C25" s="71">
        <v>15725700</v>
      </c>
      <c r="D25" s="71">
        <v>51734700</v>
      </c>
      <c r="E25" s="72" t="s">
        <v>376</v>
      </c>
      <c r="F25" s="71" t="s">
        <v>377</v>
      </c>
      <c r="G25" s="71" t="s">
        <v>378</v>
      </c>
      <c r="H25" s="71" t="s">
        <v>24</v>
      </c>
      <c r="I25" s="71" t="s">
        <v>24</v>
      </c>
      <c r="J25" s="71" t="s">
        <v>395</v>
      </c>
      <c r="K25" s="48" t="s">
        <v>317</v>
      </c>
      <c r="L25" s="48">
        <v>2</v>
      </c>
    </row>
    <row r="26" spans="1:12">
      <c r="A26" s="71" t="s">
        <v>458</v>
      </c>
      <c r="B26" s="71" t="s">
        <v>459</v>
      </c>
      <c r="C26" s="71">
        <v>15900000</v>
      </c>
      <c r="D26" s="71">
        <v>51735800</v>
      </c>
      <c r="E26" s="72" t="s">
        <v>376</v>
      </c>
      <c r="F26" s="71" t="s">
        <v>377</v>
      </c>
      <c r="G26" s="71" t="s">
        <v>378</v>
      </c>
      <c r="H26" s="71" t="s">
        <v>24</v>
      </c>
      <c r="I26" s="71" t="s">
        <v>24</v>
      </c>
      <c r="J26" s="71" t="s">
        <v>395</v>
      </c>
      <c r="K26" s="48" t="s">
        <v>317</v>
      </c>
      <c r="L26" s="48">
        <v>2</v>
      </c>
    </row>
    <row r="27" spans="1:12">
      <c r="A27" s="71" t="s">
        <v>461</v>
      </c>
      <c r="B27" s="71" t="s">
        <v>462</v>
      </c>
      <c r="C27" s="71">
        <v>15900000</v>
      </c>
      <c r="D27" s="71">
        <v>51707600</v>
      </c>
      <c r="E27" s="72" t="s">
        <v>376</v>
      </c>
      <c r="F27" s="71" t="s">
        <v>377</v>
      </c>
      <c r="G27" s="71" t="s">
        <v>378</v>
      </c>
      <c r="H27" s="71" t="s">
        <v>24</v>
      </c>
      <c r="I27" s="71" t="s">
        <v>24</v>
      </c>
      <c r="J27" s="71" t="s">
        <v>395</v>
      </c>
      <c r="K27" s="48" t="s">
        <v>317</v>
      </c>
      <c r="L27" s="48">
        <v>2</v>
      </c>
    </row>
    <row r="28" spans="1:12">
      <c r="A28" s="71" t="s">
        <v>464</v>
      </c>
      <c r="B28" s="71" t="s">
        <v>465</v>
      </c>
      <c r="C28" s="71">
        <v>15200000</v>
      </c>
      <c r="D28" s="71">
        <v>56509900</v>
      </c>
      <c r="E28" s="72" t="s">
        <v>376</v>
      </c>
      <c r="F28" s="71" t="s">
        <v>377</v>
      </c>
      <c r="G28" s="71" t="s">
        <v>378</v>
      </c>
      <c r="H28" s="71" t="s">
        <v>24</v>
      </c>
      <c r="I28" s="71" t="s">
        <v>24</v>
      </c>
      <c r="J28" s="71" t="s">
        <v>398</v>
      </c>
      <c r="K28" s="48" t="s">
        <v>316</v>
      </c>
      <c r="L28" s="48">
        <v>2</v>
      </c>
    </row>
    <row r="29" spans="1:12">
      <c r="A29" s="71" t="s">
        <v>468</v>
      </c>
      <c r="B29" s="71" t="s">
        <v>469</v>
      </c>
      <c r="C29" s="71">
        <v>15219400</v>
      </c>
      <c r="D29" s="71">
        <v>56529900</v>
      </c>
      <c r="E29" s="72" t="s">
        <v>376</v>
      </c>
      <c r="F29" s="71" t="s">
        <v>377</v>
      </c>
      <c r="G29" s="71" t="s">
        <v>378</v>
      </c>
      <c r="H29" s="71" t="s">
        <v>24</v>
      </c>
      <c r="I29" s="71" t="s">
        <v>24</v>
      </c>
      <c r="J29" s="71" t="s">
        <v>398</v>
      </c>
      <c r="K29" s="48" t="s">
        <v>316</v>
      </c>
      <c r="L29" s="48">
        <v>2</v>
      </c>
    </row>
    <row r="30" spans="1:12">
      <c r="A30" s="71" t="s">
        <v>472</v>
      </c>
      <c r="B30" s="71" t="s">
        <v>473</v>
      </c>
      <c r="C30" s="71">
        <v>15239500</v>
      </c>
      <c r="D30" s="71">
        <v>56529800</v>
      </c>
      <c r="E30" s="72" t="s">
        <v>376</v>
      </c>
      <c r="F30" s="71" t="s">
        <v>377</v>
      </c>
      <c r="G30" s="71" t="s">
        <v>378</v>
      </c>
      <c r="H30" s="71" t="s">
        <v>24</v>
      </c>
      <c r="I30" s="71" t="s">
        <v>24</v>
      </c>
      <c r="J30" s="71" t="s">
        <v>398</v>
      </c>
      <c r="K30" s="48" t="s">
        <v>316</v>
      </c>
      <c r="L30" s="48">
        <v>2</v>
      </c>
    </row>
    <row r="31" spans="1:12">
      <c r="A31" s="71" t="s">
        <v>474</v>
      </c>
      <c r="B31" s="71" t="s">
        <v>475</v>
      </c>
      <c r="C31" s="71">
        <v>15238500</v>
      </c>
      <c r="D31" s="71">
        <v>56515000</v>
      </c>
      <c r="E31" s="72" t="s">
        <v>376</v>
      </c>
      <c r="F31" s="71" t="s">
        <v>377</v>
      </c>
      <c r="G31" s="71" t="s">
        <v>378</v>
      </c>
      <c r="H31" s="71" t="s">
        <v>24</v>
      </c>
      <c r="I31" s="71" t="s">
        <v>24</v>
      </c>
      <c r="J31" s="71" t="s">
        <v>398</v>
      </c>
      <c r="K31" s="48" t="s">
        <v>316</v>
      </c>
      <c r="L31" s="48">
        <v>2</v>
      </c>
    </row>
    <row r="32" spans="1:12">
      <c r="A32" s="71" t="s">
        <v>476</v>
      </c>
      <c r="B32" s="71" t="s">
        <v>477</v>
      </c>
      <c r="C32" s="71">
        <v>15352200</v>
      </c>
      <c r="D32" s="71">
        <v>56254700</v>
      </c>
      <c r="E32" s="72" t="s">
        <v>376</v>
      </c>
      <c r="F32" s="71" t="s">
        <v>377</v>
      </c>
      <c r="G32" s="71" t="s">
        <v>378</v>
      </c>
      <c r="H32" s="71" t="s">
        <v>24</v>
      </c>
      <c r="I32" s="71" t="s">
        <v>24</v>
      </c>
      <c r="J32" s="71" t="s">
        <v>398</v>
      </c>
      <c r="K32" s="48" t="s">
        <v>316</v>
      </c>
      <c r="L32" s="48">
        <v>2</v>
      </c>
    </row>
    <row r="33" spans="1:12">
      <c r="A33" s="71" t="s">
        <v>478</v>
      </c>
      <c r="B33" s="71" t="s">
        <v>479</v>
      </c>
      <c r="C33" s="71">
        <v>15335900</v>
      </c>
      <c r="D33" s="71">
        <v>56277500</v>
      </c>
      <c r="E33" s="72" t="s">
        <v>376</v>
      </c>
      <c r="F33" s="71" t="s">
        <v>377</v>
      </c>
      <c r="G33" s="71" t="s">
        <v>378</v>
      </c>
      <c r="H33" s="71" t="s">
        <v>24</v>
      </c>
      <c r="I33" s="71" t="s">
        <v>24</v>
      </c>
      <c r="J33" s="71" t="s">
        <v>398</v>
      </c>
      <c r="K33" s="48" t="s">
        <v>316</v>
      </c>
      <c r="L33" s="48">
        <v>2</v>
      </c>
    </row>
    <row r="34" spans="1:12">
      <c r="A34" s="71" t="s">
        <v>480</v>
      </c>
      <c r="B34" s="71" t="s">
        <v>481</v>
      </c>
      <c r="C34" s="71">
        <v>15320700</v>
      </c>
      <c r="D34" s="71">
        <v>56300300</v>
      </c>
      <c r="E34" s="72" t="s">
        <v>376</v>
      </c>
      <c r="F34" s="71" t="s">
        <v>377</v>
      </c>
      <c r="G34" s="71" t="s">
        <v>378</v>
      </c>
      <c r="H34" s="71" t="s">
        <v>24</v>
      </c>
      <c r="I34" s="71" t="s">
        <v>24</v>
      </c>
      <c r="J34" s="71" t="s">
        <v>398</v>
      </c>
      <c r="K34" s="48" t="s">
        <v>316</v>
      </c>
      <c r="L34" s="48">
        <v>2</v>
      </c>
    </row>
    <row r="35" spans="1:12">
      <c r="A35" s="71" t="s">
        <v>482</v>
      </c>
      <c r="B35" s="71" t="s">
        <v>483</v>
      </c>
      <c r="C35" s="71">
        <v>15300000</v>
      </c>
      <c r="D35" s="71">
        <v>56322000</v>
      </c>
      <c r="E35" s="72" t="s">
        <v>376</v>
      </c>
      <c r="F35" s="71" t="s">
        <v>377</v>
      </c>
      <c r="G35" s="71" t="s">
        <v>378</v>
      </c>
      <c r="H35" s="71" t="s">
        <v>24</v>
      </c>
      <c r="I35" s="71" t="s">
        <v>24</v>
      </c>
      <c r="J35" s="71" t="s">
        <v>398</v>
      </c>
      <c r="K35" s="48" t="s">
        <v>316</v>
      </c>
      <c r="L35" s="48">
        <v>2</v>
      </c>
    </row>
    <row r="36" spans="1:12">
      <c r="A36" s="71" t="s">
        <v>484</v>
      </c>
      <c r="B36" s="71" t="s">
        <v>485</v>
      </c>
      <c r="C36" s="71">
        <v>15398800</v>
      </c>
      <c r="D36" s="71">
        <v>55972400</v>
      </c>
      <c r="E36" s="72" t="s">
        <v>376</v>
      </c>
      <c r="F36" s="71" t="s">
        <v>377</v>
      </c>
      <c r="G36" s="71" t="s">
        <v>378</v>
      </c>
      <c r="H36" s="71" t="s">
        <v>24</v>
      </c>
      <c r="I36" s="71" t="s">
        <v>24</v>
      </c>
      <c r="J36" s="71" t="s">
        <v>398</v>
      </c>
      <c r="K36" s="48" t="s">
        <v>316</v>
      </c>
      <c r="L36" s="48">
        <v>2</v>
      </c>
    </row>
    <row r="37" spans="1:12">
      <c r="A37" s="71" t="s">
        <v>486</v>
      </c>
      <c r="B37" s="71" t="s">
        <v>487</v>
      </c>
      <c r="C37" s="71">
        <v>15398800</v>
      </c>
      <c r="D37" s="71">
        <v>55999500</v>
      </c>
      <c r="E37" s="72" t="s">
        <v>376</v>
      </c>
      <c r="F37" s="71" t="s">
        <v>377</v>
      </c>
      <c r="G37" s="71" t="s">
        <v>378</v>
      </c>
      <c r="H37" s="71" t="s">
        <v>24</v>
      </c>
      <c r="I37" s="71" t="s">
        <v>24</v>
      </c>
      <c r="J37" s="71" t="s">
        <v>398</v>
      </c>
      <c r="K37" s="48" t="s">
        <v>316</v>
      </c>
      <c r="L37" s="48">
        <v>2</v>
      </c>
    </row>
    <row r="38" spans="1:12">
      <c r="A38" s="71" t="s">
        <v>488</v>
      </c>
      <c r="B38" s="71" t="s">
        <v>489</v>
      </c>
      <c r="C38" s="71">
        <v>15399900</v>
      </c>
      <c r="D38" s="71">
        <v>56032100</v>
      </c>
      <c r="E38" s="72" t="s">
        <v>376</v>
      </c>
      <c r="F38" s="71" t="s">
        <v>377</v>
      </c>
      <c r="G38" s="71" t="s">
        <v>378</v>
      </c>
      <c r="H38" s="71" t="s">
        <v>24</v>
      </c>
      <c r="I38" s="71" t="s">
        <v>24</v>
      </c>
      <c r="J38" s="71" t="s">
        <v>398</v>
      </c>
      <c r="K38" s="48" t="s">
        <v>316</v>
      </c>
      <c r="L38" s="48">
        <v>2</v>
      </c>
    </row>
    <row r="39" spans="1:12">
      <c r="A39" s="71" t="s">
        <v>490</v>
      </c>
      <c r="B39" s="71" t="s">
        <v>491</v>
      </c>
      <c r="C39" s="71">
        <v>15396700</v>
      </c>
      <c r="D39" s="71">
        <v>56060300</v>
      </c>
      <c r="E39" s="72" t="s">
        <v>376</v>
      </c>
      <c r="F39" s="71" t="s">
        <v>377</v>
      </c>
      <c r="G39" s="71" t="s">
        <v>378</v>
      </c>
      <c r="H39" s="71" t="s">
        <v>24</v>
      </c>
      <c r="I39" s="71" t="s">
        <v>24</v>
      </c>
      <c r="J39" s="71" t="s">
        <v>398</v>
      </c>
      <c r="K39" s="48" t="s">
        <v>316</v>
      </c>
      <c r="L39" s="48">
        <v>2</v>
      </c>
    </row>
    <row r="40" spans="1:12">
      <c r="A40" s="71" t="s">
        <v>492</v>
      </c>
      <c r="B40" s="71" t="s">
        <v>493</v>
      </c>
      <c r="C40" s="71">
        <v>15375000</v>
      </c>
      <c r="D40" s="71">
        <v>55756500</v>
      </c>
      <c r="E40" s="72" t="s">
        <v>376</v>
      </c>
      <c r="F40" s="71" t="s">
        <v>377</v>
      </c>
      <c r="G40" s="71" t="s">
        <v>378</v>
      </c>
      <c r="H40" s="71" t="s">
        <v>24</v>
      </c>
      <c r="I40" s="71" t="s">
        <v>24</v>
      </c>
      <c r="J40" s="71" t="s">
        <v>398</v>
      </c>
      <c r="K40" s="48" t="s">
        <v>316</v>
      </c>
      <c r="L40" s="48">
        <v>2</v>
      </c>
    </row>
    <row r="41" spans="1:12">
      <c r="A41" s="71" t="s">
        <v>494</v>
      </c>
      <c r="B41" s="71" t="s">
        <v>495</v>
      </c>
      <c r="C41" s="71">
        <v>15373000</v>
      </c>
      <c r="D41" s="71">
        <v>55729200</v>
      </c>
      <c r="E41" s="72" t="s">
        <v>376</v>
      </c>
      <c r="F41" s="71" t="s">
        <v>377</v>
      </c>
      <c r="G41" s="71" t="s">
        <v>378</v>
      </c>
      <c r="H41" s="71" t="s">
        <v>24</v>
      </c>
      <c r="I41" s="71" t="s">
        <v>24</v>
      </c>
      <c r="J41" s="71" t="s">
        <v>398</v>
      </c>
      <c r="K41" s="48" t="s">
        <v>316</v>
      </c>
      <c r="L41" s="48">
        <v>2</v>
      </c>
    </row>
    <row r="42" spans="1:12">
      <c r="A42" s="71" t="s">
        <v>496</v>
      </c>
      <c r="B42" s="71" t="s">
        <v>497</v>
      </c>
      <c r="C42" s="71">
        <v>15433600</v>
      </c>
      <c r="D42" s="71">
        <v>55729200</v>
      </c>
      <c r="E42" s="72" t="s">
        <v>376</v>
      </c>
      <c r="F42" s="71" t="s">
        <v>377</v>
      </c>
      <c r="G42" s="71" t="s">
        <v>378</v>
      </c>
      <c r="H42" s="71" t="s">
        <v>24</v>
      </c>
      <c r="I42" s="71" t="s">
        <v>24</v>
      </c>
      <c r="J42" s="71" t="s">
        <v>398</v>
      </c>
      <c r="K42" s="48" t="s">
        <v>316</v>
      </c>
      <c r="L42" s="48">
        <v>2</v>
      </c>
    </row>
    <row r="43" spans="1:12">
      <c r="A43" s="71" t="s">
        <v>498</v>
      </c>
      <c r="B43" s="71" t="s">
        <v>499</v>
      </c>
      <c r="C43" s="71">
        <v>15422700</v>
      </c>
      <c r="D43" s="71">
        <v>55756300</v>
      </c>
      <c r="E43" s="72" t="s">
        <v>376</v>
      </c>
      <c r="F43" s="71" t="s">
        <v>377</v>
      </c>
      <c r="G43" s="71" t="s">
        <v>378</v>
      </c>
      <c r="H43" s="71" t="s">
        <v>24</v>
      </c>
      <c r="I43" s="71" t="s">
        <v>24</v>
      </c>
      <c r="J43" s="71" t="s">
        <v>398</v>
      </c>
      <c r="K43" s="48" t="s">
        <v>316</v>
      </c>
      <c r="L43" s="48">
        <v>2</v>
      </c>
    </row>
    <row r="44" spans="1:12">
      <c r="A44" s="71" t="s">
        <v>500</v>
      </c>
      <c r="B44" s="71" t="s">
        <v>501</v>
      </c>
      <c r="C44" s="71">
        <v>15596400</v>
      </c>
      <c r="D44" s="71">
        <v>55287300</v>
      </c>
      <c r="E44" s="72" t="s">
        <v>376</v>
      </c>
      <c r="F44" s="71" t="s">
        <v>377</v>
      </c>
      <c r="G44" s="71" t="s">
        <v>378</v>
      </c>
      <c r="H44" s="71" t="s">
        <v>24</v>
      </c>
      <c r="I44" s="71" t="s">
        <v>24</v>
      </c>
      <c r="J44" s="71" t="s">
        <v>398</v>
      </c>
      <c r="K44" s="48" t="s">
        <v>316</v>
      </c>
      <c r="L44" s="48">
        <v>2</v>
      </c>
    </row>
    <row r="45" spans="1:12">
      <c r="A45" s="71" t="s">
        <v>502</v>
      </c>
      <c r="B45" s="71" t="s">
        <v>503</v>
      </c>
      <c r="C45" s="71">
        <v>15588800</v>
      </c>
      <c r="D45" s="71">
        <v>55318800</v>
      </c>
      <c r="E45" s="72" t="s">
        <v>376</v>
      </c>
      <c r="F45" s="71" t="s">
        <v>377</v>
      </c>
      <c r="G45" s="71" t="s">
        <v>378</v>
      </c>
      <c r="H45" s="71" t="s">
        <v>24</v>
      </c>
      <c r="I45" s="71" t="s">
        <v>24</v>
      </c>
      <c r="J45" s="71" t="s">
        <v>398</v>
      </c>
      <c r="K45" s="48" t="s">
        <v>316</v>
      </c>
      <c r="L45" s="48">
        <v>2</v>
      </c>
    </row>
    <row r="46" spans="1:12">
      <c r="A46" s="71" t="s">
        <v>504</v>
      </c>
      <c r="B46" s="71" t="s">
        <v>505</v>
      </c>
      <c r="C46" s="71">
        <v>15578000</v>
      </c>
      <c r="D46" s="71">
        <v>55348100</v>
      </c>
      <c r="E46" s="72" t="s">
        <v>376</v>
      </c>
      <c r="F46" s="71" t="s">
        <v>377</v>
      </c>
      <c r="G46" s="71" t="s">
        <v>378</v>
      </c>
      <c r="H46" s="71" t="s">
        <v>24</v>
      </c>
      <c r="I46" s="71" t="s">
        <v>24</v>
      </c>
      <c r="J46" s="71" t="s">
        <v>398</v>
      </c>
      <c r="K46" s="48" t="s">
        <v>316</v>
      </c>
      <c r="L46" s="48">
        <v>2</v>
      </c>
    </row>
    <row r="47" spans="1:12">
      <c r="A47" s="71" t="s">
        <v>506</v>
      </c>
      <c r="B47" s="71" t="s">
        <v>507</v>
      </c>
      <c r="C47" s="71">
        <v>15563900</v>
      </c>
      <c r="D47" s="71">
        <v>55379600</v>
      </c>
      <c r="E47" s="72" t="s">
        <v>376</v>
      </c>
      <c r="F47" s="71" t="s">
        <v>377</v>
      </c>
      <c r="G47" s="71" t="s">
        <v>378</v>
      </c>
      <c r="H47" s="71" t="s">
        <v>24</v>
      </c>
      <c r="I47" s="71" t="s">
        <v>24</v>
      </c>
      <c r="J47" s="71" t="s">
        <v>398</v>
      </c>
      <c r="K47" s="48" t="s">
        <v>316</v>
      </c>
      <c r="L47" s="48">
        <v>2</v>
      </c>
    </row>
    <row r="48" spans="1:12">
      <c r="A48" s="71" t="s">
        <v>508</v>
      </c>
      <c r="B48" s="71" t="s">
        <v>509</v>
      </c>
      <c r="C48" s="71">
        <v>15570000</v>
      </c>
      <c r="D48" s="71">
        <v>55190000</v>
      </c>
      <c r="E48" s="72" t="s">
        <v>376</v>
      </c>
      <c r="F48" s="71" t="s">
        <v>377</v>
      </c>
      <c r="G48" s="71" t="s">
        <v>378</v>
      </c>
      <c r="H48" s="71" t="s">
        <v>24</v>
      </c>
      <c r="I48" s="71" t="s">
        <v>24</v>
      </c>
      <c r="J48" s="71" t="s">
        <v>398</v>
      </c>
      <c r="K48" s="48" t="s">
        <v>318</v>
      </c>
      <c r="L48" s="48">
        <v>2</v>
      </c>
    </row>
    <row r="49" spans="1:12">
      <c r="A49" s="71" t="s">
        <v>510</v>
      </c>
      <c r="B49" s="71" t="s">
        <v>511</v>
      </c>
      <c r="C49" s="71">
        <v>15570000</v>
      </c>
      <c r="D49" s="71">
        <v>55210000</v>
      </c>
      <c r="E49" s="72" t="s">
        <v>376</v>
      </c>
      <c r="F49" s="71" t="s">
        <v>377</v>
      </c>
      <c r="G49" s="71" t="s">
        <v>378</v>
      </c>
      <c r="H49" s="71" t="s">
        <v>24</v>
      </c>
      <c r="I49" s="71" t="s">
        <v>24</v>
      </c>
      <c r="J49" s="71" t="s">
        <v>398</v>
      </c>
      <c r="K49" s="48" t="s">
        <v>318</v>
      </c>
      <c r="L49" s="48">
        <v>2</v>
      </c>
    </row>
    <row r="50" spans="1:12">
      <c r="A50" s="71" t="s">
        <v>512</v>
      </c>
      <c r="B50" s="71" t="s">
        <v>513</v>
      </c>
      <c r="C50" s="71">
        <v>15609400</v>
      </c>
      <c r="D50" s="71">
        <v>55209900</v>
      </c>
      <c r="E50" s="72" t="s">
        <v>376</v>
      </c>
      <c r="F50" s="71" t="s">
        <v>377</v>
      </c>
      <c r="G50" s="71" t="s">
        <v>378</v>
      </c>
      <c r="H50" s="71" t="s">
        <v>24</v>
      </c>
      <c r="I50" s="71" t="s">
        <v>24</v>
      </c>
      <c r="J50" s="71" t="s">
        <v>398</v>
      </c>
      <c r="K50" s="48" t="s">
        <v>318</v>
      </c>
      <c r="L50" s="48">
        <v>2</v>
      </c>
    </row>
    <row r="51" spans="1:12">
      <c r="A51" s="71" t="s">
        <v>514</v>
      </c>
      <c r="B51" s="71" t="s">
        <v>515</v>
      </c>
      <c r="C51" s="71">
        <v>15609600</v>
      </c>
      <c r="D51" s="71">
        <v>55189800</v>
      </c>
      <c r="E51" s="72" t="s">
        <v>376</v>
      </c>
      <c r="F51" s="71" t="s">
        <v>377</v>
      </c>
      <c r="G51" s="71" t="s">
        <v>378</v>
      </c>
      <c r="H51" s="71" t="s">
        <v>24</v>
      </c>
      <c r="I51" s="71" t="s">
        <v>24</v>
      </c>
      <c r="J51" s="71" t="s">
        <v>398</v>
      </c>
      <c r="K51" s="48" t="s">
        <v>318</v>
      </c>
      <c r="L51" s="48">
        <v>2</v>
      </c>
    </row>
    <row r="52" spans="1:12">
      <c r="A52" s="71" t="s">
        <v>516</v>
      </c>
      <c r="B52" s="71" t="s">
        <v>517</v>
      </c>
      <c r="C52" s="71">
        <v>15485100</v>
      </c>
      <c r="D52" s="71">
        <v>54049400</v>
      </c>
      <c r="E52" s="72" t="s">
        <v>376</v>
      </c>
      <c r="F52" s="71" t="s">
        <v>377</v>
      </c>
      <c r="G52" s="71" t="s">
        <v>378</v>
      </c>
      <c r="H52" s="71" t="s">
        <v>24</v>
      </c>
      <c r="I52" s="71" t="s">
        <v>24</v>
      </c>
      <c r="J52" s="71" t="s">
        <v>401</v>
      </c>
      <c r="K52" s="48" t="s">
        <v>318</v>
      </c>
      <c r="L52" s="48">
        <v>2</v>
      </c>
    </row>
    <row r="53" spans="1:12">
      <c r="A53" s="71" t="s">
        <v>518</v>
      </c>
      <c r="B53" s="71" t="s">
        <v>519</v>
      </c>
      <c r="C53" s="71">
        <v>15432800</v>
      </c>
      <c r="D53" s="71">
        <v>54021500</v>
      </c>
      <c r="E53" s="72" t="s">
        <v>376</v>
      </c>
      <c r="F53" s="71" t="s">
        <v>377</v>
      </c>
      <c r="G53" s="71" t="s">
        <v>378</v>
      </c>
      <c r="H53" s="71" t="s">
        <v>24</v>
      </c>
      <c r="I53" s="71" t="s">
        <v>24</v>
      </c>
      <c r="J53" s="71" t="s">
        <v>401</v>
      </c>
      <c r="K53" s="48" t="s">
        <v>318</v>
      </c>
      <c r="L53" s="48">
        <v>2</v>
      </c>
    </row>
    <row r="54" spans="1:12">
      <c r="A54" s="71" t="s">
        <v>520</v>
      </c>
      <c r="B54" s="71" t="s">
        <v>521</v>
      </c>
      <c r="C54" s="71">
        <v>15527000</v>
      </c>
      <c r="D54" s="71">
        <v>54076700</v>
      </c>
      <c r="E54" s="72" t="s">
        <v>376</v>
      </c>
      <c r="F54" s="71" t="s">
        <v>377</v>
      </c>
      <c r="G54" s="71" t="s">
        <v>378</v>
      </c>
      <c r="H54" s="71" t="s">
        <v>24</v>
      </c>
      <c r="I54" s="71" t="s">
        <v>24</v>
      </c>
      <c r="J54" s="71" t="s">
        <v>401</v>
      </c>
      <c r="K54" s="48" t="s">
        <v>318</v>
      </c>
      <c r="L54" s="48">
        <v>2</v>
      </c>
    </row>
    <row r="55" spans="1:12">
      <c r="A55" s="71" t="s">
        <v>522</v>
      </c>
      <c r="B55" s="71" t="s">
        <v>523</v>
      </c>
      <c r="C55" s="71">
        <v>15374000</v>
      </c>
      <c r="D55" s="71">
        <v>53987500</v>
      </c>
      <c r="E55" s="72" t="s">
        <v>376</v>
      </c>
      <c r="F55" s="71" t="s">
        <v>377</v>
      </c>
      <c r="G55" s="71" t="s">
        <v>378</v>
      </c>
      <c r="H55" s="71" t="s">
        <v>24</v>
      </c>
      <c r="I55" s="71" t="s">
        <v>24</v>
      </c>
      <c r="J55" s="71" t="s">
        <v>401</v>
      </c>
      <c r="K55" s="48" t="s">
        <v>318</v>
      </c>
      <c r="L55" s="48">
        <v>2</v>
      </c>
    </row>
    <row r="56" spans="1:12">
      <c r="A56" s="71" t="s">
        <v>524</v>
      </c>
      <c r="B56" s="71" t="s">
        <v>525</v>
      </c>
      <c r="C56" s="71">
        <v>15664900</v>
      </c>
      <c r="D56" s="71">
        <v>53884500</v>
      </c>
      <c r="E56" s="72" t="s">
        <v>376</v>
      </c>
      <c r="F56" s="71" t="s">
        <v>377</v>
      </c>
      <c r="G56" s="71" t="s">
        <v>378</v>
      </c>
      <c r="H56" s="71" t="s">
        <v>24</v>
      </c>
      <c r="I56" s="71" t="s">
        <v>24</v>
      </c>
      <c r="J56" s="71" t="s">
        <v>401</v>
      </c>
      <c r="K56" s="48" t="s">
        <v>318</v>
      </c>
      <c r="L56" s="48">
        <v>2</v>
      </c>
    </row>
    <row r="57" spans="1:12">
      <c r="A57" s="71" t="s">
        <v>526</v>
      </c>
      <c r="B57" s="71" t="s">
        <v>527</v>
      </c>
      <c r="C57" s="71">
        <v>15664900</v>
      </c>
      <c r="D57" s="71">
        <v>53914900</v>
      </c>
      <c r="E57" s="72" t="s">
        <v>376</v>
      </c>
      <c r="F57" s="71" t="s">
        <v>377</v>
      </c>
      <c r="G57" s="71" t="s">
        <v>378</v>
      </c>
      <c r="H57" s="71" t="s">
        <v>24</v>
      </c>
      <c r="I57" s="71" t="s">
        <v>24</v>
      </c>
      <c r="J57" s="71" t="s">
        <v>401</v>
      </c>
      <c r="K57" s="48" t="s">
        <v>318</v>
      </c>
      <c r="L57" s="48">
        <v>2</v>
      </c>
    </row>
    <row r="58" spans="1:12">
      <c r="A58" s="71" t="s">
        <v>528</v>
      </c>
      <c r="B58" s="71" t="s">
        <v>529</v>
      </c>
      <c r="C58" s="71">
        <v>15697400</v>
      </c>
      <c r="D58" s="71">
        <v>53916000</v>
      </c>
      <c r="E58" s="72" t="s">
        <v>376</v>
      </c>
      <c r="F58" s="71" t="s">
        <v>377</v>
      </c>
      <c r="G58" s="71" t="s">
        <v>378</v>
      </c>
      <c r="H58" s="71" t="s">
        <v>24</v>
      </c>
      <c r="I58" s="71" t="s">
        <v>24</v>
      </c>
      <c r="J58" s="71" t="s">
        <v>401</v>
      </c>
      <c r="K58" s="48" t="s">
        <v>318</v>
      </c>
      <c r="L58" s="48">
        <v>2</v>
      </c>
    </row>
    <row r="59" spans="1:12">
      <c r="A59" s="71" t="s">
        <v>530</v>
      </c>
      <c r="B59" s="71" t="s">
        <v>531</v>
      </c>
      <c r="C59" s="71">
        <v>15693100</v>
      </c>
      <c r="D59" s="71">
        <v>53886700</v>
      </c>
      <c r="E59" s="72" t="s">
        <v>376</v>
      </c>
      <c r="F59" s="71" t="s">
        <v>377</v>
      </c>
      <c r="G59" s="71" t="s">
        <v>378</v>
      </c>
      <c r="H59" s="71" t="s">
        <v>24</v>
      </c>
      <c r="I59" s="71" t="s">
        <v>24</v>
      </c>
      <c r="J59" s="71" t="s">
        <v>401</v>
      </c>
      <c r="K59" s="48" t="s">
        <v>318</v>
      </c>
      <c r="L59" s="48">
        <v>2</v>
      </c>
    </row>
    <row r="60" spans="1:12">
      <c r="A60" s="71" t="s">
        <v>532</v>
      </c>
      <c r="B60" s="71" t="s">
        <v>533</v>
      </c>
      <c r="C60" s="71">
        <v>16999600</v>
      </c>
      <c r="D60" s="71">
        <v>53990000</v>
      </c>
      <c r="E60" s="72" t="s">
        <v>376</v>
      </c>
      <c r="F60" s="71" t="s">
        <v>377</v>
      </c>
      <c r="G60" s="71" t="s">
        <v>378</v>
      </c>
      <c r="H60" s="71" t="s">
        <v>24</v>
      </c>
      <c r="I60" s="71" t="s">
        <v>24</v>
      </c>
      <c r="J60" s="71" t="s">
        <v>401</v>
      </c>
      <c r="K60" s="48" t="s">
        <v>314</v>
      </c>
      <c r="L60" s="48">
        <v>2</v>
      </c>
    </row>
    <row r="61" spans="1:12">
      <c r="A61" s="71" t="s">
        <v>534</v>
      </c>
      <c r="B61" s="71" t="s">
        <v>535</v>
      </c>
      <c r="C61" s="71">
        <v>17000000</v>
      </c>
      <c r="D61" s="71">
        <v>54010200</v>
      </c>
      <c r="E61" s="72" t="s">
        <v>376</v>
      </c>
      <c r="F61" s="71" t="s">
        <v>377</v>
      </c>
      <c r="G61" s="71" t="s">
        <v>378</v>
      </c>
      <c r="H61" s="71" t="s">
        <v>24</v>
      </c>
      <c r="I61" s="71" t="s">
        <v>24</v>
      </c>
      <c r="J61" s="71" t="s">
        <v>401</v>
      </c>
      <c r="K61" s="48" t="s">
        <v>314</v>
      </c>
      <c r="L61" s="48">
        <v>2</v>
      </c>
    </row>
    <row r="62" spans="1:12">
      <c r="A62" s="71" t="s">
        <v>536</v>
      </c>
      <c r="B62" s="71" t="s">
        <v>537</v>
      </c>
      <c r="C62" s="71">
        <v>17020000</v>
      </c>
      <c r="D62" s="71">
        <v>54009900</v>
      </c>
      <c r="E62" s="72" t="s">
        <v>376</v>
      </c>
      <c r="F62" s="71" t="s">
        <v>377</v>
      </c>
      <c r="G62" s="71" t="s">
        <v>378</v>
      </c>
      <c r="H62" s="71" t="s">
        <v>24</v>
      </c>
      <c r="I62" s="71" t="s">
        <v>24</v>
      </c>
      <c r="J62" s="71" t="s">
        <v>401</v>
      </c>
      <c r="K62" s="48" t="s">
        <v>314</v>
      </c>
      <c r="L62" s="48">
        <v>2</v>
      </c>
    </row>
    <row r="63" spans="1:12">
      <c r="A63" s="71" t="s">
        <v>538</v>
      </c>
      <c r="B63" s="71" t="s">
        <v>539</v>
      </c>
      <c r="C63" s="71">
        <v>17020100</v>
      </c>
      <c r="D63" s="71">
        <v>53990200</v>
      </c>
      <c r="E63" s="72" t="s">
        <v>376</v>
      </c>
      <c r="F63" s="71" t="s">
        <v>377</v>
      </c>
      <c r="G63" s="71" t="s">
        <v>378</v>
      </c>
      <c r="H63" s="71" t="s">
        <v>24</v>
      </c>
      <c r="I63" s="71" t="s">
        <v>24</v>
      </c>
      <c r="J63" s="71" t="s">
        <v>401</v>
      </c>
      <c r="K63" s="48" t="s">
        <v>314</v>
      </c>
      <c r="L63" s="48">
        <v>2</v>
      </c>
    </row>
    <row r="64" spans="1:12">
      <c r="A64" s="71" t="s">
        <v>540</v>
      </c>
      <c r="B64" s="71" t="s">
        <v>541</v>
      </c>
      <c r="C64" s="71">
        <v>17160500</v>
      </c>
      <c r="D64" s="71">
        <v>53950000</v>
      </c>
      <c r="E64" s="72" t="s">
        <v>376</v>
      </c>
      <c r="F64" s="71" t="s">
        <v>377</v>
      </c>
      <c r="G64" s="71" t="s">
        <v>378</v>
      </c>
      <c r="H64" s="71" t="s">
        <v>24</v>
      </c>
      <c r="I64" s="71" t="s">
        <v>24</v>
      </c>
      <c r="J64" s="71" t="s">
        <v>401</v>
      </c>
      <c r="K64" s="48" t="s">
        <v>314</v>
      </c>
      <c r="L64" s="48">
        <v>2</v>
      </c>
    </row>
    <row r="65" spans="1:12">
      <c r="A65" s="71" t="s">
        <v>542</v>
      </c>
      <c r="B65" s="71" t="s">
        <v>543</v>
      </c>
      <c r="C65" s="71">
        <v>17160000</v>
      </c>
      <c r="D65" s="71">
        <v>54009900</v>
      </c>
      <c r="E65" s="72" t="s">
        <v>376</v>
      </c>
      <c r="F65" s="71" t="s">
        <v>377</v>
      </c>
      <c r="G65" s="71" t="s">
        <v>378</v>
      </c>
      <c r="H65" s="71" t="s">
        <v>24</v>
      </c>
      <c r="I65" s="71" t="s">
        <v>24</v>
      </c>
      <c r="J65" s="71" t="s">
        <v>401</v>
      </c>
      <c r="K65" s="48" t="s">
        <v>314</v>
      </c>
      <c r="L65" s="48">
        <v>2</v>
      </c>
    </row>
    <row r="66" spans="1:12">
      <c r="A66" s="71" t="s">
        <v>544</v>
      </c>
      <c r="B66" s="71" t="s">
        <v>545</v>
      </c>
      <c r="C66" s="71">
        <v>17180100</v>
      </c>
      <c r="D66" s="71">
        <v>54010300</v>
      </c>
      <c r="E66" s="72" t="s">
        <v>376</v>
      </c>
      <c r="F66" s="71" t="s">
        <v>377</v>
      </c>
      <c r="G66" s="71" t="s">
        <v>378</v>
      </c>
      <c r="H66" s="71" t="s">
        <v>24</v>
      </c>
      <c r="I66" s="71" t="s">
        <v>24</v>
      </c>
      <c r="J66" s="71" t="s">
        <v>401</v>
      </c>
      <c r="K66" s="48" t="s">
        <v>314</v>
      </c>
      <c r="L66" s="48">
        <v>2</v>
      </c>
    </row>
    <row r="67" spans="1:12">
      <c r="A67" s="71" t="s">
        <v>546</v>
      </c>
      <c r="B67" s="71" t="s">
        <v>547</v>
      </c>
      <c r="C67" s="71">
        <v>17179500</v>
      </c>
      <c r="D67" s="71">
        <v>53950000</v>
      </c>
      <c r="E67" s="72" t="s">
        <v>376</v>
      </c>
      <c r="F67" s="71" t="s">
        <v>377</v>
      </c>
      <c r="G67" s="71" t="s">
        <v>378</v>
      </c>
      <c r="H67" s="71" t="s">
        <v>24</v>
      </c>
      <c r="I67" s="71" t="s">
        <v>24</v>
      </c>
      <c r="J67" s="71" t="s">
        <v>401</v>
      </c>
      <c r="K67" s="48" t="s">
        <v>314</v>
      </c>
      <c r="L67" s="48">
        <v>2</v>
      </c>
    </row>
    <row r="68" spans="1:12">
      <c r="A68" s="71" t="s">
        <v>548</v>
      </c>
      <c r="B68" s="71" t="s">
        <v>549</v>
      </c>
      <c r="C68" s="71">
        <v>15835300</v>
      </c>
      <c r="D68" s="71">
        <v>51942100</v>
      </c>
      <c r="E68" s="72" t="s">
        <v>376</v>
      </c>
      <c r="F68" s="71" t="s">
        <v>377</v>
      </c>
      <c r="G68" s="71" t="s">
        <v>378</v>
      </c>
      <c r="H68" s="71" t="s">
        <v>24</v>
      </c>
      <c r="I68" s="71" t="s">
        <v>24</v>
      </c>
      <c r="J68" s="71" t="s">
        <v>395</v>
      </c>
      <c r="K68" s="48" t="s">
        <v>317</v>
      </c>
      <c r="L68" s="48">
        <v>2</v>
      </c>
    </row>
    <row r="69" spans="1:12">
      <c r="A69" s="71" t="s">
        <v>550</v>
      </c>
      <c r="B69" s="71" t="s">
        <v>551</v>
      </c>
      <c r="C69" s="71">
        <v>15834200</v>
      </c>
      <c r="D69" s="71">
        <v>51969200</v>
      </c>
      <c r="E69" s="72" t="s">
        <v>376</v>
      </c>
      <c r="F69" s="71" t="s">
        <v>377</v>
      </c>
      <c r="G69" s="71" t="s">
        <v>378</v>
      </c>
      <c r="H69" s="71" t="s">
        <v>24</v>
      </c>
      <c r="I69" s="71" t="s">
        <v>24</v>
      </c>
      <c r="J69" s="71" t="s">
        <v>395</v>
      </c>
      <c r="K69" s="48" t="s">
        <v>317</v>
      </c>
      <c r="L69" s="48">
        <v>2</v>
      </c>
    </row>
    <row r="70" spans="1:12">
      <c r="A70" s="71" t="s">
        <v>552</v>
      </c>
      <c r="B70" s="71" t="s">
        <v>553</v>
      </c>
      <c r="C70" s="71">
        <v>15863500</v>
      </c>
      <c r="D70" s="71">
        <v>51971400</v>
      </c>
      <c r="E70" s="72" t="s">
        <v>376</v>
      </c>
      <c r="F70" s="71" t="s">
        <v>377</v>
      </c>
      <c r="G70" s="71" t="s">
        <v>378</v>
      </c>
      <c r="H70" s="71" t="s">
        <v>24</v>
      </c>
      <c r="I70" s="71" t="s">
        <v>24</v>
      </c>
      <c r="J70" s="71" t="s">
        <v>395</v>
      </c>
      <c r="K70" s="48" t="s">
        <v>317</v>
      </c>
      <c r="L70" s="48">
        <v>2</v>
      </c>
    </row>
    <row r="71" spans="1:12">
      <c r="A71" s="71" t="s">
        <v>554</v>
      </c>
      <c r="B71" s="71" t="s">
        <v>555</v>
      </c>
      <c r="C71" s="71">
        <v>15864600</v>
      </c>
      <c r="D71" s="71">
        <v>51944300</v>
      </c>
      <c r="E71" s="72" t="s">
        <v>376</v>
      </c>
      <c r="F71" s="71" t="s">
        <v>377</v>
      </c>
      <c r="G71" s="71" t="s">
        <v>378</v>
      </c>
      <c r="H71" s="71" t="s">
        <v>24</v>
      </c>
      <c r="I71" s="71" t="s">
        <v>24</v>
      </c>
      <c r="J71" s="71" t="s">
        <v>395</v>
      </c>
      <c r="K71" s="48" t="s">
        <v>317</v>
      </c>
      <c r="L71" s="48">
        <v>2</v>
      </c>
    </row>
    <row r="72" spans="1:12">
      <c r="A72" s="71" t="s">
        <v>556</v>
      </c>
      <c r="B72" s="71" t="s">
        <v>557</v>
      </c>
      <c r="C72" s="71">
        <v>17550800</v>
      </c>
      <c r="D72" s="71">
        <v>53905100</v>
      </c>
      <c r="E72" s="72" t="s">
        <v>376</v>
      </c>
      <c r="F72" s="71" t="s">
        <v>377</v>
      </c>
      <c r="G72" s="71" t="s">
        <v>378</v>
      </c>
      <c r="H72" s="71" t="s">
        <v>24</v>
      </c>
      <c r="I72" s="71" t="s">
        <v>24</v>
      </c>
      <c r="J72" s="71" t="s">
        <v>401</v>
      </c>
      <c r="K72" s="48" t="s">
        <v>314</v>
      </c>
      <c r="L72" s="48">
        <v>2</v>
      </c>
    </row>
    <row r="73" spans="1:12">
      <c r="A73" s="71" t="s">
        <v>558</v>
      </c>
      <c r="B73" s="71" t="s">
        <v>559</v>
      </c>
      <c r="C73" s="71">
        <v>17548600</v>
      </c>
      <c r="D73" s="71">
        <v>53934400</v>
      </c>
      <c r="E73" s="72" t="s">
        <v>376</v>
      </c>
      <c r="F73" s="71" t="s">
        <v>377</v>
      </c>
      <c r="G73" s="71" t="s">
        <v>378</v>
      </c>
      <c r="H73" s="71" t="s">
        <v>24</v>
      </c>
      <c r="I73" s="71" t="s">
        <v>24</v>
      </c>
      <c r="J73" s="71" t="s">
        <v>401</v>
      </c>
      <c r="K73" s="48" t="s">
        <v>314</v>
      </c>
      <c r="L73" s="48">
        <v>2</v>
      </c>
    </row>
    <row r="74" spans="1:12">
      <c r="A74" s="71" t="s">
        <v>560</v>
      </c>
      <c r="B74" s="71" t="s">
        <v>561</v>
      </c>
      <c r="C74" s="71">
        <v>17575800</v>
      </c>
      <c r="D74" s="71">
        <v>53937700</v>
      </c>
      <c r="E74" s="72" t="s">
        <v>376</v>
      </c>
      <c r="F74" s="71" t="s">
        <v>377</v>
      </c>
      <c r="G74" s="71" t="s">
        <v>378</v>
      </c>
      <c r="H74" s="71" t="s">
        <v>24</v>
      </c>
      <c r="I74" s="71" t="s">
        <v>24</v>
      </c>
      <c r="J74" s="71" t="s">
        <v>401</v>
      </c>
      <c r="K74" s="48" t="s">
        <v>314</v>
      </c>
      <c r="L74" s="48">
        <v>2</v>
      </c>
    </row>
    <row r="75" spans="1:12">
      <c r="A75" s="71" t="s">
        <v>562</v>
      </c>
      <c r="B75" s="71" t="s">
        <v>563</v>
      </c>
      <c r="C75" s="71">
        <v>17579000</v>
      </c>
      <c r="D75" s="71">
        <v>53904000</v>
      </c>
      <c r="E75" s="72" t="s">
        <v>376</v>
      </c>
      <c r="F75" s="71" t="s">
        <v>377</v>
      </c>
      <c r="G75" s="71" t="s">
        <v>378</v>
      </c>
      <c r="H75" s="71" t="s">
        <v>24</v>
      </c>
      <c r="I75" s="71" t="s">
        <v>24</v>
      </c>
      <c r="J75" s="71" t="s">
        <v>401</v>
      </c>
      <c r="K75" s="48" t="s">
        <v>314</v>
      </c>
      <c r="L75" s="48">
        <v>2</v>
      </c>
    </row>
    <row r="76" spans="1:12">
      <c r="A76" s="71" t="s">
        <v>564</v>
      </c>
      <c r="B76" s="71" t="s">
        <v>565</v>
      </c>
      <c r="C76" s="71">
        <v>15431400</v>
      </c>
      <c r="D76" s="71">
        <v>52040900</v>
      </c>
      <c r="E76" s="72" t="s">
        <v>376</v>
      </c>
      <c r="F76" s="71" t="s">
        <v>377</v>
      </c>
      <c r="G76" s="71" t="s">
        <v>378</v>
      </c>
      <c r="H76" s="71" t="s">
        <v>24</v>
      </c>
      <c r="I76" s="71" t="s">
        <v>24</v>
      </c>
      <c r="J76" s="71" t="s">
        <v>395</v>
      </c>
      <c r="K76" s="48" t="s">
        <v>317</v>
      </c>
      <c r="L76" s="48">
        <v>2</v>
      </c>
    </row>
    <row r="77" spans="1:12">
      <c r="A77" s="71" t="s">
        <v>566</v>
      </c>
      <c r="B77" s="71" t="s">
        <v>567</v>
      </c>
      <c r="C77" s="71">
        <v>15428200</v>
      </c>
      <c r="D77" s="71">
        <v>52068000</v>
      </c>
      <c r="E77" s="72" t="s">
        <v>376</v>
      </c>
      <c r="F77" s="71" t="s">
        <v>377</v>
      </c>
      <c r="G77" s="71" t="s">
        <v>378</v>
      </c>
      <c r="H77" s="71" t="s">
        <v>24</v>
      </c>
      <c r="I77" s="71" t="s">
        <v>24</v>
      </c>
      <c r="J77" s="71" t="s">
        <v>395</v>
      </c>
      <c r="K77" s="48" t="s">
        <v>317</v>
      </c>
      <c r="L77" s="48">
        <v>2</v>
      </c>
    </row>
    <row r="78" spans="1:12">
      <c r="A78" s="71" t="s">
        <v>568</v>
      </c>
      <c r="B78" s="71" t="s">
        <v>569</v>
      </c>
      <c r="C78" s="71">
        <v>15550000</v>
      </c>
      <c r="D78" s="71">
        <v>52070200</v>
      </c>
      <c r="E78" s="72" t="s">
        <v>376</v>
      </c>
      <c r="F78" s="71" t="s">
        <v>377</v>
      </c>
      <c r="G78" s="71" t="s">
        <v>378</v>
      </c>
      <c r="H78" s="71" t="s">
        <v>24</v>
      </c>
      <c r="I78" s="71" t="s">
        <v>24</v>
      </c>
      <c r="J78" s="71" t="s">
        <v>395</v>
      </c>
      <c r="K78" s="48" t="s">
        <v>317</v>
      </c>
      <c r="L78" s="48">
        <v>2</v>
      </c>
    </row>
    <row r="79" spans="1:12">
      <c r="A79" s="71" t="s">
        <v>570</v>
      </c>
      <c r="B79" s="71" t="s">
        <v>571</v>
      </c>
      <c r="C79" s="71">
        <v>15550000</v>
      </c>
      <c r="D79" s="71">
        <v>52042000</v>
      </c>
      <c r="E79" s="72" t="s">
        <v>376</v>
      </c>
      <c r="F79" s="71" t="s">
        <v>377</v>
      </c>
      <c r="G79" s="71" t="s">
        <v>378</v>
      </c>
      <c r="H79" s="71" t="s">
        <v>24</v>
      </c>
      <c r="I79" s="71" t="s">
        <v>24</v>
      </c>
      <c r="J79" s="71" t="s">
        <v>395</v>
      </c>
      <c r="K79" s="48" t="s">
        <v>317</v>
      </c>
      <c r="L79" s="48">
        <v>2</v>
      </c>
    </row>
    <row r="80" spans="1:12">
      <c r="A80" s="71" t="s">
        <v>572</v>
      </c>
      <c r="B80" s="71" t="s">
        <v>573</v>
      </c>
      <c r="C80" s="71">
        <v>14925500</v>
      </c>
      <c r="D80" s="71">
        <v>52305800</v>
      </c>
      <c r="E80" s="72" t="s">
        <v>376</v>
      </c>
      <c r="F80" s="71" t="s">
        <v>377</v>
      </c>
      <c r="G80" s="71" t="s">
        <v>378</v>
      </c>
      <c r="H80" s="71" t="s">
        <v>24</v>
      </c>
      <c r="I80" s="71" t="s">
        <v>24</v>
      </c>
      <c r="J80" s="71" t="s">
        <v>379</v>
      </c>
      <c r="K80" s="48" t="s">
        <v>317</v>
      </c>
      <c r="L80" s="48">
        <v>2</v>
      </c>
    </row>
    <row r="81" spans="1:12">
      <c r="A81" s="71" t="s">
        <v>574</v>
      </c>
      <c r="B81" s="71" t="s">
        <v>575</v>
      </c>
      <c r="C81" s="71">
        <v>14923300</v>
      </c>
      <c r="D81" s="71">
        <v>52331900</v>
      </c>
      <c r="E81" s="72" t="s">
        <v>376</v>
      </c>
      <c r="F81" s="71" t="s">
        <v>377</v>
      </c>
      <c r="G81" s="71" t="s">
        <v>378</v>
      </c>
      <c r="H81" s="71" t="s">
        <v>24</v>
      </c>
      <c r="I81" s="71" t="s">
        <v>24</v>
      </c>
      <c r="J81" s="71" t="s">
        <v>379</v>
      </c>
      <c r="K81" s="48" t="s">
        <v>317</v>
      </c>
      <c r="L81" s="48">
        <v>2</v>
      </c>
    </row>
    <row r="82" spans="1:12">
      <c r="A82" s="71" t="s">
        <v>576</v>
      </c>
      <c r="B82" s="71" t="s">
        <v>577</v>
      </c>
      <c r="C82" s="71">
        <v>14953700</v>
      </c>
      <c r="D82" s="71">
        <v>52334100</v>
      </c>
      <c r="E82" s="72" t="s">
        <v>376</v>
      </c>
      <c r="F82" s="71" t="s">
        <v>377</v>
      </c>
      <c r="G82" s="71" t="s">
        <v>378</v>
      </c>
      <c r="H82" s="71" t="s">
        <v>24</v>
      </c>
      <c r="I82" s="71" t="s">
        <v>24</v>
      </c>
      <c r="J82" s="71" t="s">
        <v>379</v>
      </c>
      <c r="K82" s="48" t="s">
        <v>317</v>
      </c>
      <c r="L82" s="48">
        <v>2</v>
      </c>
    </row>
    <row r="83" spans="1:12">
      <c r="A83" s="71" t="s">
        <v>578</v>
      </c>
      <c r="B83" s="71" t="s">
        <v>579</v>
      </c>
      <c r="C83" s="71">
        <v>14955900</v>
      </c>
      <c r="D83" s="71">
        <v>52309100</v>
      </c>
      <c r="E83" s="72" t="s">
        <v>376</v>
      </c>
      <c r="F83" s="71" t="s">
        <v>377</v>
      </c>
      <c r="G83" s="71" t="s">
        <v>378</v>
      </c>
      <c r="H83" s="71" t="s">
        <v>24</v>
      </c>
      <c r="I83" s="71" t="s">
        <v>24</v>
      </c>
      <c r="J83" s="71" t="s">
        <v>379</v>
      </c>
      <c r="K83" s="48" t="s">
        <v>317</v>
      </c>
      <c r="L83" s="48">
        <v>2</v>
      </c>
    </row>
    <row r="84" spans="1:12">
      <c r="A84" s="71" t="s">
        <v>580</v>
      </c>
      <c r="B84" s="71" t="s">
        <v>581</v>
      </c>
      <c r="C84" s="71">
        <v>15243600</v>
      </c>
      <c r="D84" s="71">
        <v>52237400</v>
      </c>
      <c r="E84" s="72" t="s">
        <v>376</v>
      </c>
      <c r="F84" s="71" t="s">
        <v>377</v>
      </c>
      <c r="G84" s="71" t="s">
        <v>378</v>
      </c>
      <c r="H84" s="71" t="s">
        <v>24</v>
      </c>
      <c r="I84" s="71" t="s">
        <v>24</v>
      </c>
      <c r="J84" s="71" t="s">
        <v>395</v>
      </c>
      <c r="K84" s="48" t="s">
        <v>317</v>
      </c>
      <c r="L84" s="48">
        <v>1</v>
      </c>
    </row>
    <row r="85" spans="1:12">
      <c r="A85" s="71" t="s">
        <v>582</v>
      </c>
      <c r="B85" s="71" t="s">
        <v>583</v>
      </c>
      <c r="C85" s="71">
        <v>15224000</v>
      </c>
      <c r="D85" s="71">
        <v>52279800</v>
      </c>
      <c r="E85" s="72" t="s">
        <v>376</v>
      </c>
      <c r="F85" s="71" t="s">
        <v>377</v>
      </c>
      <c r="G85" s="71" t="s">
        <v>378</v>
      </c>
      <c r="H85" s="71" t="s">
        <v>24</v>
      </c>
      <c r="I85" s="71" t="s">
        <v>24</v>
      </c>
      <c r="J85" s="71" t="s">
        <v>395</v>
      </c>
      <c r="K85" s="48" t="s">
        <v>317</v>
      </c>
      <c r="L85" s="48">
        <v>1</v>
      </c>
    </row>
    <row r="86" spans="1:12">
      <c r="A86" s="71" t="s">
        <v>584</v>
      </c>
      <c r="B86" s="71" t="s">
        <v>585</v>
      </c>
      <c r="C86" s="71">
        <v>15209900</v>
      </c>
      <c r="D86" s="71">
        <v>52309100</v>
      </c>
      <c r="E86" s="72" t="s">
        <v>376</v>
      </c>
      <c r="F86" s="71" t="s">
        <v>377</v>
      </c>
      <c r="G86" s="71" t="s">
        <v>378</v>
      </c>
      <c r="H86" s="71" t="s">
        <v>24</v>
      </c>
      <c r="I86" s="71" t="s">
        <v>24</v>
      </c>
      <c r="J86" s="71" t="s">
        <v>395</v>
      </c>
      <c r="K86" s="48" t="s">
        <v>317</v>
      </c>
      <c r="L86" s="48">
        <v>1</v>
      </c>
    </row>
    <row r="87" spans="1:12">
      <c r="A87" s="71" t="s">
        <v>586</v>
      </c>
      <c r="B87" s="71" t="s">
        <v>587</v>
      </c>
      <c r="C87" s="71">
        <v>15183900</v>
      </c>
      <c r="D87" s="71">
        <v>52349300</v>
      </c>
      <c r="E87" s="72" t="s">
        <v>376</v>
      </c>
      <c r="F87" s="71" t="s">
        <v>377</v>
      </c>
      <c r="G87" s="71" t="s">
        <v>378</v>
      </c>
      <c r="H87" s="71" t="s">
        <v>24</v>
      </c>
      <c r="I87" s="71" t="s">
        <v>24</v>
      </c>
      <c r="J87" s="71" t="s">
        <v>395</v>
      </c>
      <c r="K87" s="48" t="s">
        <v>317</v>
      </c>
      <c r="L87" s="48">
        <v>1</v>
      </c>
    </row>
    <row r="88" spans="1:12">
      <c r="A88" s="71" t="s">
        <v>588</v>
      </c>
      <c r="B88" s="71" t="s">
        <v>589</v>
      </c>
      <c r="C88" s="71">
        <v>15441200</v>
      </c>
      <c r="D88" s="71">
        <v>56128800</v>
      </c>
      <c r="E88" s="72" t="s">
        <v>376</v>
      </c>
      <c r="F88" s="71" t="s">
        <v>377</v>
      </c>
      <c r="G88" s="71" t="s">
        <v>378</v>
      </c>
      <c r="H88" s="71" t="s">
        <v>24</v>
      </c>
      <c r="I88" s="71" t="s">
        <v>24</v>
      </c>
      <c r="J88" s="71" t="s">
        <v>398</v>
      </c>
      <c r="K88" s="48" t="s">
        <v>316</v>
      </c>
      <c r="L88" s="48">
        <v>1</v>
      </c>
    </row>
    <row r="89" spans="1:12">
      <c r="A89" s="71" t="s">
        <v>590</v>
      </c>
      <c r="B89" s="71" t="s">
        <v>591</v>
      </c>
      <c r="C89" s="71">
        <v>15436800</v>
      </c>
      <c r="D89" s="71">
        <v>56150500</v>
      </c>
      <c r="E89" s="72" t="s">
        <v>376</v>
      </c>
      <c r="F89" s="71" t="s">
        <v>377</v>
      </c>
      <c r="G89" s="71" t="s">
        <v>378</v>
      </c>
      <c r="H89" s="71" t="s">
        <v>24</v>
      </c>
      <c r="I89" s="71" t="s">
        <v>24</v>
      </c>
      <c r="J89" s="71" t="s">
        <v>398</v>
      </c>
      <c r="K89" s="48" t="s">
        <v>316</v>
      </c>
      <c r="L89" s="48">
        <v>1</v>
      </c>
    </row>
    <row r="90" spans="1:12">
      <c r="A90" s="71" t="s">
        <v>592</v>
      </c>
      <c r="B90" s="71" t="s">
        <v>593</v>
      </c>
      <c r="C90" s="71">
        <v>15460700</v>
      </c>
      <c r="D90" s="71">
        <v>56159200</v>
      </c>
      <c r="E90" s="72" t="s">
        <v>376</v>
      </c>
      <c r="F90" s="71" t="s">
        <v>377</v>
      </c>
      <c r="G90" s="71" t="s">
        <v>378</v>
      </c>
      <c r="H90" s="71" t="s">
        <v>24</v>
      </c>
      <c r="I90" s="71" t="s">
        <v>24</v>
      </c>
      <c r="J90" s="71" t="s">
        <v>398</v>
      </c>
      <c r="K90" s="48" t="s">
        <v>316</v>
      </c>
      <c r="L90" s="48">
        <v>1</v>
      </c>
    </row>
    <row r="91" spans="1:12">
      <c r="A91" s="71" t="s">
        <v>594</v>
      </c>
      <c r="B91" s="71" t="s">
        <v>595</v>
      </c>
      <c r="C91" s="71">
        <v>15465100</v>
      </c>
      <c r="D91" s="71">
        <v>56135300</v>
      </c>
      <c r="E91" s="72" t="s">
        <v>376</v>
      </c>
      <c r="F91" s="71" t="s">
        <v>377</v>
      </c>
      <c r="G91" s="71" t="s">
        <v>378</v>
      </c>
      <c r="H91" s="71" t="s">
        <v>24</v>
      </c>
      <c r="I91" s="71" t="s">
        <v>24</v>
      </c>
      <c r="J91" s="71" t="s">
        <v>398</v>
      </c>
      <c r="K91" s="48" t="s">
        <v>316</v>
      </c>
      <c r="L91" s="48">
        <v>1</v>
      </c>
    </row>
    <row r="92" spans="1:12">
      <c r="A92" s="71" t="s">
        <v>596</v>
      </c>
      <c r="B92" s="71" t="s">
        <v>597</v>
      </c>
      <c r="C92" s="71">
        <v>15492200</v>
      </c>
      <c r="D92" s="71">
        <v>55924600</v>
      </c>
      <c r="E92" s="72" t="s">
        <v>376</v>
      </c>
      <c r="F92" s="71" t="s">
        <v>377</v>
      </c>
      <c r="G92" s="71" t="s">
        <v>378</v>
      </c>
      <c r="H92" s="71" t="s">
        <v>24</v>
      </c>
      <c r="I92" s="71" t="s">
        <v>24</v>
      </c>
      <c r="J92" s="71" t="s">
        <v>398</v>
      </c>
      <c r="K92" s="48" t="s">
        <v>316</v>
      </c>
      <c r="L92" s="48">
        <v>1</v>
      </c>
    </row>
    <row r="93" spans="1:12">
      <c r="A93" s="71" t="s">
        <v>598</v>
      </c>
      <c r="B93" s="71" t="s">
        <v>599</v>
      </c>
      <c r="C93" s="71">
        <v>15490000</v>
      </c>
      <c r="D93" s="71">
        <v>55950700</v>
      </c>
      <c r="E93" s="72" t="s">
        <v>376</v>
      </c>
      <c r="F93" s="71" t="s">
        <v>377</v>
      </c>
      <c r="G93" s="71" t="s">
        <v>378</v>
      </c>
      <c r="H93" s="71" t="s">
        <v>24</v>
      </c>
      <c r="I93" s="71" t="s">
        <v>24</v>
      </c>
      <c r="J93" s="71" t="s">
        <v>398</v>
      </c>
      <c r="K93" s="48" t="s">
        <v>316</v>
      </c>
      <c r="L93" s="48">
        <v>1</v>
      </c>
    </row>
    <row r="94" spans="1:12">
      <c r="A94" s="71" t="s">
        <v>600</v>
      </c>
      <c r="B94" s="71" t="s">
        <v>601</v>
      </c>
      <c r="C94" s="71">
        <v>15519400</v>
      </c>
      <c r="D94" s="71">
        <v>55957200</v>
      </c>
      <c r="E94" s="72" t="s">
        <v>376</v>
      </c>
      <c r="F94" s="71" t="s">
        <v>377</v>
      </c>
      <c r="G94" s="71" t="s">
        <v>378</v>
      </c>
      <c r="H94" s="71" t="s">
        <v>24</v>
      </c>
      <c r="I94" s="71" t="s">
        <v>24</v>
      </c>
      <c r="J94" s="71" t="s">
        <v>398</v>
      </c>
      <c r="K94" s="48" t="s">
        <v>316</v>
      </c>
      <c r="L94" s="48">
        <v>1</v>
      </c>
    </row>
    <row r="95" spans="1:12">
      <c r="A95" s="71" t="s">
        <v>602</v>
      </c>
      <c r="B95" s="71" t="s">
        <v>603</v>
      </c>
      <c r="C95" s="71">
        <v>15523700</v>
      </c>
      <c r="D95" s="71">
        <v>55927900</v>
      </c>
      <c r="E95" s="72" t="s">
        <v>376</v>
      </c>
      <c r="F95" s="71" t="s">
        <v>377</v>
      </c>
      <c r="G95" s="71" t="s">
        <v>378</v>
      </c>
      <c r="H95" s="71" t="s">
        <v>24</v>
      </c>
      <c r="I95" s="71" t="s">
        <v>24</v>
      </c>
      <c r="J95" s="71" t="s">
        <v>398</v>
      </c>
      <c r="K95" s="48" t="s">
        <v>316</v>
      </c>
      <c r="L95" s="48">
        <v>1</v>
      </c>
    </row>
    <row r="96" spans="1:12">
      <c r="A96" s="71" t="s">
        <v>604</v>
      </c>
      <c r="B96" s="71" t="s">
        <v>605</v>
      </c>
      <c r="C96" s="71">
        <v>15498700</v>
      </c>
      <c r="D96" s="71">
        <v>55730300</v>
      </c>
      <c r="E96" s="72" t="s">
        <v>376</v>
      </c>
      <c r="F96" s="71" t="s">
        <v>377</v>
      </c>
      <c r="G96" s="71" t="s">
        <v>378</v>
      </c>
      <c r="H96" s="71" t="s">
        <v>24</v>
      </c>
      <c r="I96" s="71" t="s">
        <v>24</v>
      </c>
      <c r="J96" s="71" t="s">
        <v>398</v>
      </c>
      <c r="K96" s="48" t="s">
        <v>316</v>
      </c>
      <c r="L96" s="48">
        <v>1</v>
      </c>
    </row>
    <row r="97" spans="1:12">
      <c r="A97" s="71" t="s">
        <v>606</v>
      </c>
      <c r="B97" s="71" t="s">
        <v>607</v>
      </c>
      <c r="C97" s="71">
        <v>15496600</v>
      </c>
      <c r="D97" s="71">
        <v>55754200</v>
      </c>
      <c r="E97" s="72" t="s">
        <v>376</v>
      </c>
      <c r="F97" s="71" t="s">
        <v>377</v>
      </c>
      <c r="G97" s="71" t="s">
        <v>378</v>
      </c>
      <c r="H97" s="71" t="s">
        <v>24</v>
      </c>
      <c r="I97" s="71" t="s">
        <v>24</v>
      </c>
      <c r="J97" s="71" t="s">
        <v>398</v>
      </c>
      <c r="K97" s="48" t="s">
        <v>316</v>
      </c>
      <c r="L97" s="48">
        <v>1</v>
      </c>
    </row>
    <row r="98" spans="1:12">
      <c r="A98" s="71" t="s">
        <v>608</v>
      </c>
      <c r="B98" s="71" t="s">
        <v>609</v>
      </c>
      <c r="C98" s="71">
        <v>15522600</v>
      </c>
      <c r="D98" s="71">
        <v>55758500</v>
      </c>
      <c r="E98" s="72" t="s">
        <v>376</v>
      </c>
      <c r="F98" s="71" t="s">
        <v>377</v>
      </c>
      <c r="G98" s="71" t="s">
        <v>378</v>
      </c>
      <c r="H98" s="71" t="s">
        <v>24</v>
      </c>
      <c r="I98" s="71" t="s">
        <v>24</v>
      </c>
      <c r="J98" s="71" t="s">
        <v>398</v>
      </c>
      <c r="K98" s="48" t="s">
        <v>316</v>
      </c>
      <c r="L98" s="48">
        <v>1</v>
      </c>
    </row>
    <row r="99" spans="1:12">
      <c r="A99" s="71" t="s">
        <v>610</v>
      </c>
      <c r="B99" s="71" t="s">
        <v>611</v>
      </c>
      <c r="C99" s="71">
        <v>15525900</v>
      </c>
      <c r="D99" s="71">
        <v>55732500</v>
      </c>
      <c r="E99" s="72" t="s">
        <v>376</v>
      </c>
      <c r="F99" s="71" t="s">
        <v>377</v>
      </c>
      <c r="G99" s="71" t="s">
        <v>378</v>
      </c>
      <c r="H99" s="71" t="s">
        <v>24</v>
      </c>
      <c r="I99" s="71" t="s">
        <v>24</v>
      </c>
      <c r="J99" s="71" t="s">
        <v>398</v>
      </c>
      <c r="K99" s="48" t="s">
        <v>316</v>
      </c>
      <c r="L99" s="48">
        <v>1</v>
      </c>
    </row>
    <row r="100" spans="1:12">
      <c r="A100" s="71" t="s">
        <v>612</v>
      </c>
      <c r="B100" s="71" t="s">
        <v>613</v>
      </c>
      <c r="C100" s="71">
        <v>15576900</v>
      </c>
      <c r="D100" s="71">
        <v>55494700</v>
      </c>
      <c r="E100" s="72" t="s">
        <v>376</v>
      </c>
      <c r="F100" s="71" t="s">
        <v>377</v>
      </c>
      <c r="G100" s="71" t="s">
        <v>378</v>
      </c>
      <c r="H100" s="71" t="s">
        <v>24</v>
      </c>
      <c r="I100" s="71" t="s">
        <v>24</v>
      </c>
      <c r="J100" s="71" t="s">
        <v>398</v>
      </c>
      <c r="K100" s="48" t="s">
        <v>316</v>
      </c>
      <c r="L100" s="48">
        <v>1</v>
      </c>
    </row>
    <row r="101" spans="1:12">
      <c r="A101" s="71" t="s">
        <v>614</v>
      </c>
      <c r="B101" s="71" t="s">
        <v>615</v>
      </c>
      <c r="C101" s="71">
        <v>15586700</v>
      </c>
      <c r="D101" s="71">
        <v>55462100</v>
      </c>
      <c r="E101" s="72" t="s">
        <v>376</v>
      </c>
      <c r="F101" s="71" t="s">
        <v>377</v>
      </c>
      <c r="G101" s="71" t="s">
        <v>378</v>
      </c>
      <c r="H101" s="71" t="s">
        <v>24</v>
      </c>
      <c r="I101" s="71" t="s">
        <v>24</v>
      </c>
      <c r="J101" s="71" t="s">
        <v>398</v>
      </c>
      <c r="K101" s="48" t="s">
        <v>316</v>
      </c>
      <c r="L101" s="48">
        <v>1</v>
      </c>
    </row>
    <row r="102" spans="1:12">
      <c r="A102" s="71" t="s">
        <v>616</v>
      </c>
      <c r="B102" s="71" t="s">
        <v>617</v>
      </c>
      <c r="C102" s="71">
        <v>15585600</v>
      </c>
      <c r="D102" s="71">
        <v>55423000</v>
      </c>
      <c r="E102" s="72" t="s">
        <v>376</v>
      </c>
      <c r="F102" s="71" t="s">
        <v>377</v>
      </c>
      <c r="G102" s="71" t="s">
        <v>378</v>
      </c>
      <c r="H102" s="71" t="s">
        <v>24</v>
      </c>
      <c r="I102" s="71" t="s">
        <v>24</v>
      </c>
      <c r="J102" s="71" t="s">
        <v>398</v>
      </c>
      <c r="K102" s="48" t="s">
        <v>316</v>
      </c>
      <c r="L102" s="48">
        <v>1</v>
      </c>
    </row>
    <row r="103" spans="1:12">
      <c r="A103" s="71" t="s">
        <v>618</v>
      </c>
      <c r="B103" s="71" t="s">
        <v>619</v>
      </c>
      <c r="C103" s="71">
        <v>15619300</v>
      </c>
      <c r="D103" s="71">
        <v>55381800</v>
      </c>
      <c r="E103" s="72" t="s">
        <v>376</v>
      </c>
      <c r="F103" s="71" t="s">
        <v>377</v>
      </c>
      <c r="G103" s="71" t="s">
        <v>378</v>
      </c>
      <c r="H103" s="71" t="s">
        <v>24</v>
      </c>
      <c r="I103" s="71" t="s">
        <v>24</v>
      </c>
      <c r="J103" s="71" t="s">
        <v>398</v>
      </c>
      <c r="K103" s="48" t="s">
        <v>316</v>
      </c>
      <c r="L103" s="48">
        <v>1</v>
      </c>
    </row>
    <row r="104" spans="1:12">
      <c r="A104" s="71" t="s">
        <v>620</v>
      </c>
      <c r="B104" s="71" t="s">
        <v>621</v>
      </c>
      <c r="C104" s="71">
        <v>15630000</v>
      </c>
      <c r="D104" s="71">
        <v>55190000</v>
      </c>
      <c r="E104" s="72" t="s">
        <v>376</v>
      </c>
      <c r="F104" s="71" t="s">
        <v>377</v>
      </c>
      <c r="G104" s="71" t="s">
        <v>378</v>
      </c>
      <c r="H104" s="71" t="s">
        <v>24</v>
      </c>
      <c r="I104" s="71" t="s">
        <v>24</v>
      </c>
      <c r="J104" s="71" t="s">
        <v>398</v>
      </c>
      <c r="K104" s="48" t="s">
        <v>318</v>
      </c>
      <c r="L104" s="48">
        <v>1</v>
      </c>
    </row>
    <row r="105" spans="1:12">
      <c r="A105" s="71" t="s">
        <v>622</v>
      </c>
      <c r="B105" s="71" t="s">
        <v>623</v>
      </c>
      <c r="C105" s="71">
        <v>15629600</v>
      </c>
      <c r="D105" s="71">
        <v>55210000</v>
      </c>
      <c r="E105" s="72" t="s">
        <v>376</v>
      </c>
      <c r="F105" s="71" t="s">
        <v>377</v>
      </c>
      <c r="G105" s="71" t="s">
        <v>378</v>
      </c>
      <c r="H105" s="71" t="s">
        <v>24</v>
      </c>
      <c r="I105" s="71" t="s">
        <v>24</v>
      </c>
      <c r="J105" s="71" t="s">
        <v>398</v>
      </c>
      <c r="K105" s="48" t="s">
        <v>318</v>
      </c>
      <c r="L105" s="48">
        <v>1</v>
      </c>
    </row>
    <row r="106" spans="1:12">
      <c r="A106" s="71" t="s">
        <v>624</v>
      </c>
      <c r="B106" s="71" t="s">
        <v>625</v>
      </c>
      <c r="C106" s="71">
        <v>15647600</v>
      </c>
      <c r="D106" s="71">
        <v>55216500</v>
      </c>
      <c r="E106" s="72" t="s">
        <v>376</v>
      </c>
      <c r="F106" s="71" t="s">
        <v>377</v>
      </c>
      <c r="G106" s="71" t="s">
        <v>378</v>
      </c>
      <c r="H106" s="71" t="s">
        <v>24</v>
      </c>
      <c r="I106" s="71" t="s">
        <v>24</v>
      </c>
      <c r="J106" s="71" t="s">
        <v>398</v>
      </c>
      <c r="K106" s="48" t="s">
        <v>318</v>
      </c>
      <c r="L106" s="48">
        <v>1</v>
      </c>
    </row>
    <row r="107" spans="1:12">
      <c r="A107" s="71" t="s">
        <v>626</v>
      </c>
      <c r="B107" s="71" t="s">
        <v>627</v>
      </c>
      <c r="C107" s="71">
        <v>15644700</v>
      </c>
      <c r="D107" s="71">
        <v>55195200</v>
      </c>
      <c r="E107" s="72" t="s">
        <v>376</v>
      </c>
      <c r="F107" s="71" t="s">
        <v>377</v>
      </c>
      <c r="G107" s="71" t="s">
        <v>378</v>
      </c>
      <c r="H107" s="71" t="s">
        <v>24</v>
      </c>
      <c r="I107" s="71" t="s">
        <v>24</v>
      </c>
      <c r="J107" s="71" t="s">
        <v>398</v>
      </c>
      <c r="K107" s="48" t="s">
        <v>318</v>
      </c>
      <c r="L107" s="48">
        <v>1</v>
      </c>
    </row>
    <row r="108" spans="1:12">
      <c r="A108" s="71" t="s">
        <v>628</v>
      </c>
      <c r="B108" s="71" t="s">
        <v>629</v>
      </c>
      <c r="C108" s="71">
        <v>15600800</v>
      </c>
      <c r="D108" s="71">
        <v>54695600</v>
      </c>
      <c r="E108" s="72" t="s">
        <v>376</v>
      </c>
      <c r="F108" s="71" t="s">
        <v>377</v>
      </c>
      <c r="G108" s="71" t="s">
        <v>378</v>
      </c>
      <c r="H108" s="71" t="s">
        <v>24</v>
      </c>
      <c r="I108" s="71" t="s">
        <v>24</v>
      </c>
      <c r="J108" s="71" t="s">
        <v>398</v>
      </c>
      <c r="K108" s="48" t="s">
        <v>318</v>
      </c>
      <c r="L108" s="48">
        <v>1</v>
      </c>
    </row>
    <row r="109" spans="1:12">
      <c r="A109" s="71" t="s">
        <v>630</v>
      </c>
      <c r="B109" s="71" t="s">
        <v>631</v>
      </c>
      <c r="C109" s="71">
        <v>15616000</v>
      </c>
      <c r="D109" s="71">
        <v>54722700</v>
      </c>
      <c r="E109" s="72" t="s">
        <v>376</v>
      </c>
      <c r="F109" s="71" t="s">
        <v>377</v>
      </c>
      <c r="G109" s="71" t="s">
        <v>378</v>
      </c>
      <c r="H109" s="71" t="s">
        <v>24</v>
      </c>
      <c r="I109" s="71" t="s">
        <v>24</v>
      </c>
      <c r="J109" s="71" t="s">
        <v>398</v>
      </c>
      <c r="K109" s="48" t="s">
        <v>318</v>
      </c>
      <c r="L109" s="48">
        <v>1</v>
      </c>
    </row>
    <row r="110" spans="1:12">
      <c r="A110" s="71" t="s">
        <v>632</v>
      </c>
      <c r="B110" s="71" t="s">
        <v>633</v>
      </c>
      <c r="C110" s="71">
        <v>15620300</v>
      </c>
      <c r="D110" s="71">
        <v>54753100</v>
      </c>
      <c r="E110" s="72" t="s">
        <v>376</v>
      </c>
      <c r="F110" s="71" t="s">
        <v>377</v>
      </c>
      <c r="G110" s="71" t="s">
        <v>378</v>
      </c>
      <c r="H110" s="71" t="s">
        <v>24</v>
      </c>
      <c r="I110" s="71" t="s">
        <v>24</v>
      </c>
      <c r="J110" s="71" t="s">
        <v>398</v>
      </c>
      <c r="K110" s="48" t="s">
        <v>318</v>
      </c>
      <c r="L110" s="48">
        <v>1</v>
      </c>
    </row>
    <row r="111" spans="1:12">
      <c r="A111" s="71" t="s">
        <v>634</v>
      </c>
      <c r="B111" s="71" t="s">
        <v>635</v>
      </c>
      <c r="C111" s="71">
        <v>15620300</v>
      </c>
      <c r="D111" s="71">
        <v>54783500</v>
      </c>
      <c r="E111" s="72" t="s">
        <v>376</v>
      </c>
      <c r="F111" s="71" t="s">
        <v>377</v>
      </c>
      <c r="G111" s="71" t="s">
        <v>378</v>
      </c>
      <c r="H111" s="71" t="s">
        <v>24</v>
      </c>
      <c r="I111" s="71" t="s">
        <v>24</v>
      </c>
      <c r="J111" s="71" t="s">
        <v>398</v>
      </c>
      <c r="K111" s="48" t="s">
        <v>318</v>
      </c>
      <c r="L111" s="48">
        <v>1</v>
      </c>
    </row>
    <row r="112" spans="1:12">
      <c r="A112" s="71" t="s">
        <v>636</v>
      </c>
      <c r="B112" s="71" t="s">
        <v>637</v>
      </c>
      <c r="C112" s="71">
        <v>15440100</v>
      </c>
      <c r="D112" s="71">
        <v>54187400</v>
      </c>
      <c r="E112" s="72" t="s">
        <v>376</v>
      </c>
      <c r="F112" s="71" t="s">
        <v>377</v>
      </c>
      <c r="G112" s="71" t="s">
        <v>378</v>
      </c>
      <c r="H112" s="71" t="s">
        <v>24</v>
      </c>
      <c r="I112" s="71" t="s">
        <v>24</v>
      </c>
      <c r="J112" s="71" t="s">
        <v>401</v>
      </c>
      <c r="K112" s="48" t="s">
        <v>318</v>
      </c>
      <c r="L112" s="48">
        <v>1</v>
      </c>
    </row>
    <row r="113" spans="1:12">
      <c r="A113" s="71" t="s">
        <v>638</v>
      </c>
      <c r="B113" s="71" t="s">
        <v>639</v>
      </c>
      <c r="C113" s="71">
        <v>15419500</v>
      </c>
      <c r="D113" s="71">
        <v>54204800</v>
      </c>
      <c r="E113" s="72" t="s">
        <v>376</v>
      </c>
      <c r="F113" s="71" t="s">
        <v>377</v>
      </c>
      <c r="G113" s="71" t="s">
        <v>378</v>
      </c>
      <c r="H113" s="71" t="s">
        <v>24</v>
      </c>
      <c r="I113" s="71" t="s">
        <v>24</v>
      </c>
      <c r="J113" s="71" t="s">
        <v>401</v>
      </c>
      <c r="K113" s="48" t="s">
        <v>318</v>
      </c>
      <c r="L113" s="48">
        <v>1</v>
      </c>
    </row>
    <row r="114" spans="1:12">
      <c r="A114" s="71" t="s">
        <v>640</v>
      </c>
      <c r="B114" s="71" t="s">
        <v>641</v>
      </c>
      <c r="C114" s="71">
        <v>15406400</v>
      </c>
      <c r="D114" s="71">
        <v>54226500</v>
      </c>
      <c r="E114" s="72" t="s">
        <v>376</v>
      </c>
      <c r="F114" s="71" t="s">
        <v>377</v>
      </c>
      <c r="G114" s="71" t="s">
        <v>378</v>
      </c>
      <c r="H114" s="71" t="s">
        <v>24</v>
      </c>
      <c r="I114" s="71" t="s">
        <v>24</v>
      </c>
      <c r="J114" s="71" t="s">
        <v>401</v>
      </c>
      <c r="K114" s="48" t="s">
        <v>318</v>
      </c>
      <c r="L114" s="48">
        <v>1</v>
      </c>
    </row>
    <row r="115" spans="1:12">
      <c r="A115" s="71" t="s">
        <v>642</v>
      </c>
      <c r="B115" s="71" t="s">
        <v>643</v>
      </c>
      <c r="C115" s="71">
        <v>15393400</v>
      </c>
      <c r="D115" s="71">
        <v>54253700</v>
      </c>
      <c r="E115" s="72" t="s">
        <v>376</v>
      </c>
      <c r="F115" s="71" t="s">
        <v>377</v>
      </c>
      <c r="G115" s="71" t="s">
        <v>378</v>
      </c>
      <c r="H115" s="71" t="s">
        <v>24</v>
      </c>
      <c r="I115" s="71" t="s">
        <v>24</v>
      </c>
      <c r="J115" s="71" t="s">
        <v>401</v>
      </c>
      <c r="K115" s="48" t="s">
        <v>318</v>
      </c>
      <c r="L115" s="48">
        <v>1</v>
      </c>
    </row>
    <row r="116" spans="1:12">
      <c r="A116" s="71" t="s">
        <v>644</v>
      </c>
      <c r="B116" s="71" t="s">
        <v>645</v>
      </c>
      <c r="C116" s="71">
        <v>15658300</v>
      </c>
      <c r="D116" s="71">
        <v>53831300</v>
      </c>
      <c r="E116" s="72" t="s">
        <v>376</v>
      </c>
      <c r="F116" s="71" t="s">
        <v>377</v>
      </c>
      <c r="G116" s="71" t="s">
        <v>378</v>
      </c>
      <c r="H116" s="71" t="s">
        <v>24</v>
      </c>
      <c r="I116" s="71" t="s">
        <v>24</v>
      </c>
      <c r="J116" s="71" t="s">
        <v>401</v>
      </c>
      <c r="K116" s="48" t="s">
        <v>318</v>
      </c>
      <c r="L116" s="48">
        <v>1</v>
      </c>
    </row>
    <row r="117" spans="1:12">
      <c r="A117" s="71" t="s">
        <v>646</v>
      </c>
      <c r="B117" s="71" t="s">
        <v>647</v>
      </c>
      <c r="C117" s="71">
        <v>15631200</v>
      </c>
      <c r="D117" s="71">
        <v>53825900</v>
      </c>
      <c r="E117" s="72" t="s">
        <v>376</v>
      </c>
      <c r="F117" s="71" t="s">
        <v>377</v>
      </c>
      <c r="G117" s="71" t="s">
        <v>378</v>
      </c>
      <c r="H117" s="71" t="s">
        <v>24</v>
      </c>
      <c r="I117" s="71" t="s">
        <v>24</v>
      </c>
      <c r="J117" s="71" t="s">
        <v>401</v>
      </c>
      <c r="K117" s="48" t="s">
        <v>318</v>
      </c>
      <c r="L117" s="48">
        <v>1</v>
      </c>
    </row>
    <row r="118" spans="1:12">
      <c r="A118" s="71" t="s">
        <v>648</v>
      </c>
      <c r="B118" s="71" t="s">
        <v>649</v>
      </c>
      <c r="C118" s="71">
        <v>15605100</v>
      </c>
      <c r="D118" s="71">
        <v>53821500</v>
      </c>
      <c r="E118" s="72" t="s">
        <v>376</v>
      </c>
      <c r="F118" s="71" t="s">
        <v>377</v>
      </c>
      <c r="G118" s="71" t="s">
        <v>378</v>
      </c>
      <c r="H118" s="71" t="s">
        <v>24</v>
      </c>
      <c r="I118" s="71" t="s">
        <v>24</v>
      </c>
      <c r="J118" s="71" t="s">
        <v>401</v>
      </c>
      <c r="K118" s="48" t="s">
        <v>318</v>
      </c>
      <c r="L118" s="48">
        <v>1</v>
      </c>
    </row>
    <row r="119" spans="1:12">
      <c r="A119" s="71" t="s">
        <v>650</v>
      </c>
      <c r="B119" s="71" t="s">
        <v>651</v>
      </c>
      <c r="C119" s="71">
        <v>15575800</v>
      </c>
      <c r="D119" s="71">
        <v>53822600</v>
      </c>
      <c r="E119" s="72" t="s">
        <v>376</v>
      </c>
      <c r="F119" s="71" t="s">
        <v>377</v>
      </c>
      <c r="G119" s="71" t="s">
        <v>378</v>
      </c>
      <c r="H119" s="71" t="s">
        <v>24</v>
      </c>
      <c r="I119" s="71" t="s">
        <v>24</v>
      </c>
      <c r="J119" s="71" t="s">
        <v>401</v>
      </c>
      <c r="K119" s="48" t="s">
        <v>318</v>
      </c>
      <c r="L119" s="48">
        <v>1</v>
      </c>
    </row>
    <row r="120" spans="1:12">
      <c r="A120" s="71" t="s">
        <v>652</v>
      </c>
      <c r="B120" s="71" t="s">
        <v>653</v>
      </c>
      <c r="C120" s="71">
        <v>15801700</v>
      </c>
      <c r="D120" s="71">
        <v>53952900</v>
      </c>
      <c r="E120" s="72" t="s">
        <v>376</v>
      </c>
      <c r="F120" s="71" t="s">
        <v>377</v>
      </c>
      <c r="G120" s="71" t="s">
        <v>378</v>
      </c>
      <c r="H120" s="71" t="s">
        <v>24</v>
      </c>
      <c r="I120" s="71" t="s">
        <v>24</v>
      </c>
      <c r="J120" s="71" t="s">
        <v>401</v>
      </c>
      <c r="K120" s="48" t="s">
        <v>318</v>
      </c>
      <c r="L120" s="48">
        <v>1</v>
      </c>
    </row>
    <row r="121" spans="1:12">
      <c r="A121" s="71" t="s">
        <v>654</v>
      </c>
      <c r="B121" s="71" t="s">
        <v>655</v>
      </c>
      <c r="C121" s="71">
        <v>15798400</v>
      </c>
      <c r="D121" s="71">
        <v>53980100</v>
      </c>
      <c r="E121" s="72" t="s">
        <v>376</v>
      </c>
      <c r="F121" s="71" t="s">
        <v>377</v>
      </c>
      <c r="G121" s="71" t="s">
        <v>378</v>
      </c>
      <c r="H121" s="71" t="s">
        <v>24</v>
      </c>
      <c r="I121" s="71" t="s">
        <v>24</v>
      </c>
      <c r="J121" s="71" t="s">
        <v>401</v>
      </c>
      <c r="K121" s="48" t="s">
        <v>318</v>
      </c>
      <c r="L121" s="48">
        <v>1</v>
      </c>
    </row>
    <row r="122" spans="1:12">
      <c r="A122" s="71" t="s">
        <v>656</v>
      </c>
      <c r="B122" s="71" t="s">
        <v>657</v>
      </c>
      <c r="C122" s="71">
        <v>15828800</v>
      </c>
      <c r="D122" s="71">
        <v>53986600</v>
      </c>
      <c r="E122" s="72" t="s">
        <v>376</v>
      </c>
      <c r="F122" s="71" t="s">
        <v>377</v>
      </c>
      <c r="G122" s="71" t="s">
        <v>378</v>
      </c>
      <c r="H122" s="71" t="s">
        <v>24</v>
      </c>
      <c r="I122" s="71" t="s">
        <v>24</v>
      </c>
      <c r="J122" s="71" t="s">
        <v>401</v>
      </c>
      <c r="K122" s="48" t="s">
        <v>318</v>
      </c>
      <c r="L122" s="48">
        <v>1</v>
      </c>
    </row>
    <row r="123" spans="1:12">
      <c r="A123" s="71" t="s">
        <v>658</v>
      </c>
      <c r="B123" s="71" t="s">
        <v>659</v>
      </c>
      <c r="C123" s="71">
        <v>15832100</v>
      </c>
      <c r="D123" s="71">
        <v>53957200</v>
      </c>
      <c r="E123" s="72" t="s">
        <v>376</v>
      </c>
      <c r="F123" s="71" t="s">
        <v>377</v>
      </c>
      <c r="G123" s="71" t="s">
        <v>378</v>
      </c>
      <c r="H123" s="71" t="s">
        <v>24</v>
      </c>
      <c r="I123" s="71" t="s">
        <v>24</v>
      </c>
      <c r="J123" s="71" t="s">
        <v>401</v>
      </c>
      <c r="K123" s="48" t="s">
        <v>318</v>
      </c>
      <c r="L123" s="48">
        <v>1</v>
      </c>
    </row>
    <row r="124" spans="1:12">
      <c r="A124" s="71" t="s">
        <v>660</v>
      </c>
      <c r="B124" s="71" t="s">
        <v>661</v>
      </c>
      <c r="C124" s="71">
        <v>16042700</v>
      </c>
      <c r="D124" s="71">
        <v>53990900</v>
      </c>
      <c r="E124" s="72" t="s">
        <v>376</v>
      </c>
      <c r="F124" s="71" t="s">
        <v>377</v>
      </c>
      <c r="G124" s="71" t="s">
        <v>378</v>
      </c>
      <c r="H124" s="71" t="s">
        <v>24</v>
      </c>
      <c r="I124" s="71" t="s">
        <v>24</v>
      </c>
      <c r="J124" s="71" t="s">
        <v>401</v>
      </c>
      <c r="K124" s="48" t="s">
        <v>318</v>
      </c>
      <c r="L124" s="48">
        <v>1</v>
      </c>
    </row>
    <row r="125" spans="1:12">
      <c r="A125" s="71" t="s">
        <v>662</v>
      </c>
      <c r="B125" s="71" t="s">
        <v>663</v>
      </c>
      <c r="C125" s="71">
        <v>16041600</v>
      </c>
      <c r="D125" s="71">
        <v>54019100</v>
      </c>
      <c r="E125" s="72" t="s">
        <v>376</v>
      </c>
      <c r="F125" s="71" t="s">
        <v>377</v>
      </c>
      <c r="G125" s="71" t="s">
        <v>378</v>
      </c>
      <c r="H125" s="71" t="s">
        <v>24</v>
      </c>
      <c r="I125" s="71" t="s">
        <v>24</v>
      </c>
      <c r="J125" s="71" t="s">
        <v>401</v>
      </c>
      <c r="K125" s="48" t="s">
        <v>318</v>
      </c>
      <c r="L125" s="48">
        <v>1</v>
      </c>
    </row>
    <row r="126" spans="1:12">
      <c r="A126" s="71" t="s">
        <v>664</v>
      </c>
      <c r="B126" s="71" t="s">
        <v>665</v>
      </c>
      <c r="C126" s="71">
        <v>16077400</v>
      </c>
      <c r="D126" s="71">
        <v>54019100</v>
      </c>
      <c r="E126" s="72" t="s">
        <v>376</v>
      </c>
      <c r="F126" s="71" t="s">
        <v>377</v>
      </c>
      <c r="G126" s="71" t="s">
        <v>378</v>
      </c>
      <c r="H126" s="71" t="s">
        <v>24</v>
      </c>
      <c r="I126" s="71" t="s">
        <v>24</v>
      </c>
      <c r="J126" s="71" t="s">
        <v>401</v>
      </c>
      <c r="K126" s="48" t="s">
        <v>318</v>
      </c>
      <c r="L126" s="48">
        <v>1</v>
      </c>
    </row>
    <row r="127" spans="1:12">
      <c r="A127" s="71" t="s">
        <v>666</v>
      </c>
      <c r="B127" s="71" t="s">
        <v>667</v>
      </c>
      <c r="C127" s="71">
        <v>16077400</v>
      </c>
      <c r="D127" s="71">
        <v>53988700</v>
      </c>
      <c r="E127" s="72" t="s">
        <v>376</v>
      </c>
      <c r="F127" s="71" t="s">
        <v>377</v>
      </c>
      <c r="G127" s="71" t="s">
        <v>378</v>
      </c>
      <c r="H127" s="71" t="s">
        <v>24</v>
      </c>
      <c r="I127" s="71" t="s">
        <v>24</v>
      </c>
      <c r="J127" s="71" t="s">
        <v>401</v>
      </c>
      <c r="K127" s="48" t="s">
        <v>318</v>
      </c>
      <c r="L127" s="48">
        <v>1</v>
      </c>
    </row>
    <row r="128" spans="1:12">
      <c r="A128" s="71" t="s">
        <v>668</v>
      </c>
      <c r="B128" s="71" t="s">
        <v>669</v>
      </c>
      <c r="C128" s="71">
        <v>14858100</v>
      </c>
      <c r="D128" s="71">
        <v>52527300</v>
      </c>
      <c r="E128" s="72" t="s">
        <v>376</v>
      </c>
      <c r="F128" s="71" t="s">
        <v>377</v>
      </c>
      <c r="G128" s="71" t="s">
        <v>378</v>
      </c>
      <c r="H128" s="71" t="s">
        <v>24</v>
      </c>
      <c r="I128" s="71" t="s">
        <v>24</v>
      </c>
      <c r="J128" s="71" t="s">
        <v>379</v>
      </c>
      <c r="K128" s="48" t="s">
        <v>317</v>
      </c>
      <c r="L128" s="48">
        <v>1</v>
      </c>
    </row>
    <row r="129" spans="1:12">
      <c r="A129" s="71" t="s">
        <v>670</v>
      </c>
      <c r="B129" s="71" t="s">
        <v>671</v>
      </c>
      <c r="C129" s="71">
        <v>14854900</v>
      </c>
      <c r="D129" s="71">
        <v>52550100</v>
      </c>
      <c r="E129" s="72" t="s">
        <v>376</v>
      </c>
      <c r="F129" s="71" t="s">
        <v>377</v>
      </c>
      <c r="G129" s="71" t="s">
        <v>378</v>
      </c>
      <c r="H129" s="71" t="s">
        <v>24</v>
      </c>
      <c r="I129" s="71" t="s">
        <v>24</v>
      </c>
      <c r="J129" s="71" t="s">
        <v>379</v>
      </c>
      <c r="K129" s="48" t="s">
        <v>317</v>
      </c>
      <c r="L129" s="48">
        <v>1</v>
      </c>
    </row>
    <row r="130" spans="1:12">
      <c r="A130" s="71" t="s">
        <v>672</v>
      </c>
      <c r="B130" s="71" t="s">
        <v>673</v>
      </c>
      <c r="C130" s="71">
        <v>14877700</v>
      </c>
      <c r="D130" s="71">
        <v>52552300</v>
      </c>
      <c r="E130" s="72" t="s">
        <v>376</v>
      </c>
      <c r="F130" s="71" t="s">
        <v>377</v>
      </c>
      <c r="G130" s="71" t="s">
        <v>378</v>
      </c>
      <c r="H130" s="71" t="s">
        <v>24</v>
      </c>
      <c r="I130" s="71" t="s">
        <v>24</v>
      </c>
      <c r="J130" s="71" t="s">
        <v>379</v>
      </c>
      <c r="K130" s="48" t="s">
        <v>317</v>
      </c>
      <c r="L130" s="48">
        <v>1</v>
      </c>
    </row>
    <row r="131" spans="1:12">
      <c r="A131" s="71" t="s">
        <v>674</v>
      </c>
      <c r="B131" s="71" t="s">
        <v>675</v>
      </c>
      <c r="C131" s="71">
        <v>14877700</v>
      </c>
      <c r="D131" s="71">
        <v>52527300</v>
      </c>
      <c r="E131" s="72" t="s">
        <v>376</v>
      </c>
      <c r="F131" s="71" t="s">
        <v>377</v>
      </c>
      <c r="G131" s="71" t="s">
        <v>378</v>
      </c>
      <c r="H131" s="71" t="s">
        <v>24</v>
      </c>
      <c r="I131" s="71" t="s">
        <v>24</v>
      </c>
      <c r="J131" s="71" t="s">
        <v>379</v>
      </c>
      <c r="K131" s="48" t="s">
        <v>317</v>
      </c>
      <c r="L131" s="48">
        <v>1</v>
      </c>
    </row>
    <row r="132" spans="1:12">
      <c r="A132" s="71" t="s">
        <v>676</v>
      </c>
      <c r="B132" s="71" t="s">
        <v>677</v>
      </c>
      <c r="C132" s="71">
        <v>16518300</v>
      </c>
      <c r="D132" s="71">
        <v>53837800</v>
      </c>
      <c r="E132" s="72" t="s">
        <v>376</v>
      </c>
      <c r="F132" s="71" t="s">
        <v>377</v>
      </c>
      <c r="G132" s="71" t="s">
        <v>378</v>
      </c>
      <c r="H132" s="71" t="s">
        <v>24</v>
      </c>
      <c r="I132" s="71" t="s">
        <v>24</v>
      </c>
      <c r="J132" s="71" t="s">
        <v>401</v>
      </c>
      <c r="K132" s="48" t="s">
        <v>318</v>
      </c>
      <c r="L132" s="48">
        <v>1</v>
      </c>
    </row>
    <row r="133" spans="1:12">
      <c r="A133" s="71" t="s">
        <v>678</v>
      </c>
      <c r="B133" s="71" t="s">
        <v>679</v>
      </c>
      <c r="C133" s="71">
        <v>16487900</v>
      </c>
      <c r="D133" s="71">
        <v>53853000</v>
      </c>
      <c r="E133" s="72" t="s">
        <v>376</v>
      </c>
      <c r="F133" s="71" t="s">
        <v>377</v>
      </c>
      <c r="G133" s="71" t="s">
        <v>378</v>
      </c>
      <c r="H133" s="71" t="s">
        <v>24</v>
      </c>
      <c r="I133" s="71" t="s">
        <v>24</v>
      </c>
      <c r="J133" s="71" t="s">
        <v>401</v>
      </c>
      <c r="K133" s="48" t="s">
        <v>318</v>
      </c>
      <c r="L133" s="48">
        <v>1</v>
      </c>
    </row>
    <row r="134" spans="1:12">
      <c r="A134" s="71" t="s">
        <v>680</v>
      </c>
      <c r="B134" s="71" t="s">
        <v>681</v>
      </c>
      <c r="C134" s="71">
        <v>16457400</v>
      </c>
      <c r="D134" s="71">
        <v>53865000</v>
      </c>
      <c r="E134" s="72" t="s">
        <v>376</v>
      </c>
      <c r="F134" s="71" t="s">
        <v>377</v>
      </c>
      <c r="G134" s="71" t="s">
        <v>378</v>
      </c>
      <c r="H134" s="71" t="s">
        <v>24</v>
      </c>
      <c r="I134" s="71" t="s">
        <v>24</v>
      </c>
      <c r="J134" s="71" t="s">
        <v>401</v>
      </c>
      <c r="K134" s="48" t="s">
        <v>318</v>
      </c>
      <c r="L134" s="48">
        <v>1</v>
      </c>
    </row>
    <row r="135" spans="1:12">
      <c r="A135" s="71" t="s">
        <v>682</v>
      </c>
      <c r="B135" s="71" t="s">
        <v>683</v>
      </c>
      <c r="C135" s="71">
        <v>16423800</v>
      </c>
      <c r="D135" s="71">
        <v>53879100</v>
      </c>
      <c r="E135" s="72" t="s">
        <v>376</v>
      </c>
      <c r="F135" s="71" t="s">
        <v>377</v>
      </c>
      <c r="G135" s="71" t="s">
        <v>378</v>
      </c>
      <c r="H135" s="71" t="s">
        <v>24</v>
      </c>
      <c r="I135" s="71" t="s">
        <v>24</v>
      </c>
      <c r="J135" s="71" t="s">
        <v>401</v>
      </c>
      <c r="K135" s="48" t="s">
        <v>318</v>
      </c>
      <c r="L135" s="48">
        <v>1</v>
      </c>
    </row>
    <row r="136" spans="1:12">
      <c r="A136" s="71" t="s">
        <v>684</v>
      </c>
      <c r="B136" s="71" t="s">
        <v>685</v>
      </c>
      <c r="C136" s="71">
        <v>16778000</v>
      </c>
      <c r="D136" s="71">
        <v>53745100</v>
      </c>
      <c r="E136" s="72" t="s">
        <v>376</v>
      </c>
      <c r="F136" s="71" t="s">
        <v>377</v>
      </c>
      <c r="G136" s="71" t="s">
        <v>378</v>
      </c>
      <c r="H136" s="71" t="s">
        <v>24</v>
      </c>
      <c r="I136" s="71" t="s">
        <v>24</v>
      </c>
      <c r="J136" s="71" t="s">
        <v>401</v>
      </c>
      <c r="K136" s="48" t="s">
        <v>318</v>
      </c>
      <c r="L136" s="48">
        <v>1</v>
      </c>
    </row>
    <row r="137" spans="1:12">
      <c r="A137" s="71" t="s">
        <v>686</v>
      </c>
      <c r="B137" s="71" t="s">
        <v>687</v>
      </c>
      <c r="C137" s="71">
        <v>16758000</v>
      </c>
      <c r="D137" s="71">
        <v>53751100</v>
      </c>
      <c r="E137" s="72" t="s">
        <v>376</v>
      </c>
      <c r="F137" s="71" t="s">
        <v>377</v>
      </c>
      <c r="G137" s="71" t="s">
        <v>378</v>
      </c>
      <c r="H137" s="71" t="s">
        <v>24</v>
      </c>
      <c r="I137" s="71" t="s">
        <v>24</v>
      </c>
      <c r="J137" s="71" t="s">
        <v>401</v>
      </c>
      <c r="K137" s="48" t="s">
        <v>318</v>
      </c>
      <c r="L137" s="48">
        <v>1</v>
      </c>
    </row>
    <row r="138" spans="1:12">
      <c r="A138" s="71" t="s">
        <v>688</v>
      </c>
      <c r="B138" s="71" t="s">
        <v>689</v>
      </c>
      <c r="C138" s="71">
        <v>16737900</v>
      </c>
      <c r="D138" s="71">
        <v>53757700</v>
      </c>
      <c r="E138" s="72" t="s">
        <v>376</v>
      </c>
      <c r="F138" s="71" t="s">
        <v>377</v>
      </c>
      <c r="G138" s="71" t="s">
        <v>378</v>
      </c>
      <c r="H138" s="71" t="s">
        <v>24</v>
      </c>
      <c r="I138" s="71" t="s">
        <v>24</v>
      </c>
      <c r="J138" s="71" t="s">
        <v>401</v>
      </c>
      <c r="K138" s="48" t="s">
        <v>318</v>
      </c>
      <c r="L138" s="48">
        <v>1</v>
      </c>
    </row>
    <row r="139" spans="1:12">
      <c r="A139" s="71" t="s">
        <v>690</v>
      </c>
      <c r="B139" s="71" t="s">
        <v>691</v>
      </c>
      <c r="C139" s="71">
        <v>16718200</v>
      </c>
      <c r="D139" s="71">
        <v>53764400</v>
      </c>
      <c r="E139" s="72" t="s">
        <v>376</v>
      </c>
      <c r="F139" s="71" t="s">
        <v>377</v>
      </c>
      <c r="G139" s="71" t="s">
        <v>378</v>
      </c>
      <c r="H139" s="71" t="s">
        <v>24</v>
      </c>
      <c r="I139" s="71" t="s">
        <v>24</v>
      </c>
      <c r="J139" s="71" t="s">
        <v>401</v>
      </c>
      <c r="K139" s="48" t="s">
        <v>318</v>
      </c>
      <c r="L139" s="48">
        <v>1</v>
      </c>
    </row>
    <row r="140" spans="1:12">
      <c r="A140" s="71" t="s">
        <v>692</v>
      </c>
      <c r="B140" s="71" t="s">
        <v>693</v>
      </c>
      <c r="C140" s="71">
        <v>16889800</v>
      </c>
      <c r="D140" s="71">
        <v>53990100</v>
      </c>
      <c r="E140" s="72" t="s">
        <v>376</v>
      </c>
      <c r="F140" s="71" t="s">
        <v>377</v>
      </c>
      <c r="G140" s="71" t="s">
        <v>378</v>
      </c>
      <c r="H140" s="71" t="s">
        <v>24</v>
      </c>
      <c r="I140" s="71" t="s">
        <v>24</v>
      </c>
      <c r="J140" s="71" t="s">
        <v>401</v>
      </c>
      <c r="K140" s="48" t="s">
        <v>314</v>
      </c>
      <c r="L140" s="48">
        <v>1</v>
      </c>
    </row>
    <row r="141" spans="1:12">
      <c r="A141" s="71" t="s">
        <v>694</v>
      </c>
      <c r="B141" s="71" t="s">
        <v>695</v>
      </c>
      <c r="C141" s="71">
        <v>16889600</v>
      </c>
      <c r="D141" s="71">
        <v>54010100</v>
      </c>
      <c r="E141" s="72" t="s">
        <v>376</v>
      </c>
      <c r="F141" s="71" t="s">
        <v>377</v>
      </c>
      <c r="G141" s="71" t="s">
        <v>378</v>
      </c>
      <c r="H141" s="71" t="s">
        <v>24</v>
      </c>
      <c r="I141" s="71" t="s">
        <v>24</v>
      </c>
      <c r="J141" s="71" t="s">
        <v>401</v>
      </c>
      <c r="K141" s="48" t="s">
        <v>314</v>
      </c>
      <c r="L141" s="48">
        <v>1</v>
      </c>
    </row>
    <row r="142" spans="1:12">
      <c r="A142" s="71" t="s">
        <v>696</v>
      </c>
      <c r="B142" s="71" t="s">
        <v>697</v>
      </c>
      <c r="C142" s="71">
        <v>16910000</v>
      </c>
      <c r="D142" s="71">
        <v>54010300</v>
      </c>
      <c r="E142" s="72" t="s">
        <v>376</v>
      </c>
      <c r="F142" s="71" t="s">
        <v>377</v>
      </c>
      <c r="G142" s="71" t="s">
        <v>378</v>
      </c>
      <c r="H142" s="71" t="s">
        <v>24</v>
      </c>
      <c r="I142" s="71" t="s">
        <v>24</v>
      </c>
      <c r="J142" s="71" t="s">
        <v>401</v>
      </c>
      <c r="K142" s="48" t="s">
        <v>314</v>
      </c>
      <c r="L142" s="48">
        <v>1</v>
      </c>
    </row>
    <row r="143" spans="1:12">
      <c r="A143" s="71" t="s">
        <v>698</v>
      </c>
      <c r="B143" s="71" t="s">
        <v>699</v>
      </c>
      <c r="C143" s="71">
        <v>16910000</v>
      </c>
      <c r="D143" s="71">
        <v>53990300</v>
      </c>
      <c r="E143" s="72" t="s">
        <v>376</v>
      </c>
      <c r="F143" s="71" t="s">
        <v>377</v>
      </c>
      <c r="G143" s="71" t="s">
        <v>378</v>
      </c>
      <c r="H143" s="71" t="s">
        <v>24</v>
      </c>
      <c r="I143" s="71" t="s">
        <v>24</v>
      </c>
      <c r="J143" s="71" t="s">
        <v>401</v>
      </c>
      <c r="K143" s="48" t="s">
        <v>314</v>
      </c>
      <c r="L143" s="48">
        <v>1</v>
      </c>
    </row>
    <row r="144" spans="1:12">
      <c r="A144" s="71" t="s">
        <v>700</v>
      </c>
      <c r="B144" s="71" t="s">
        <v>701</v>
      </c>
      <c r="C144" s="71">
        <v>17125200</v>
      </c>
      <c r="D144" s="71">
        <v>54043000</v>
      </c>
      <c r="E144" s="72" t="s">
        <v>376</v>
      </c>
      <c r="F144" s="71" t="s">
        <v>377</v>
      </c>
      <c r="G144" s="71" t="s">
        <v>378</v>
      </c>
      <c r="H144" s="71" t="s">
        <v>24</v>
      </c>
      <c r="I144" s="71" t="s">
        <v>24</v>
      </c>
      <c r="J144" s="71" t="s">
        <v>401</v>
      </c>
      <c r="K144" s="48" t="s">
        <v>314</v>
      </c>
      <c r="L144" s="48">
        <v>1</v>
      </c>
    </row>
    <row r="145" spans="1:12">
      <c r="A145" s="71" t="s">
        <v>702</v>
      </c>
      <c r="B145" s="71" t="s">
        <v>703</v>
      </c>
      <c r="C145" s="71">
        <v>17123000</v>
      </c>
      <c r="D145" s="71">
        <v>54070200</v>
      </c>
      <c r="E145" s="72" t="s">
        <v>376</v>
      </c>
      <c r="F145" s="71" t="s">
        <v>377</v>
      </c>
      <c r="G145" s="71" t="s">
        <v>378</v>
      </c>
      <c r="H145" s="71" t="s">
        <v>24</v>
      </c>
      <c r="I145" s="71" t="s">
        <v>24</v>
      </c>
      <c r="J145" s="71" t="s">
        <v>401</v>
      </c>
      <c r="K145" s="48" t="s">
        <v>314</v>
      </c>
      <c r="L145" s="48">
        <v>1</v>
      </c>
    </row>
    <row r="146" spans="1:12">
      <c r="A146" s="71" t="s">
        <v>704</v>
      </c>
      <c r="B146" s="71" t="s">
        <v>705</v>
      </c>
      <c r="C146" s="71">
        <v>17151200</v>
      </c>
      <c r="D146" s="71">
        <v>54073400</v>
      </c>
      <c r="E146" s="72" t="s">
        <v>376</v>
      </c>
      <c r="F146" s="71" t="s">
        <v>377</v>
      </c>
      <c r="G146" s="71" t="s">
        <v>378</v>
      </c>
      <c r="H146" s="71" t="s">
        <v>24</v>
      </c>
      <c r="I146" s="71" t="s">
        <v>24</v>
      </c>
      <c r="J146" s="71" t="s">
        <v>401</v>
      </c>
      <c r="K146" s="48" t="s">
        <v>314</v>
      </c>
      <c r="L146" s="48">
        <v>1</v>
      </c>
    </row>
    <row r="147" spans="1:12">
      <c r="A147" s="71" t="s">
        <v>706</v>
      </c>
      <c r="B147" s="71" t="s">
        <v>707</v>
      </c>
      <c r="C147" s="71">
        <v>17154500</v>
      </c>
      <c r="D147" s="71">
        <v>54041900</v>
      </c>
      <c r="E147" s="72" t="s">
        <v>376</v>
      </c>
      <c r="F147" s="71" t="s">
        <v>377</v>
      </c>
      <c r="G147" s="71" t="s">
        <v>378</v>
      </c>
      <c r="H147" s="71" t="s">
        <v>24</v>
      </c>
      <c r="I147" s="71" t="s">
        <v>24</v>
      </c>
      <c r="J147" s="71" t="s">
        <v>401</v>
      </c>
      <c r="K147" s="48" t="s">
        <v>314</v>
      </c>
      <c r="L147" s="48">
        <v>1</v>
      </c>
    </row>
    <row r="148" spans="1:12">
      <c r="A148" s="71" t="s">
        <v>708</v>
      </c>
      <c r="B148" s="71" t="s">
        <v>709</v>
      </c>
      <c r="C148" s="71">
        <v>17269900</v>
      </c>
      <c r="D148" s="71">
        <v>53990300</v>
      </c>
      <c r="E148" s="72" t="s">
        <v>376</v>
      </c>
      <c r="F148" s="71" t="s">
        <v>377</v>
      </c>
      <c r="G148" s="71" t="s">
        <v>378</v>
      </c>
      <c r="H148" s="71" t="s">
        <v>24</v>
      </c>
      <c r="I148" s="71" t="s">
        <v>24</v>
      </c>
      <c r="J148" s="71" t="s">
        <v>401</v>
      </c>
      <c r="K148" s="48" t="s">
        <v>314</v>
      </c>
      <c r="L148" s="48">
        <v>1</v>
      </c>
    </row>
    <row r="149" spans="1:12">
      <c r="A149" s="71" t="s">
        <v>710</v>
      </c>
      <c r="B149" s="71" t="s">
        <v>711</v>
      </c>
      <c r="C149" s="71">
        <v>17270100</v>
      </c>
      <c r="D149" s="71">
        <v>54009800</v>
      </c>
      <c r="E149" s="72" t="s">
        <v>376</v>
      </c>
      <c r="F149" s="71" t="s">
        <v>377</v>
      </c>
      <c r="G149" s="71" t="s">
        <v>378</v>
      </c>
      <c r="H149" s="71" t="s">
        <v>24</v>
      </c>
      <c r="I149" s="71" t="s">
        <v>24</v>
      </c>
      <c r="J149" s="71" t="s">
        <v>401</v>
      </c>
      <c r="K149" s="48" t="s">
        <v>314</v>
      </c>
      <c r="L149" s="48">
        <v>1</v>
      </c>
    </row>
    <row r="150" spans="1:12">
      <c r="A150" s="71" t="s">
        <v>712</v>
      </c>
      <c r="B150" s="71" t="s">
        <v>713</v>
      </c>
      <c r="C150" s="71">
        <v>17289900</v>
      </c>
      <c r="D150" s="71">
        <v>54009700</v>
      </c>
      <c r="E150" s="72" t="s">
        <v>376</v>
      </c>
      <c r="F150" s="71" t="s">
        <v>377</v>
      </c>
      <c r="G150" s="71" t="s">
        <v>378</v>
      </c>
      <c r="H150" s="71" t="s">
        <v>24</v>
      </c>
      <c r="I150" s="71" t="s">
        <v>24</v>
      </c>
      <c r="J150" s="71" t="s">
        <v>401</v>
      </c>
      <c r="K150" s="48" t="s">
        <v>314</v>
      </c>
      <c r="L150" s="48">
        <v>1</v>
      </c>
    </row>
    <row r="151" spans="1:12">
      <c r="A151" s="71" t="s">
        <v>714</v>
      </c>
      <c r="B151" s="71" t="s">
        <v>715</v>
      </c>
      <c r="C151" s="71">
        <v>17289500</v>
      </c>
      <c r="D151" s="71">
        <v>53989700</v>
      </c>
      <c r="E151" s="72" t="s">
        <v>376</v>
      </c>
      <c r="F151" s="71" t="s">
        <v>377</v>
      </c>
      <c r="G151" s="71" t="s">
        <v>378</v>
      </c>
      <c r="H151" s="71" t="s">
        <v>24</v>
      </c>
      <c r="I151" s="71" t="s">
        <v>24</v>
      </c>
      <c r="J151" s="71" t="s">
        <v>401</v>
      </c>
      <c r="K151" s="48" t="s">
        <v>314</v>
      </c>
      <c r="L151" s="48">
        <v>1</v>
      </c>
    </row>
    <row r="152" spans="1:12">
      <c r="A152" s="71" t="s">
        <v>716</v>
      </c>
      <c r="B152" s="71" t="s">
        <v>717</v>
      </c>
      <c r="C152" s="71">
        <v>14829900</v>
      </c>
      <c r="D152" s="71">
        <v>52629400</v>
      </c>
      <c r="E152" s="72" t="s">
        <v>376</v>
      </c>
      <c r="F152" s="71" t="s">
        <v>377</v>
      </c>
      <c r="G152" s="71" t="s">
        <v>378</v>
      </c>
      <c r="H152" s="71" t="s">
        <v>24</v>
      </c>
      <c r="I152" s="71" t="s">
        <v>24</v>
      </c>
      <c r="J152" s="71" t="s">
        <v>379</v>
      </c>
      <c r="K152" s="48" t="s">
        <v>317</v>
      </c>
      <c r="L152" s="48">
        <v>1</v>
      </c>
    </row>
    <row r="153" spans="1:12">
      <c r="A153" s="71" t="s">
        <v>718</v>
      </c>
      <c r="B153" s="71" t="s">
        <v>719</v>
      </c>
      <c r="C153" s="71">
        <v>14827700</v>
      </c>
      <c r="D153" s="71">
        <v>52650000</v>
      </c>
      <c r="E153" s="72" t="s">
        <v>376</v>
      </c>
      <c r="F153" s="71" t="s">
        <v>377</v>
      </c>
      <c r="G153" s="71" t="s">
        <v>378</v>
      </c>
      <c r="H153" s="71" t="s">
        <v>24</v>
      </c>
      <c r="I153" s="71" t="s">
        <v>24</v>
      </c>
      <c r="J153" s="71" t="s">
        <v>379</v>
      </c>
      <c r="K153" s="48" t="s">
        <v>317</v>
      </c>
      <c r="L153" s="48">
        <v>1</v>
      </c>
    </row>
    <row r="154" spans="1:12">
      <c r="A154" s="71" t="s">
        <v>720</v>
      </c>
      <c r="B154" s="71" t="s">
        <v>721</v>
      </c>
      <c r="C154" s="71">
        <v>14850500</v>
      </c>
      <c r="D154" s="71">
        <v>52652200</v>
      </c>
      <c r="E154" s="72" t="s">
        <v>376</v>
      </c>
      <c r="F154" s="71" t="s">
        <v>377</v>
      </c>
      <c r="G154" s="71" t="s">
        <v>378</v>
      </c>
      <c r="H154" s="71" t="s">
        <v>24</v>
      </c>
      <c r="I154" s="71" t="s">
        <v>24</v>
      </c>
      <c r="J154" s="71" t="s">
        <v>379</v>
      </c>
      <c r="K154" s="48" t="s">
        <v>317</v>
      </c>
      <c r="L154" s="48">
        <v>1</v>
      </c>
    </row>
    <row r="155" spans="1:12">
      <c r="A155" s="71" t="s">
        <v>722</v>
      </c>
      <c r="B155" s="71" t="s">
        <v>723</v>
      </c>
      <c r="C155" s="71">
        <v>14849500</v>
      </c>
      <c r="D155" s="71">
        <v>52630500</v>
      </c>
      <c r="E155" s="72" t="s">
        <v>376</v>
      </c>
      <c r="F155" s="71" t="s">
        <v>377</v>
      </c>
      <c r="G155" s="71" t="s">
        <v>378</v>
      </c>
      <c r="H155" s="71" t="s">
        <v>24</v>
      </c>
      <c r="I155" s="71" t="s">
        <v>24</v>
      </c>
      <c r="J155" s="71" t="s">
        <v>379</v>
      </c>
      <c r="K155" s="48" t="s">
        <v>317</v>
      </c>
      <c r="L155" s="48">
        <v>1</v>
      </c>
    </row>
    <row r="156" spans="1:12">
      <c r="A156" s="71" t="s">
        <v>724</v>
      </c>
      <c r="B156" s="71" t="s">
        <v>725</v>
      </c>
      <c r="C156" s="71">
        <v>15480100</v>
      </c>
      <c r="D156" s="71">
        <v>56509500</v>
      </c>
      <c r="E156" s="72" t="s">
        <v>376</v>
      </c>
      <c r="F156" s="71" t="s">
        <v>377</v>
      </c>
      <c r="G156" s="71" t="s">
        <v>378</v>
      </c>
      <c r="H156" s="71" t="s">
        <v>24</v>
      </c>
      <c r="I156" s="71" t="s">
        <v>24</v>
      </c>
      <c r="J156" s="71" t="s">
        <v>398</v>
      </c>
      <c r="K156" s="48" t="s">
        <v>316</v>
      </c>
      <c r="L156" s="48">
        <v>1</v>
      </c>
    </row>
    <row r="157" spans="1:12">
      <c r="A157" s="71" t="s">
        <v>726</v>
      </c>
      <c r="B157" s="71" t="s">
        <v>727</v>
      </c>
      <c r="C157" s="71">
        <v>15480300</v>
      </c>
      <c r="D157" s="71">
        <v>56530100</v>
      </c>
      <c r="E157" s="72" t="s">
        <v>376</v>
      </c>
      <c r="F157" s="71" t="s">
        <v>377</v>
      </c>
      <c r="G157" s="71" t="s">
        <v>378</v>
      </c>
      <c r="H157" s="71" t="s">
        <v>24</v>
      </c>
      <c r="I157" s="71" t="s">
        <v>24</v>
      </c>
      <c r="J157" s="71" t="s">
        <v>398</v>
      </c>
      <c r="K157" s="48" t="s">
        <v>316</v>
      </c>
      <c r="L157" s="48">
        <v>1</v>
      </c>
    </row>
    <row r="158" spans="1:12">
      <c r="A158" s="71" t="s">
        <v>728</v>
      </c>
      <c r="B158" s="71" t="s">
        <v>729</v>
      </c>
      <c r="C158" s="71">
        <v>15500200</v>
      </c>
      <c r="D158" s="71">
        <v>56530400</v>
      </c>
      <c r="E158" s="72" t="s">
        <v>376</v>
      </c>
      <c r="F158" s="71" t="s">
        <v>377</v>
      </c>
      <c r="G158" s="71" t="s">
        <v>378</v>
      </c>
      <c r="H158" s="71" t="s">
        <v>24</v>
      </c>
      <c r="I158" s="71" t="s">
        <v>24</v>
      </c>
      <c r="J158" s="71" t="s">
        <v>398</v>
      </c>
      <c r="K158" s="48" t="s">
        <v>316</v>
      </c>
      <c r="L158" s="48">
        <v>1</v>
      </c>
    </row>
    <row r="159" spans="1:12">
      <c r="A159" s="71" t="s">
        <v>730</v>
      </c>
      <c r="B159" s="71" t="s">
        <v>731</v>
      </c>
      <c r="C159" s="71">
        <v>15500100</v>
      </c>
      <c r="D159" s="71">
        <v>56509600</v>
      </c>
      <c r="E159" s="72" t="s">
        <v>376</v>
      </c>
      <c r="F159" s="71" t="s">
        <v>377</v>
      </c>
      <c r="G159" s="71" t="s">
        <v>378</v>
      </c>
      <c r="H159" s="71" t="s">
        <v>24</v>
      </c>
      <c r="I159" s="71" t="s">
        <v>24</v>
      </c>
      <c r="J159" s="71" t="s">
        <v>398</v>
      </c>
      <c r="K159" s="48" t="s">
        <v>316</v>
      </c>
      <c r="L159" s="48">
        <v>1</v>
      </c>
    </row>
    <row r="160" spans="1:12">
      <c r="A160" s="71" t="s">
        <v>732</v>
      </c>
      <c r="B160" s="71" t="s">
        <v>733</v>
      </c>
      <c r="C160" s="71">
        <v>15279600</v>
      </c>
      <c r="D160" s="71">
        <v>56510300</v>
      </c>
      <c r="E160" s="72" t="s">
        <v>376</v>
      </c>
      <c r="F160" s="71" t="s">
        <v>377</v>
      </c>
      <c r="G160" s="71" t="s">
        <v>378</v>
      </c>
      <c r="H160" s="71" t="s">
        <v>24</v>
      </c>
      <c r="I160" s="71" t="s">
        <v>24</v>
      </c>
      <c r="J160" s="71" t="s">
        <v>398</v>
      </c>
      <c r="K160" s="48" t="s">
        <v>316</v>
      </c>
      <c r="L160" s="48">
        <v>1</v>
      </c>
    </row>
    <row r="161" spans="1:12">
      <c r="A161" s="71" t="s">
        <v>734</v>
      </c>
      <c r="B161" s="71" t="s">
        <v>735</v>
      </c>
      <c r="C161" s="71">
        <v>15280000</v>
      </c>
      <c r="D161" s="71">
        <v>56529900</v>
      </c>
      <c r="E161" s="72" t="s">
        <v>376</v>
      </c>
      <c r="F161" s="71" t="s">
        <v>377</v>
      </c>
      <c r="G161" s="71" t="s">
        <v>378</v>
      </c>
      <c r="H161" s="71" t="s">
        <v>24</v>
      </c>
      <c r="I161" s="71" t="s">
        <v>24</v>
      </c>
      <c r="J161" s="71" t="s">
        <v>398</v>
      </c>
      <c r="K161" s="48" t="s">
        <v>316</v>
      </c>
      <c r="L161" s="48">
        <v>1</v>
      </c>
    </row>
    <row r="162" spans="1:12">
      <c r="A162" s="71" t="s">
        <v>736</v>
      </c>
      <c r="B162" s="71" t="s">
        <v>737</v>
      </c>
      <c r="C162" s="71">
        <v>15299900</v>
      </c>
      <c r="D162" s="71">
        <v>56529900</v>
      </c>
      <c r="E162" s="72" t="s">
        <v>376</v>
      </c>
      <c r="F162" s="71" t="s">
        <v>377</v>
      </c>
      <c r="G162" s="71" t="s">
        <v>378</v>
      </c>
      <c r="H162" s="71" t="s">
        <v>24</v>
      </c>
      <c r="I162" s="71" t="s">
        <v>24</v>
      </c>
      <c r="J162" s="71" t="s">
        <v>398</v>
      </c>
      <c r="K162" s="48" t="s">
        <v>316</v>
      </c>
      <c r="L162" s="48">
        <v>1</v>
      </c>
    </row>
    <row r="163" spans="1:12">
      <c r="A163" s="71" t="s">
        <v>738</v>
      </c>
      <c r="B163" s="71" t="s">
        <v>739</v>
      </c>
      <c r="C163" s="71">
        <v>15299900</v>
      </c>
      <c r="D163" s="71">
        <v>56509800</v>
      </c>
      <c r="E163" s="72" t="s">
        <v>376</v>
      </c>
      <c r="F163" s="71" t="s">
        <v>377</v>
      </c>
      <c r="G163" s="71" t="s">
        <v>378</v>
      </c>
      <c r="H163" s="71" t="s">
        <v>24</v>
      </c>
      <c r="I163" s="71" t="s">
        <v>24</v>
      </c>
      <c r="J163" s="71" t="s">
        <v>398</v>
      </c>
      <c r="K163" s="48" t="s">
        <v>316</v>
      </c>
      <c r="L163" s="48">
        <v>1</v>
      </c>
    </row>
    <row r="164" spans="1:12">
      <c r="A164" s="71" t="s">
        <v>740</v>
      </c>
      <c r="B164" s="71" t="s">
        <v>741</v>
      </c>
      <c r="C164" s="71">
        <v>18270300</v>
      </c>
      <c r="D164" s="71">
        <v>51190100</v>
      </c>
      <c r="E164" s="72" t="s">
        <v>376</v>
      </c>
      <c r="F164" s="71" t="s">
        <v>377</v>
      </c>
      <c r="G164" s="71" t="s">
        <v>378</v>
      </c>
      <c r="H164" s="71" t="s">
        <v>742</v>
      </c>
      <c r="I164" s="71" t="s">
        <v>26</v>
      </c>
      <c r="J164" s="71" t="s">
        <v>424</v>
      </c>
      <c r="K164" s="48" t="s">
        <v>425</v>
      </c>
      <c r="L164" s="48">
        <v>2</v>
      </c>
    </row>
    <row r="165" spans="1:12">
      <c r="A165" s="71" t="s">
        <v>743</v>
      </c>
      <c r="B165" s="71" t="s">
        <v>744</v>
      </c>
      <c r="C165" s="71">
        <v>18269700</v>
      </c>
      <c r="D165" s="71">
        <v>51209500</v>
      </c>
      <c r="E165" s="72" t="s">
        <v>376</v>
      </c>
      <c r="F165" s="71" t="s">
        <v>377</v>
      </c>
      <c r="G165" s="71" t="s">
        <v>378</v>
      </c>
      <c r="H165" s="71" t="s">
        <v>742</v>
      </c>
      <c r="I165" s="71" t="s">
        <v>26</v>
      </c>
      <c r="J165" s="71" t="s">
        <v>424</v>
      </c>
      <c r="K165" s="48" t="s">
        <v>425</v>
      </c>
      <c r="L165" s="48">
        <v>2</v>
      </c>
    </row>
    <row r="166" spans="1:12">
      <c r="A166" s="71" t="s">
        <v>745</v>
      </c>
      <c r="B166" s="71" t="s">
        <v>746</v>
      </c>
      <c r="C166" s="71">
        <v>18289600</v>
      </c>
      <c r="D166" s="71">
        <v>51210200</v>
      </c>
      <c r="E166" s="72" t="s">
        <v>376</v>
      </c>
      <c r="F166" s="71" t="s">
        <v>377</v>
      </c>
      <c r="G166" s="71" t="s">
        <v>378</v>
      </c>
      <c r="H166" s="71" t="s">
        <v>742</v>
      </c>
      <c r="I166" s="71" t="s">
        <v>26</v>
      </c>
      <c r="J166" s="71" t="s">
        <v>424</v>
      </c>
      <c r="K166" s="48" t="s">
        <v>425</v>
      </c>
      <c r="L166" s="48">
        <v>2</v>
      </c>
    </row>
    <row r="167" spans="1:12">
      <c r="A167" s="71" t="s">
        <v>747</v>
      </c>
      <c r="B167" s="71" t="s">
        <v>748</v>
      </c>
      <c r="C167" s="71">
        <v>18289700</v>
      </c>
      <c r="D167" s="71">
        <v>51189900</v>
      </c>
      <c r="E167" s="72" t="s">
        <v>376</v>
      </c>
      <c r="F167" s="71" t="s">
        <v>377</v>
      </c>
      <c r="G167" s="71" t="s">
        <v>378</v>
      </c>
      <c r="H167" s="71" t="s">
        <v>742</v>
      </c>
      <c r="I167" s="71" t="s">
        <v>26</v>
      </c>
      <c r="J167" s="71" t="s">
        <v>424</v>
      </c>
      <c r="K167" s="48" t="s">
        <v>425</v>
      </c>
      <c r="L167" s="48">
        <v>2</v>
      </c>
    </row>
    <row r="168" spans="1:12">
      <c r="A168" s="71" t="s">
        <v>749</v>
      </c>
      <c r="B168" s="71" t="s">
        <v>750</v>
      </c>
      <c r="C168" s="71">
        <v>18499700</v>
      </c>
      <c r="D168" s="71">
        <v>51189800</v>
      </c>
      <c r="E168" s="72" t="s">
        <v>376</v>
      </c>
      <c r="F168" s="71" t="s">
        <v>377</v>
      </c>
      <c r="G168" s="71" t="s">
        <v>378</v>
      </c>
      <c r="H168" s="71" t="s">
        <v>742</v>
      </c>
      <c r="I168" s="71" t="s">
        <v>26</v>
      </c>
      <c r="J168" s="71" t="s">
        <v>420</v>
      </c>
      <c r="K168" s="48" t="s">
        <v>421</v>
      </c>
      <c r="L168" s="48">
        <v>1</v>
      </c>
    </row>
    <row r="169" spans="1:12">
      <c r="A169" s="71" t="s">
        <v>751</v>
      </c>
      <c r="B169" s="71" t="s">
        <v>752</v>
      </c>
      <c r="C169" s="71">
        <v>18499700</v>
      </c>
      <c r="D169" s="71">
        <v>51210100</v>
      </c>
      <c r="E169" s="72" t="s">
        <v>376</v>
      </c>
      <c r="F169" s="71" t="s">
        <v>377</v>
      </c>
      <c r="G169" s="71" t="s">
        <v>378</v>
      </c>
      <c r="H169" s="71" t="s">
        <v>742</v>
      </c>
      <c r="I169" s="71" t="s">
        <v>26</v>
      </c>
      <c r="J169" s="71" t="s">
        <v>420</v>
      </c>
      <c r="K169" s="48" t="s">
        <v>421</v>
      </c>
      <c r="L169" s="48">
        <v>1</v>
      </c>
    </row>
    <row r="170" spans="1:12">
      <c r="A170" s="71" t="s">
        <v>753</v>
      </c>
      <c r="B170" s="71" t="s">
        <v>754</v>
      </c>
      <c r="C170" s="71">
        <v>18520100</v>
      </c>
      <c r="D170" s="71">
        <v>51209600</v>
      </c>
      <c r="E170" s="72" t="s">
        <v>376</v>
      </c>
      <c r="F170" s="71" t="s">
        <v>377</v>
      </c>
      <c r="G170" s="71" t="s">
        <v>378</v>
      </c>
      <c r="H170" s="71" t="s">
        <v>742</v>
      </c>
      <c r="I170" s="71" t="s">
        <v>26</v>
      </c>
      <c r="J170" s="71" t="s">
        <v>420</v>
      </c>
      <c r="K170" s="48" t="s">
        <v>421</v>
      </c>
      <c r="L170" s="48">
        <v>1</v>
      </c>
    </row>
    <row r="171" spans="1:12">
      <c r="A171" s="71" t="s">
        <v>755</v>
      </c>
      <c r="B171" s="71" t="s">
        <v>756</v>
      </c>
      <c r="C171" s="71">
        <v>18519900</v>
      </c>
      <c r="D171" s="71">
        <v>51190000</v>
      </c>
      <c r="E171" s="72" t="s">
        <v>376</v>
      </c>
      <c r="F171" s="71" t="s">
        <v>377</v>
      </c>
      <c r="G171" s="71" t="s">
        <v>378</v>
      </c>
      <c r="H171" s="71" t="s">
        <v>742</v>
      </c>
      <c r="I171" s="71" t="s">
        <v>26</v>
      </c>
      <c r="J171" s="71" t="s">
        <v>420</v>
      </c>
      <c r="K171" s="48" t="s">
        <v>421</v>
      </c>
      <c r="L171" s="48">
        <v>1</v>
      </c>
    </row>
    <row r="172" spans="1:12">
      <c r="A172" s="71" t="s">
        <v>757</v>
      </c>
      <c r="B172" s="71" t="s">
        <v>758</v>
      </c>
      <c r="C172" s="71">
        <v>18200000</v>
      </c>
      <c r="D172" s="71">
        <v>51189900</v>
      </c>
      <c r="E172" s="72" t="s">
        <v>376</v>
      </c>
      <c r="F172" s="71" t="s">
        <v>377</v>
      </c>
      <c r="G172" s="71" t="s">
        <v>378</v>
      </c>
      <c r="H172" s="71" t="s">
        <v>742</v>
      </c>
      <c r="I172" s="71" t="s">
        <v>26</v>
      </c>
      <c r="J172" s="71" t="s">
        <v>424</v>
      </c>
      <c r="K172" s="48" t="s">
        <v>425</v>
      </c>
      <c r="L172" s="48">
        <v>2</v>
      </c>
    </row>
    <row r="173" spans="1:12">
      <c r="A173" s="71" t="s">
        <v>759</v>
      </c>
      <c r="B173" s="71" t="s">
        <v>760</v>
      </c>
      <c r="C173" s="71">
        <v>18200000</v>
      </c>
      <c r="D173" s="71">
        <v>51210200</v>
      </c>
      <c r="E173" s="72" t="s">
        <v>376</v>
      </c>
      <c r="F173" s="71" t="s">
        <v>377</v>
      </c>
      <c r="G173" s="71" t="s">
        <v>378</v>
      </c>
      <c r="H173" s="71" t="s">
        <v>742</v>
      </c>
      <c r="I173" s="71" t="s">
        <v>26</v>
      </c>
      <c r="J173" s="71" t="s">
        <v>424</v>
      </c>
      <c r="K173" s="48" t="s">
        <v>425</v>
      </c>
      <c r="L173" s="48">
        <v>2</v>
      </c>
    </row>
    <row r="174" spans="1:12">
      <c r="A174" s="71" t="s">
        <v>761</v>
      </c>
      <c r="B174" s="71" t="s">
        <v>762</v>
      </c>
      <c r="C174" s="71">
        <v>18220000</v>
      </c>
      <c r="D174" s="71">
        <v>51209900</v>
      </c>
      <c r="E174" s="72" t="s">
        <v>376</v>
      </c>
      <c r="F174" s="71" t="s">
        <v>377</v>
      </c>
      <c r="G174" s="71" t="s">
        <v>378</v>
      </c>
      <c r="H174" s="71" t="s">
        <v>742</v>
      </c>
      <c r="I174" s="71" t="s">
        <v>26</v>
      </c>
      <c r="J174" s="71" t="s">
        <v>424</v>
      </c>
      <c r="K174" s="48" t="s">
        <v>425</v>
      </c>
      <c r="L174" s="48">
        <v>2</v>
      </c>
    </row>
    <row r="175" spans="1:12">
      <c r="A175" s="71" t="s">
        <v>763</v>
      </c>
      <c r="B175" s="71" t="s">
        <v>764</v>
      </c>
      <c r="C175" s="71">
        <v>18220300</v>
      </c>
      <c r="D175" s="71">
        <v>51189800</v>
      </c>
      <c r="E175" s="72" t="s">
        <v>376</v>
      </c>
      <c r="F175" s="71" t="s">
        <v>377</v>
      </c>
      <c r="G175" s="71" t="s">
        <v>378</v>
      </c>
      <c r="H175" s="71" t="s">
        <v>742</v>
      </c>
      <c r="I175" s="71" t="s">
        <v>26</v>
      </c>
      <c r="J175" s="71" t="s">
        <v>424</v>
      </c>
      <c r="K175" s="48" t="s">
        <v>425</v>
      </c>
      <c r="L175" s="48">
        <v>2</v>
      </c>
    </row>
    <row r="176" spans="1:12">
      <c r="A176" s="71" t="s">
        <v>765</v>
      </c>
      <c r="B176" s="71" t="s">
        <v>766</v>
      </c>
      <c r="C176" s="71">
        <v>18388200</v>
      </c>
      <c r="D176" s="71">
        <v>51325800</v>
      </c>
      <c r="E176" s="72" t="s">
        <v>376</v>
      </c>
      <c r="F176" s="71" t="s">
        <v>377</v>
      </c>
      <c r="G176" s="71" t="s">
        <v>378</v>
      </c>
      <c r="H176" s="71" t="s">
        <v>742</v>
      </c>
      <c r="I176" s="71" t="s">
        <v>26</v>
      </c>
      <c r="J176" s="71" t="s">
        <v>420</v>
      </c>
      <c r="K176" s="48" t="s">
        <v>421</v>
      </c>
      <c r="L176" s="48">
        <v>1</v>
      </c>
    </row>
    <row r="177" spans="1:12">
      <c r="A177" s="71" t="s">
        <v>767</v>
      </c>
      <c r="B177" s="71" t="s">
        <v>768</v>
      </c>
      <c r="C177" s="71">
        <v>18381100</v>
      </c>
      <c r="D177" s="71">
        <v>51340900</v>
      </c>
      <c r="E177" s="72" t="s">
        <v>376</v>
      </c>
      <c r="F177" s="71" t="s">
        <v>377</v>
      </c>
      <c r="G177" s="71" t="s">
        <v>378</v>
      </c>
      <c r="H177" s="71" t="s">
        <v>742</v>
      </c>
      <c r="I177" s="71" t="s">
        <v>26</v>
      </c>
      <c r="J177" s="71" t="s">
        <v>420</v>
      </c>
      <c r="K177" s="48" t="s">
        <v>421</v>
      </c>
      <c r="L177" s="48">
        <v>1</v>
      </c>
    </row>
    <row r="178" spans="1:12">
      <c r="A178" s="71" t="s">
        <v>769</v>
      </c>
      <c r="B178" s="71" t="s">
        <v>770</v>
      </c>
      <c r="C178" s="71">
        <v>18400900</v>
      </c>
      <c r="D178" s="71">
        <v>51343200</v>
      </c>
      <c r="E178" s="72" t="s">
        <v>376</v>
      </c>
      <c r="F178" s="71" t="s">
        <v>377</v>
      </c>
      <c r="G178" s="71" t="s">
        <v>378</v>
      </c>
      <c r="H178" s="71" t="s">
        <v>742</v>
      </c>
      <c r="I178" s="71" t="s">
        <v>26</v>
      </c>
      <c r="J178" s="71" t="s">
        <v>420</v>
      </c>
      <c r="K178" s="48" t="s">
        <v>421</v>
      </c>
      <c r="L178" s="48">
        <v>1</v>
      </c>
    </row>
    <row r="179" spans="1:12">
      <c r="A179" s="71" t="s">
        <v>771</v>
      </c>
      <c r="B179" s="71" t="s">
        <v>772</v>
      </c>
      <c r="C179" s="71">
        <v>18403300</v>
      </c>
      <c r="D179" s="71">
        <v>51325800</v>
      </c>
      <c r="E179" s="72" t="s">
        <v>376</v>
      </c>
      <c r="F179" s="71" t="s">
        <v>377</v>
      </c>
      <c r="G179" s="71" t="s">
        <v>378</v>
      </c>
      <c r="H179" s="71" t="s">
        <v>742</v>
      </c>
      <c r="I179" s="71" t="s">
        <v>26</v>
      </c>
      <c r="J179" s="71" t="s">
        <v>420</v>
      </c>
      <c r="K179" s="48" t="s">
        <v>421</v>
      </c>
      <c r="L179" s="48">
        <v>1</v>
      </c>
    </row>
    <row r="180" spans="1:12">
      <c r="A180" s="71" t="s">
        <v>773</v>
      </c>
      <c r="B180" s="71" t="s">
        <v>774</v>
      </c>
      <c r="C180" s="71">
        <v>18260300</v>
      </c>
      <c r="D180" s="71">
        <v>51284100</v>
      </c>
      <c r="E180" s="72" t="s">
        <v>376</v>
      </c>
      <c r="F180" s="71" t="s">
        <v>377</v>
      </c>
      <c r="G180" s="71" t="s">
        <v>378</v>
      </c>
      <c r="H180" s="71" t="s">
        <v>742</v>
      </c>
      <c r="I180" s="71" t="s">
        <v>26</v>
      </c>
      <c r="J180" s="71" t="s">
        <v>420</v>
      </c>
      <c r="K180" s="48" t="s">
        <v>421</v>
      </c>
      <c r="L180" s="48">
        <v>2</v>
      </c>
    </row>
    <row r="181" spans="1:12">
      <c r="A181" s="71" t="s">
        <v>775</v>
      </c>
      <c r="B181" s="71" t="s">
        <v>776</v>
      </c>
      <c r="C181" s="71">
        <v>18260900</v>
      </c>
      <c r="D181" s="71">
        <v>51303200</v>
      </c>
      <c r="E181" s="72" t="s">
        <v>376</v>
      </c>
      <c r="F181" s="71" t="s">
        <v>377</v>
      </c>
      <c r="G181" s="71" t="s">
        <v>378</v>
      </c>
      <c r="H181" s="71" t="s">
        <v>742</v>
      </c>
      <c r="I181" s="71" t="s">
        <v>26</v>
      </c>
      <c r="J181" s="71" t="s">
        <v>420</v>
      </c>
      <c r="K181" s="48" t="s">
        <v>421</v>
      </c>
      <c r="L181" s="48">
        <v>2</v>
      </c>
    </row>
    <row r="182" spans="1:12">
      <c r="A182" s="71" t="s">
        <v>777</v>
      </c>
      <c r="B182" s="71" t="s">
        <v>778</v>
      </c>
      <c r="C182" s="71">
        <v>18279400</v>
      </c>
      <c r="D182" s="71">
        <v>51303200</v>
      </c>
      <c r="E182" s="72" t="s">
        <v>376</v>
      </c>
      <c r="F182" s="71" t="s">
        <v>377</v>
      </c>
      <c r="G182" s="71" t="s">
        <v>378</v>
      </c>
      <c r="H182" s="71" t="s">
        <v>742</v>
      </c>
      <c r="I182" s="71" t="s">
        <v>26</v>
      </c>
      <c r="J182" s="71" t="s">
        <v>420</v>
      </c>
      <c r="K182" s="48" t="s">
        <v>421</v>
      </c>
      <c r="L182" s="48">
        <v>2</v>
      </c>
    </row>
    <row r="183" spans="1:12">
      <c r="A183" s="71" t="s">
        <v>779</v>
      </c>
      <c r="B183" s="71" t="s">
        <v>780</v>
      </c>
      <c r="C183" s="71">
        <v>18281200</v>
      </c>
      <c r="D183" s="71">
        <v>51284700</v>
      </c>
      <c r="E183" s="72" t="s">
        <v>376</v>
      </c>
      <c r="F183" s="71" t="s">
        <v>377</v>
      </c>
      <c r="G183" s="71" t="s">
        <v>378</v>
      </c>
      <c r="H183" s="71" t="s">
        <v>742</v>
      </c>
      <c r="I183" s="71" t="s">
        <v>26</v>
      </c>
      <c r="J183" s="71" t="s">
        <v>420</v>
      </c>
      <c r="K183" s="48" t="s">
        <v>421</v>
      </c>
      <c r="L183" s="48">
        <v>2</v>
      </c>
    </row>
    <row r="184" spans="1:12">
      <c r="A184" s="71" t="s">
        <v>781</v>
      </c>
      <c r="B184" s="71" t="s">
        <v>782</v>
      </c>
      <c r="C184" s="71">
        <v>18473700</v>
      </c>
      <c r="D184" s="71">
        <v>51342200</v>
      </c>
      <c r="E184" s="72" t="s">
        <v>376</v>
      </c>
      <c r="F184" s="71" t="s">
        <v>377</v>
      </c>
      <c r="G184" s="71" t="s">
        <v>378</v>
      </c>
      <c r="H184" s="71" t="s">
        <v>742</v>
      </c>
      <c r="I184" s="71" t="s">
        <v>26</v>
      </c>
      <c r="J184" s="71" t="s">
        <v>420</v>
      </c>
      <c r="K184" s="48" t="s">
        <v>421</v>
      </c>
      <c r="L184" s="48">
        <v>1</v>
      </c>
    </row>
    <row r="185" spans="1:12">
      <c r="A185" s="71" t="s">
        <v>783</v>
      </c>
      <c r="B185" s="71" t="s">
        <v>784</v>
      </c>
      <c r="C185" s="71">
        <v>18456900</v>
      </c>
      <c r="D185" s="71">
        <v>51353400</v>
      </c>
      <c r="E185" s="72" t="s">
        <v>376</v>
      </c>
      <c r="F185" s="71" t="s">
        <v>377</v>
      </c>
      <c r="G185" s="71" t="s">
        <v>378</v>
      </c>
      <c r="H185" s="71" t="s">
        <v>742</v>
      </c>
      <c r="I185" s="71" t="s">
        <v>26</v>
      </c>
      <c r="J185" s="71" t="s">
        <v>420</v>
      </c>
      <c r="K185" s="48" t="s">
        <v>421</v>
      </c>
      <c r="L185" s="48">
        <v>1</v>
      </c>
    </row>
    <row r="186" spans="1:12">
      <c r="A186" s="71" t="s">
        <v>785</v>
      </c>
      <c r="B186" s="71" t="s">
        <v>786</v>
      </c>
      <c r="C186" s="71">
        <v>18476100</v>
      </c>
      <c r="D186" s="71">
        <v>51365100</v>
      </c>
      <c r="E186" s="72" t="s">
        <v>376</v>
      </c>
      <c r="F186" s="71" t="s">
        <v>377</v>
      </c>
      <c r="G186" s="71" t="s">
        <v>378</v>
      </c>
      <c r="H186" s="71" t="s">
        <v>742</v>
      </c>
      <c r="I186" s="71" t="s">
        <v>26</v>
      </c>
      <c r="J186" s="71" t="s">
        <v>420</v>
      </c>
      <c r="K186" s="48" t="s">
        <v>421</v>
      </c>
      <c r="L186" s="48">
        <v>1</v>
      </c>
    </row>
    <row r="187" spans="1:12">
      <c r="A187" s="71" t="s">
        <v>787</v>
      </c>
      <c r="B187" s="71" t="s">
        <v>788</v>
      </c>
      <c r="C187" s="71">
        <v>18493300</v>
      </c>
      <c r="D187" s="71">
        <v>51354300</v>
      </c>
      <c r="E187" s="72" t="s">
        <v>376</v>
      </c>
      <c r="F187" s="71" t="s">
        <v>377</v>
      </c>
      <c r="G187" s="71" t="s">
        <v>378</v>
      </c>
      <c r="H187" s="71" t="s">
        <v>742</v>
      </c>
      <c r="I187" s="71" t="s">
        <v>26</v>
      </c>
      <c r="J187" s="71" t="s">
        <v>420</v>
      </c>
      <c r="K187" s="48" t="s">
        <v>421</v>
      </c>
      <c r="L187" s="48">
        <v>1</v>
      </c>
    </row>
    <row r="188" spans="1:12">
      <c r="A188" s="71" t="s">
        <v>789</v>
      </c>
      <c r="B188" s="71" t="s">
        <v>790</v>
      </c>
      <c r="C188" s="71">
        <v>18302400</v>
      </c>
      <c r="D188" s="71">
        <v>51346300</v>
      </c>
      <c r="E188" s="72" t="s">
        <v>376</v>
      </c>
      <c r="F188" s="71" t="s">
        <v>377</v>
      </c>
      <c r="G188" s="71" t="s">
        <v>378</v>
      </c>
      <c r="H188" s="71" t="s">
        <v>742</v>
      </c>
      <c r="I188" s="71" t="s">
        <v>26</v>
      </c>
      <c r="J188" s="71" t="s">
        <v>420</v>
      </c>
      <c r="K188" s="48" t="s">
        <v>421</v>
      </c>
      <c r="L188" s="48">
        <v>2</v>
      </c>
    </row>
    <row r="189" spans="1:12">
      <c r="A189" s="71" t="s">
        <v>791</v>
      </c>
      <c r="B189" s="71" t="s">
        <v>792</v>
      </c>
      <c r="C189" s="71">
        <v>18303600</v>
      </c>
      <c r="D189" s="71">
        <v>51364200</v>
      </c>
      <c r="E189" s="72" t="s">
        <v>376</v>
      </c>
      <c r="F189" s="71" t="s">
        <v>377</v>
      </c>
      <c r="G189" s="71" t="s">
        <v>378</v>
      </c>
      <c r="H189" s="71" t="s">
        <v>742</v>
      </c>
      <c r="I189" s="71" t="s">
        <v>26</v>
      </c>
      <c r="J189" s="71" t="s">
        <v>420</v>
      </c>
      <c r="K189" s="48" t="s">
        <v>421</v>
      </c>
      <c r="L189" s="48">
        <v>2</v>
      </c>
    </row>
    <row r="190" spans="1:12">
      <c r="A190" s="71" t="s">
        <v>793</v>
      </c>
      <c r="B190" s="71" t="s">
        <v>794</v>
      </c>
      <c r="C190" s="71">
        <v>18321000</v>
      </c>
      <c r="D190" s="71">
        <v>51363700</v>
      </c>
      <c r="E190" s="72" t="s">
        <v>376</v>
      </c>
      <c r="F190" s="71" t="s">
        <v>377</v>
      </c>
      <c r="G190" s="71" t="s">
        <v>378</v>
      </c>
      <c r="H190" s="71" t="s">
        <v>742</v>
      </c>
      <c r="I190" s="71" t="s">
        <v>26</v>
      </c>
      <c r="J190" s="71" t="s">
        <v>420</v>
      </c>
      <c r="K190" s="48" t="s">
        <v>421</v>
      </c>
      <c r="L190" s="48">
        <v>2</v>
      </c>
    </row>
    <row r="191" spans="1:12">
      <c r="A191" s="71" t="s">
        <v>795</v>
      </c>
      <c r="B191" s="71" t="s">
        <v>796</v>
      </c>
      <c r="C191" s="71">
        <v>18322800</v>
      </c>
      <c r="D191" s="71">
        <v>51347500</v>
      </c>
      <c r="E191" s="72" t="s">
        <v>376</v>
      </c>
      <c r="F191" s="71" t="s">
        <v>377</v>
      </c>
      <c r="G191" s="71" t="s">
        <v>378</v>
      </c>
      <c r="H191" s="71" t="s">
        <v>742</v>
      </c>
      <c r="I191" s="71" t="s">
        <v>26</v>
      </c>
      <c r="J191" s="71" t="s">
        <v>420</v>
      </c>
      <c r="K191" s="48" t="s">
        <v>421</v>
      </c>
      <c r="L191" s="48">
        <v>2</v>
      </c>
    </row>
    <row r="192" spans="1:12">
      <c r="A192" s="71" t="s">
        <v>797</v>
      </c>
      <c r="B192" s="71" t="s">
        <v>798</v>
      </c>
      <c r="C192" s="71">
        <v>18388200</v>
      </c>
      <c r="D192" s="71">
        <v>51383600</v>
      </c>
      <c r="E192" s="72" t="s">
        <v>376</v>
      </c>
      <c r="F192" s="71" t="s">
        <v>377</v>
      </c>
      <c r="G192" s="71" t="s">
        <v>378</v>
      </c>
      <c r="H192" s="71" t="s">
        <v>742</v>
      </c>
      <c r="I192" s="71" t="s">
        <v>26</v>
      </c>
      <c r="J192" s="71" t="s">
        <v>420</v>
      </c>
      <c r="K192" s="48" t="s">
        <v>421</v>
      </c>
      <c r="L192" s="48">
        <v>1</v>
      </c>
    </row>
    <row r="193" spans="1:12">
      <c r="A193" s="71" t="s">
        <v>799</v>
      </c>
      <c r="B193" s="71" t="s">
        <v>800</v>
      </c>
      <c r="C193" s="71">
        <v>18411200</v>
      </c>
      <c r="D193" s="71">
        <v>51382800</v>
      </c>
      <c r="E193" s="72" t="s">
        <v>376</v>
      </c>
      <c r="F193" s="71" t="s">
        <v>377</v>
      </c>
      <c r="G193" s="71" t="s">
        <v>378</v>
      </c>
      <c r="H193" s="71" t="s">
        <v>742</v>
      </c>
      <c r="I193" s="71" t="s">
        <v>26</v>
      </c>
      <c r="J193" s="71" t="s">
        <v>420</v>
      </c>
      <c r="K193" s="48" t="s">
        <v>421</v>
      </c>
      <c r="L193" s="48">
        <v>1</v>
      </c>
    </row>
    <row r="194" spans="1:12">
      <c r="A194" s="71" t="s">
        <v>801</v>
      </c>
      <c r="B194" s="71" t="s">
        <v>802</v>
      </c>
      <c r="C194" s="71">
        <v>18436500</v>
      </c>
      <c r="D194" s="71">
        <v>51383600</v>
      </c>
      <c r="E194" s="72" t="s">
        <v>376</v>
      </c>
      <c r="F194" s="71" t="s">
        <v>377</v>
      </c>
      <c r="G194" s="71" t="s">
        <v>378</v>
      </c>
      <c r="H194" s="71" t="s">
        <v>742</v>
      </c>
      <c r="I194" s="71" t="s">
        <v>26</v>
      </c>
      <c r="J194" s="71" t="s">
        <v>420</v>
      </c>
      <c r="K194" s="48" t="s">
        <v>421</v>
      </c>
      <c r="L194" s="48">
        <v>1</v>
      </c>
    </row>
    <row r="195" spans="1:12">
      <c r="A195" s="71" t="s">
        <v>803</v>
      </c>
      <c r="B195" s="71" t="s">
        <v>804</v>
      </c>
      <c r="C195" s="71">
        <v>18463400</v>
      </c>
      <c r="D195" s="71">
        <v>51382800</v>
      </c>
      <c r="E195" s="72" t="s">
        <v>376</v>
      </c>
      <c r="F195" s="71" t="s">
        <v>377</v>
      </c>
      <c r="G195" s="71" t="s">
        <v>378</v>
      </c>
      <c r="H195" s="71" t="s">
        <v>742</v>
      </c>
      <c r="I195" s="71" t="s">
        <v>26</v>
      </c>
      <c r="J195" s="71" t="s">
        <v>420</v>
      </c>
      <c r="K195" s="48" t="s">
        <v>421</v>
      </c>
      <c r="L195" s="48">
        <v>1</v>
      </c>
    </row>
    <row r="196" spans="1:12">
      <c r="A196" s="71" t="s">
        <v>805</v>
      </c>
      <c r="B196" s="71" t="s">
        <v>806</v>
      </c>
      <c r="C196" s="71">
        <v>18428300</v>
      </c>
      <c r="D196" s="71">
        <v>51253500</v>
      </c>
      <c r="E196" s="72" t="s">
        <v>376</v>
      </c>
      <c r="F196" s="71" t="s">
        <v>377</v>
      </c>
      <c r="G196" s="71" t="s">
        <v>378</v>
      </c>
      <c r="H196" s="71" t="s">
        <v>742</v>
      </c>
      <c r="I196" s="71" t="s">
        <v>26</v>
      </c>
      <c r="J196" s="71" t="s">
        <v>420</v>
      </c>
      <c r="K196" s="48" t="s">
        <v>421</v>
      </c>
      <c r="L196" s="48">
        <v>2</v>
      </c>
    </row>
    <row r="197" spans="1:12">
      <c r="A197" s="71" t="s">
        <v>807</v>
      </c>
      <c r="B197" s="71" t="s">
        <v>808</v>
      </c>
      <c r="C197" s="71">
        <v>18412800</v>
      </c>
      <c r="D197" s="71">
        <v>51265400</v>
      </c>
      <c r="E197" s="72" t="s">
        <v>376</v>
      </c>
      <c r="F197" s="71" t="s">
        <v>377</v>
      </c>
      <c r="G197" s="71" t="s">
        <v>378</v>
      </c>
      <c r="H197" s="71" t="s">
        <v>742</v>
      </c>
      <c r="I197" s="71" t="s">
        <v>26</v>
      </c>
      <c r="J197" s="71" t="s">
        <v>420</v>
      </c>
      <c r="K197" s="48" t="s">
        <v>421</v>
      </c>
      <c r="L197" s="48">
        <v>2</v>
      </c>
    </row>
    <row r="198" spans="1:12">
      <c r="A198" s="71" t="s">
        <v>809</v>
      </c>
      <c r="B198" s="71" t="s">
        <v>810</v>
      </c>
      <c r="C198" s="71">
        <v>18409200</v>
      </c>
      <c r="D198" s="71">
        <v>51282200</v>
      </c>
      <c r="E198" s="72" t="s">
        <v>376</v>
      </c>
      <c r="F198" s="71" t="s">
        <v>377</v>
      </c>
      <c r="G198" s="71" t="s">
        <v>378</v>
      </c>
      <c r="H198" s="71" t="s">
        <v>742</v>
      </c>
      <c r="I198" s="71" t="s">
        <v>26</v>
      </c>
      <c r="J198" s="71" t="s">
        <v>420</v>
      </c>
      <c r="K198" s="48" t="s">
        <v>421</v>
      </c>
      <c r="L198" s="48">
        <v>2</v>
      </c>
    </row>
    <row r="199" spans="1:12">
      <c r="A199" s="71" t="s">
        <v>811</v>
      </c>
      <c r="B199" s="71" t="s">
        <v>812</v>
      </c>
      <c r="C199" s="71">
        <v>18407400</v>
      </c>
      <c r="D199" s="71">
        <v>51303700</v>
      </c>
      <c r="E199" s="72" t="s">
        <v>376</v>
      </c>
      <c r="F199" s="71" t="s">
        <v>377</v>
      </c>
      <c r="G199" s="71" t="s">
        <v>378</v>
      </c>
      <c r="H199" s="71" t="s">
        <v>742</v>
      </c>
      <c r="I199" s="71" t="s">
        <v>26</v>
      </c>
      <c r="J199" s="71" t="s">
        <v>420</v>
      </c>
      <c r="K199" s="48" t="s">
        <v>421</v>
      </c>
      <c r="L199" s="48">
        <v>2</v>
      </c>
    </row>
    <row r="200" spans="1:12">
      <c r="A200" s="71" t="s">
        <v>813</v>
      </c>
      <c r="B200" s="71" t="s">
        <v>814</v>
      </c>
      <c r="C200" s="71">
        <v>18467700</v>
      </c>
      <c r="D200" s="71">
        <v>51286300</v>
      </c>
      <c r="E200" s="72" t="s">
        <v>376</v>
      </c>
      <c r="F200" s="71" t="s">
        <v>377</v>
      </c>
      <c r="G200" s="71" t="s">
        <v>378</v>
      </c>
      <c r="H200" s="71" t="s">
        <v>742</v>
      </c>
      <c r="I200" s="71" t="s">
        <v>26</v>
      </c>
      <c r="J200" s="71" t="s">
        <v>420</v>
      </c>
      <c r="K200" s="48" t="s">
        <v>421</v>
      </c>
      <c r="L200" s="48">
        <v>2</v>
      </c>
    </row>
    <row r="201" spans="1:12">
      <c r="A201" s="71" t="s">
        <v>815</v>
      </c>
      <c r="B201" s="71" t="s">
        <v>816</v>
      </c>
      <c r="C201" s="71">
        <v>18455800</v>
      </c>
      <c r="D201" s="71">
        <v>51301300</v>
      </c>
      <c r="E201" s="72" t="s">
        <v>376</v>
      </c>
      <c r="F201" s="71" t="s">
        <v>377</v>
      </c>
      <c r="G201" s="71" t="s">
        <v>378</v>
      </c>
      <c r="H201" s="71" t="s">
        <v>742</v>
      </c>
      <c r="I201" s="71" t="s">
        <v>26</v>
      </c>
      <c r="J201" s="71" t="s">
        <v>420</v>
      </c>
      <c r="K201" s="48" t="s">
        <v>421</v>
      </c>
      <c r="L201" s="48">
        <v>2</v>
      </c>
    </row>
    <row r="202" spans="1:12">
      <c r="A202" s="71" t="s">
        <v>817</v>
      </c>
      <c r="B202" s="71" t="s">
        <v>818</v>
      </c>
      <c r="C202" s="71">
        <v>18442000</v>
      </c>
      <c r="D202" s="71">
        <v>51309600</v>
      </c>
      <c r="E202" s="72" t="s">
        <v>376</v>
      </c>
      <c r="F202" s="71" t="s">
        <v>377</v>
      </c>
      <c r="G202" s="71" t="s">
        <v>378</v>
      </c>
      <c r="H202" s="71" t="s">
        <v>742</v>
      </c>
      <c r="I202" s="71" t="s">
        <v>26</v>
      </c>
      <c r="J202" s="71" t="s">
        <v>420</v>
      </c>
      <c r="K202" s="48" t="s">
        <v>421</v>
      </c>
      <c r="L202" s="48">
        <v>2</v>
      </c>
    </row>
    <row r="203" spans="1:12">
      <c r="A203" s="71" t="s">
        <v>819</v>
      </c>
      <c r="B203" s="71" t="s">
        <v>820</v>
      </c>
      <c r="C203" s="71">
        <v>18433100</v>
      </c>
      <c r="D203" s="71">
        <v>51331700</v>
      </c>
      <c r="E203" s="72" t="s">
        <v>376</v>
      </c>
      <c r="F203" s="71" t="s">
        <v>377</v>
      </c>
      <c r="G203" s="71" t="s">
        <v>378</v>
      </c>
      <c r="H203" s="71" t="s">
        <v>742</v>
      </c>
      <c r="I203" s="71" t="s">
        <v>26</v>
      </c>
      <c r="J203" s="71" t="s">
        <v>420</v>
      </c>
      <c r="K203" s="48" t="s">
        <v>421</v>
      </c>
      <c r="L203" s="48">
        <v>2</v>
      </c>
    </row>
    <row r="204" spans="1:12">
      <c r="A204" s="71" t="s">
        <v>821</v>
      </c>
      <c r="B204" s="71" t="s">
        <v>822</v>
      </c>
      <c r="C204" s="71">
        <v>18511800</v>
      </c>
      <c r="D204" s="71">
        <v>51379200</v>
      </c>
      <c r="E204" s="72" t="s">
        <v>376</v>
      </c>
      <c r="F204" s="71" t="s">
        <v>377</v>
      </c>
      <c r="G204" s="71" t="s">
        <v>378</v>
      </c>
      <c r="H204" s="71" t="s">
        <v>742</v>
      </c>
      <c r="I204" s="71" t="s">
        <v>26</v>
      </c>
      <c r="J204" s="71" t="s">
        <v>420</v>
      </c>
      <c r="K204" s="48" t="s">
        <v>421</v>
      </c>
      <c r="L204" s="48">
        <v>2</v>
      </c>
    </row>
    <row r="205" spans="1:12">
      <c r="A205" s="71" t="s">
        <v>823</v>
      </c>
      <c r="B205" s="71" t="s">
        <v>824</v>
      </c>
      <c r="C205" s="71">
        <v>18528400</v>
      </c>
      <c r="D205" s="71">
        <v>51382000</v>
      </c>
      <c r="E205" s="72" t="s">
        <v>376</v>
      </c>
      <c r="F205" s="71" t="s">
        <v>377</v>
      </c>
      <c r="G205" s="71" t="s">
        <v>378</v>
      </c>
      <c r="H205" s="71" t="s">
        <v>742</v>
      </c>
      <c r="I205" s="71" t="s">
        <v>26</v>
      </c>
      <c r="J205" s="71" t="s">
        <v>420</v>
      </c>
      <c r="K205" s="48" t="s">
        <v>421</v>
      </c>
      <c r="L205" s="48">
        <v>2</v>
      </c>
    </row>
    <row r="206" spans="1:12">
      <c r="A206" s="71" t="s">
        <v>825</v>
      </c>
      <c r="B206" s="71" t="s">
        <v>826</v>
      </c>
      <c r="C206" s="71">
        <v>18581300</v>
      </c>
      <c r="D206" s="71">
        <v>51400600</v>
      </c>
      <c r="E206" s="72" t="s">
        <v>376</v>
      </c>
      <c r="F206" s="71" t="s">
        <v>377</v>
      </c>
      <c r="G206" s="71" t="s">
        <v>378</v>
      </c>
      <c r="H206" s="71" t="s">
        <v>742</v>
      </c>
      <c r="I206" s="71" t="s">
        <v>26</v>
      </c>
      <c r="J206" s="71" t="s">
        <v>420</v>
      </c>
      <c r="K206" s="48" t="s">
        <v>421</v>
      </c>
      <c r="L206" s="48">
        <v>2</v>
      </c>
    </row>
    <row r="207" spans="1:12">
      <c r="A207" s="71" t="s">
        <v>827</v>
      </c>
      <c r="B207" s="71" t="s">
        <v>828</v>
      </c>
      <c r="C207" s="71">
        <v>18546000</v>
      </c>
      <c r="D207" s="71">
        <v>51387900</v>
      </c>
      <c r="E207" s="72" t="s">
        <v>376</v>
      </c>
      <c r="F207" s="71" t="s">
        <v>377</v>
      </c>
      <c r="G207" s="71" t="s">
        <v>378</v>
      </c>
      <c r="H207" s="71" t="s">
        <v>742</v>
      </c>
      <c r="I207" s="71" t="s">
        <v>26</v>
      </c>
      <c r="J207" s="71" t="s">
        <v>420</v>
      </c>
      <c r="K207" s="48" t="s">
        <v>421</v>
      </c>
      <c r="L207" s="48">
        <v>2</v>
      </c>
    </row>
    <row r="208" spans="1:12">
      <c r="A208" s="71" t="s">
        <v>829</v>
      </c>
      <c r="B208" s="71" t="s">
        <v>830</v>
      </c>
      <c r="C208" s="71">
        <v>17800000</v>
      </c>
      <c r="D208" s="71">
        <v>51275000</v>
      </c>
      <c r="E208" s="72" t="s">
        <v>376</v>
      </c>
      <c r="F208" s="71" t="s">
        <v>377</v>
      </c>
      <c r="G208" s="71" t="s">
        <v>378</v>
      </c>
      <c r="H208" s="71" t="s">
        <v>742</v>
      </c>
      <c r="I208" s="71" t="s">
        <v>26</v>
      </c>
      <c r="J208" s="71" t="s">
        <v>424</v>
      </c>
      <c r="K208" s="48" t="s">
        <v>425</v>
      </c>
      <c r="L208" s="48">
        <v>2</v>
      </c>
    </row>
    <row r="209" spans="1:12">
      <c r="A209" s="71" t="s">
        <v>831</v>
      </c>
      <c r="B209" s="71" t="s">
        <v>832</v>
      </c>
      <c r="C209" s="71">
        <v>17800000</v>
      </c>
      <c r="D209" s="71">
        <v>51235000</v>
      </c>
      <c r="E209" s="72" t="s">
        <v>376</v>
      </c>
      <c r="F209" s="71" t="s">
        <v>377</v>
      </c>
      <c r="G209" s="71" t="s">
        <v>378</v>
      </c>
      <c r="H209" s="71" t="s">
        <v>742</v>
      </c>
      <c r="I209" s="71" t="s">
        <v>26</v>
      </c>
      <c r="J209" s="71" t="s">
        <v>424</v>
      </c>
      <c r="K209" s="48" t="s">
        <v>425</v>
      </c>
      <c r="L209" s="48">
        <v>2</v>
      </c>
    </row>
    <row r="210" spans="1:12">
      <c r="A210" s="71" t="s">
        <v>833</v>
      </c>
      <c r="B210" s="71" t="s">
        <v>834</v>
      </c>
      <c r="C210" s="71">
        <v>17825000</v>
      </c>
      <c r="D210" s="71">
        <v>51215000</v>
      </c>
      <c r="E210" s="72" t="s">
        <v>376</v>
      </c>
      <c r="F210" s="71" t="s">
        <v>377</v>
      </c>
      <c r="G210" s="71" t="s">
        <v>378</v>
      </c>
      <c r="H210" s="71" t="s">
        <v>742</v>
      </c>
      <c r="I210" s="71" t="s">
        <v>26</v>
      </c>
      <c r="J210" s="71" t="s">
        <v>424</v>
      </c>
      <c r="K210" s="48" t="s">
        <v>425</v>
      </c>
      <c r="L210" s="48">
        <v>2</v>
      </c>
    </row>
    <row r="211" spans="1:12">
      <c r="A211" s="71" t="s">
        <v>835</v>
      </c>
      <c r="B211" s="71" t="s">
        <v>836</v>
      </c>
      <c r="C211" s="71">
        <v>17850000</v>
      </c>
      <c r="D211" s="71">
        <v>51180000</v>
      </c>
      <c r="E211" s="72" t="s">
        <v>376</v>
      </c>
      <c r="F211" s="71" t="s">
        <v>377</v>
      </c>
      <c r="G211" s="71" t="s">
        <v>378</v>
      </c>
      <c r="H211" s="71" t="s">
        <v>742</v>
      </c>
      <c r="I211" s="71" t="s">
        <v>26</v>
      </c>
      <c r="J211" s="71" t="s">
        <v>424</v>
      </c>
      <c r="K211" s="48" t="s">
        <v>425</v>
      </c>
      <c r="L211" s="48">
        <v>2</v>
      </c>
    </row>
    <row r="212" spans="1:12">
      <c r="A212" s="71" t="s">
        <v>837</v>
      </c>
      <c r="B212" s="71" t="s">
        <v>838</v>
      </c>
      <c r="C212" s="71">
        <v>18000000</v>
      </c>
      <c r="D212" s="71">
        <v>51062500</v>
      </c>
      <c r="E212" s="72" t="s">
        <v>376</v>
      </c>
      <c r="F212" s="71" t="s">
        <v>377</v>
      </c>
      <c r="G212" s="71" t="s">
        <v>378</v>
      </c>
      <c r="H212" s="71" t="s">
        <v>742</v>
      </c>
      <c r="I212" s="71" t="s">
        <v>26</v>
      </c>
      <c r="J212" s="71" t="s">
        <v>424</v>
      </c>
      <c r="K212" s="48" t="s">
        <v>425</v>
      </c>
      <c r="L212" s="48">
        <v>2</v>
      </c>
    </row>
    <row r="213" spans="1:12">
      <c r="A213" s="71" t="s">
        <v>839</v>
      </c>
      <c r="B213" s="71" t="s">
        <v>840</v>
      </c>
      <c r="C213" s="71">
        <v>17950000</v>
      </c>
      <c r="D213" s="71">
        <v>51073500</v>
      </c>
      <c r="E213" s="72" t="s">
        <v>376</v>
      </c>
      <c r="F213" s="71" t="s">
        <v>377</v>
      </c>
      <c r="G213" s="71" t="s">
        <v>378</v>
      </c>
      <c r="H213" s="71" t="s">
        <v>742</v>
      </c>
      <c r="I213" s="71" t="s">
        <v>26</v>
      </c>
      <c r="J213" s="71" t="s">
        <v>424</v>
      </c>
      <c r="K213" s="48" t="s">
        <v>425</v>
      </c>
      <c r="L213" s="48">
        <v>2</v>
      </c>
    </row>
    <row r="214" spans="1:12">
      <c r="A214" s="71" t="s">
        <v>841</v>
      </c>
      <c r="B214" s="71" t="s">
        <v>842</v>
      </c>
      <c r="C214" s="71">
        <v>17630000</v>
      </c>
      <c r="D214" s="71">
        <v>51150000</v>
      </c>
      <c r="E214" s="72" t="s">
        <v>376</v>
      </c>
      <c r="F214" s="71" t="s">
        <v>377</v>
      </c>
      <c r="G214" s="71" t="s">
        <v>378</v>
      </c>
      <c r="H214" s="71" t="s">
        <v>742</v>
      </c>
      <c r="I214" s="71" t="s">
        <v>26</v>
      </c>
      <c r="J214" s="71" t="s">
        <v>424</v>
      </c>
      <c r="K214" s="48" t="s">
        <v>425</v>
      </c>
      <c r="L214" s="48">
        <v>2</v>
      </c>
    </row>
    <row r="215" spans="1:12">
      <c r="A215" s="71" t="s">
        <v>843</v>
      </c>
      <c r="B215" s="71" t="s">
        <v>844</v>
      </c>
      <c r="C215" s="71">
        <v>17660000</v>
      </c>
      <c r="D215" s="71">
        <v>51150000</v>
      </c>
      <c r="E215" s="72" t="s">
        <v>376</v>
      </c>
      <c r="F215" s="71" t="s">
        <v>377</v>
      </c>
      <c r="G215" s="71" t="s">
        <v>378</v>
      </c>
      <c r="H215" s="71" t="s">
        <v>742</v>
      </c>
      <c r="I215" s="71" t="s">
        <v>26</v>
      </c>
      <c r="J215" s="71" t="s">
        <v>424</v>
      </c>
      <c r="K215" s="48" t="s">
        <v>425</v>
      </c>
      <c r="L215" s="48">
        <v>2</v>
      </c>
    </row>
    <row r="216" spans="1:12">
      <c r="A216" s="71" t="s">
        <v>845</v>
      </c>
      <c r="B216" s="71" t="s">
        <v>846</v>
      </c>
      <c r="C216" s="71">
        <v>18423800</v>
      </c>
      <c r="D216" s="71">
        <v>51101100</v>
      </c>
      <c r="E216" s="72" t="s">
        <v>376</v>
      </c>
      <c r="F216" s="71" t="s">
        <v>377</v>
      </c>
      <c r="G216" s="71" t="s">
        <v>378</v>
      </c>
      <c r="H216" s="71" t="s">
        <v>742</v>
      </c>
      <c r="I216" s="71" t="s">
        <v>26</v>
      </c>
      <c r="J216" s="71" t="s">
        <v>424</v>
      </c>
      <c r="K216" s="48" t="s">
        <v>425</v>
      </c>
      <c r="L216" s="48">
        <v>1</v>
      </c>
    </row>
    <row r="217" spans="1:12">
      <c r="A217" s="71" t="s">
        <v>847</v>
      </c>
      <c r="B217" s="71" t="s">
        <v>848</v>
      </c>
      <c r="C217" s="71">
        <v>18415100</v>
      </c>
      <c r="D217" s="71">
        <v>51116100</v>
      </c>
      <c r="E217" s="72" t="s">
        <v>376</v>
      </c>
      <c r="F217" s="71" t="s">
        <v>377</v>
      </c>
      <c r="G217" s="71" t="s">
        <v>378</v>
      </c>
      <c r="H217" s="71" t="s">
        <v>742</v>
      </c>
      <c r="I217" s="71" t="s">
        <v>26</v>
      </c>
      <c r="J217" s="71" t="s">
        <v>424</v>
      </c>
      <c r="K217" s="48" t="s">
        <v>425</v>
      </c>
      <c r="L217" s="48">
        <v>1</v>
      </c>
    </row>
    <row r="218" spans="1:12">
      <c r="A218" s="71" t="s">
        <v>849</v>
      </c>
      <c r="B218" s="71" t="s">
        <v>850</v>
      </c>
      <c r="C218" s="71">
        <v>18434900</v>
      </c>
      <c r="D218" s="71">
        <v>51120800</v>
      </c>
      <c r="E218" s="72" t="s">
        <v>376</v>
      </c>
      <c r="F218" s="71" t="s">
        <v>377</v>
      </c>
      <c r="G218" s="71" t="s">
        <v>378</v>
      </c>
      <c r="H218" s="71" t="s">
        <v>742</v>
      </c>
      <c r="I218" s="71" t="s">
        <v>26</v>
      </c>
      <c r="J218" s="71" t="s">
        <v>424</v>
      </c>
      <c r="K218" s="48" t="s">
        <v>425</v>
      </c>
      <c r="L218" s="48">
        <v>1</v>
      </c>
    </row>
    <row r="219" spans="1:12">
      <c r="A219" s="71" t="s">
        <v>851</v>
      </c>
      <c r="B219" s="71" t="s">
        <v>852</v>
      </c>
      <c r="C219" s="71">
        <v>18434100</v>
      </c>
      <c r="D219" s="71">
        <v>51108200</v>
      </c>
      <c r="E219" s="72" t="s">
        <v>376</v>
      </c>
      <c r="F219" s="71" t="s">
        <v>377</v>
      </c>
      <c r="G219" s="71" t="s">
        <v>378</v>
      </c>
      <c r="H219" s="71" t="s">
        <v>742</v>
      </c>
      <c r="I219" s="71" t="s">
        <v>26</v>
      </c>
      <c r="J219" s="71" t="s">
        <v>424</v>
      </c>
      <c r="K219" s="48" t="s">
        <v>425</v>
      </c>
      <c r="L219" s="48">
        <v>1</v>
      </c>
    </row>
    <row r="220" spans="1:12">
      <c r="A220" s="71" t="s">
        <v>853</v>
      </c>
      <c r="B220" s="71" t="s">
        <v>854</v>
      </c>
      <c r="C220" s="71">
        <v>18143300</v>
      </c>
      <c r="D220" s="71">
        <v>51141800</v>
      </c>
      <c r="E220" s="72" t="s">
        <v>376</v>
      </c>
      <c r="F220" s="71" t="s">
        <v>377</v>
      </c>
      <c r="G220" s="71" t="s">
        <v>378</v>
      </c>
      <c r="H220" s="71" t="s">
        <v>742</v>
      </c>
      <c r="I220" s="71" t="s">
        <v>26</v>
      </c>
      <c r="J220" s="71" t="s">
        <v>424</v>
      </c>
      <c r="K220" s="48" t="s">
        <v>425</v>
      </c>
      <c r="L220" s="48">
        <v>2</v>
      </c>
    </row>
    <row r="221" spans="1:12">
      <c r="A221" s="71" t="s">
        <v>855</v>
      </c>
      <c r="B221" s="71" t="s">
        <v>856</v>
      </c>
      <c r="C221" s="71">
        <v>18142700</v>
      </c>
      <c r="D221" s="71">
        <v>51159700</v>
      </c>
      <c r="E221" s="72" t="s">
        <v>376</v>
      </c>
      <c r="F221" s="71" t="s">
        <v>377</v>
      </c>
      <c r="G221" s="71" t="s">
        <v>378</v>
      </c>
      <c r="H221" s="71" t="s">
        <v>742</v>
      </c>
      <c r="I221" s="71" t="s">
        <v>26</v>
      </c>
      <c r="J221" s="71" t="s">
        <v>424</v>
      </c>
      <c r="K221" s="48" t="s">
        <v>425</v>
      </c>
      <c r="L221" s="48">
        <v>2</v>
      </c>
    </row>
    <row r="222" spans="1:12">
      <c r="A222" s="71" t="s">
        <v>857</v>
      </c>
      <c r="B222" s="71" t="s">
        <v>858</v>
      </c>
      <c r="C222" s="71">
        <v>18159500</v>
      </c>
      <c r="D222" s="71">
        <v>51162100</v>
      </c>
      <c r="E222" s="72" t="s">
        <v>376</v>
      </c>
      <c r="F222" s="71" t="s">
        <v>377</v>
      </c>
      <c r="G222" s="71" t="s">
        <v>378</v>
      </c>
      <c r="H222" s="71" t="s">
        <v>742</v>
      </c>
      <c r="I222" s="71" t="s">
        <v>26</v>
      </c>
      <c r="J222" s="71" t="s">
        <v>424</v>
      </c>
      <c r="K222" s="48" t="s">
        <v>425</v>
      </c>
      <c r="L222" s="48">
        <v>2</v>
      </c>
    </row>
    <row r="223" spans="1:12">
      <c r="A223" s="71" t="s">
        <v>859</v>
      </c>
      <c r="B223" s="71" t="s">
        <v>860</v>
      </c>
      <c r="C223" s="71">
        <v>18162400</v>
      </c>
      <c r="D223" s="71">
        <v>51146500</v>
      </c>
      <c r="E223" s="72" t="s">
        <v>376</v>
      </c>
      <c r="F223" s="71" t="s">
        <v>377</v>
      </c>
      <c r="G223" s="71" t="s">
        <v>378</v>
      </c>
      <c r="H223" s="71" t="s">
        <v>742</v>
      </c>
      <c r="I223" s="71" t="s">
        <v>26</v>
      </c>
      <c r="J223" s="71" t="s">
        <v>424</v>
      </c>
      <c r="K223" s="48" t="s">
        <v>425</v>
      </c>
      <c r="L223" s="48">
        <v>2</v>
      </c>
    </row>
    <row r="224" spans="1:12">
      <c r="A224" s="71" t="s">
        <v>861</v>
      </c>
      <c r="B224" s="71" t="s">
        <v>862</v>
      </c>
      <c r="C224" s="71">
        <v>18347100</v>
      </c>
      <c r="D224" s="71">
        <v>51123200</v>
      </c>
      <c r="E224" s="72" t="s">
        <v>376</v>
      </c>
      <c r="F224" s="71" t="s">
        <v>377</v>
      </c>
      <c r="G224" s="71" t="s">
        <v>378</v>
      </c>
      <c r="H224" s="71" t="s">
        <v>742</v>
      </c>
      <c r="I224" s="71" t="s">
        <v>26</v>
      </c>
      <c r="J224" s="71" t="s">
        <v>424</v>
      </c>
      <c r="K224" s="48" t="s">
        <v>425</v>
      </c>
      <c r="L224" s="48">
        <v>1</v>
      </c>
    </row>
    <row r="225" spans="1:12">
      <c r="A225" s="71" t="s">
        <v>863</v>
      </c>
      <c r="B225" s="71" t="s">
        <v>864</v>
      </c>
      <c r="C225" s="71">
        <v>18328900</v>
      </c>
      <c r="D225" s="71">
        <v>51120800</v>
      </c>
      <c r="E225" s="72" t="s">
        <v>376</v>
      </c>
      <c r="F225" s="71" t="s">
        <v>377</v>
      </c>
      <c r="G225" s="71" t="s">
        <v>378</v>
      </c>
      <c r="H225" s="71" t="s">
        <v>742</v>
      </c>
      <c r="I225" s="71" t="s">
        <v>26</v>
      </c>
      <c r="J225" s="71" t="s">
        <v>424</v>
      </c>
      <c r="K225" s="48" t="s">
        <v>425</v>
      </c>
      <c r="L225" s="48">
        <v>1</v>
      </c>
    </row>
    <row r="226" spans="1:12">
      <c r="A226" s="71" t="s">
        <v>865</v>
      </c>
      <c r="B226" s="71" t="s">
        <v>866</v>
      </c>
      <c r="C226" s="71">
        <v>18328100</v>
      </c>
      <c r="D226" s="71">
        <v>51138300</v>
      </c>
      <c r="E226" s="72" t="s">
        <v>376</v>
      </c>
      <c r="F226" s="71" t="s">
        <v>377</v>
      </c>
      <c r="G226" s="71" t="s">
        <v>378</v>
      </c>
      <c r="H226" s="71" t="s">
        <v>742</v>
      </c>
      <c r="I226" s="71" t="s">
        <v>26</v>
      </c>
      <c r="J226" s="71" t="s">
        <v>424</v>
      </c>
      <c r="K226" s="48" t="s">
        <v>425</v>
      </c>
      <c r="L226" s="48">
        <v>1</v>
      </c>
    </row>
    <row r="227" spans="1:12">
      <c r="A227" s="71" t="s">
        <v>867</v>
      </c>
      <c r="B227" s="71" t="s">
        <v>868</v>
      </c>
      <c r="C227" s="71">
        <v>18345500</v>
      </c>
      <c r="D227" s="71">
        <v>51139100</v>
      </c>
      <c r="E227" s="72" t="s">
        <v>376</v>
      </c>
      <c r="F227" s="71" t="s">
        <v>377</v>
      </c>
      <c r="G227" s="71" t="s">
        <v>378</v>
      </c>
      <c r="H227" s="71" t="s">
        <v>742</v>
      </c>
      <c r="I227" s="71" t="s">
        <v>26</v>
      </c>
      <c r="J227" s="71" t="s">
        <v>424</v>
      </c>
      <c r="K227" s="48" t="s">
        <v>425</v>
      </c>
      <c r="L227" s="48">
        <v>1</v>
      </c>
    </row>
    <row r="228" spans="1:12">
      <c r="A228" s="71" t="s">
        <v>869</v>
      </c>
      <c r="B228" s="71" t="s">
        <v>870</v>
      </c>
      <c r="C228" s="71">
        <v>1337930000</v>
      </c>
      <c r="D228" s="71">
        <v>4925980000</v>
      </c>
      <c r="E228" s="72" t="s">
        <v>376</v>
      </c>
      <c r="F228" s="71" t="s">
        <v>377</v>
      </c>
      <c r="G228" s="71" t="s">
        <v>378</v>
      </c>
      <c r="H228" s="71" t="s">
        <v>9</v>
      </c>
      <c r="I228" s="71" t="s">
        <v>24</v>
      </c>
      <c r="J228" s="71" t="s">
        <v>416</v>
      </c>
      <c r="K228" s="48" t="s">
        <v>417</v>
      </c>
      <c r="L228" s="48">
        <v>2</v>
      </c>
    </row>
    <row r="229" spans="1:12">
      <c r="A229" s="71" t="s">
        <v>871</v>
      </c>
      <c r="B229" s="71" t="s">
        <v>872</v>
      </c>
      <c r="C229" s="71">
        <v>1337820000</v>
      </c>
      <c r="D229" s="71">
        <v>4927970000</v>
      </c>
      <c r="E229" s="72" t="s">
        <v>376</v>
      </c>
      <c r="F229" s="71" t="s">
        <v>377</v>
      </c>
      <c r="G229" s="71" t="s">
        <v>378</v>
      </c>
      <c r="H229" s="71" t="s">
        <v>9</v>
      </c>
      <c r="I229" s="71" t="s">
        <v>24</v>
      </c>
      <c r="J229" s="71" t="s">
        <v>416</v>
      </c>
      <c r="K229" s="48" t="s">
        <v>417</v>
      </c>
      <c r="L229" s="48">
        <v>2</v>
      </c>
    </row>
    <row r="230" spans="1:12">
      <c r="A230" s="71" t="s">
        <v>873</v>
      </c>
      <c r="B230" s="71" t="s">
        <v>874</v>
      </c>
      <c r="C230" s="71">
        <v>1339970000</v>
      </c>
      <c r="D230" s="71">
        <v>4928090000</v>
      </c>
      <c r="E230" s="72" t="s">
        <v>376</v>
      </c>
      <c r="F230" s="71" t="s">
        <v>377</v>
      </c>
      <c r="G230" s="71" t="s">
        <v>378</v>
      </c>
      <c r="H230" s="71" t="s">
        <v>9</v>
      </c>
      <c r="I230" s="71" t="s">
        <v>24</v>
      </c>
      <c r="J230" s="71" t="s">
        <v>416</v>
      </c>
      <c r="K230" s="48" t="s">
        <v>417</v>
      </c>
      <c r="L230" s="48">
        <v>2</v>
      </c>
    </row>
    <row r="231" spans="1:12">
      <c r="A231" s="71" t="s">
        <v>875</v>
      </c>
      <c r="B231" s="71" t="s">
        <v>876</v>
      </c>
      <c r="C231" s="71">
        <v>1339970000</v>
      </c>
      <c r="D231" s="71">
        <v>4925940000</v>
      </c>
      <c r="E231" s="72" t="s">
        <v>376</v>
      </c>
      <c r="F231" s="71" t="s">
        <v>377</v>
      </c>
      <c r="G231" s="71" t="s">
        <v>378</v>
      </c>
      <c r="H231" s="71" t="s">
        <v>9</v>
      </c>
      <c r="I231" s="71" t="s">
        <v>24</v>
      </c>
      <c r="J231" s="71" t="s">
        <v>416</v>
      </c>
      <c r="K231" s="48" t="s">
        <v>417</v>
      </c>
      <c r="L231" s="48">
        <v>2</v>
      </c>
    </row>
    <row r="232" spans="1:12">
      <c r="A232" s="71" t="s">
        <v>877</v>
      </c>
      <c r="B232" s="71" t="s">
        <v>878</v>
      </c>
      <c r="C232" s="71">
        <v>1351880000</v>
      </c>
      <c r="D232" s="71">
        <v>4953000000</v>
      </c>
      <c r="E232" s="72" t="s">
        <v>376</v>
      </c>
      <c r="F232" s="71" t="s">
        <v>377</v>
      </c>
      <c r="G232" s="71" t="s">
        <v>378</v>
      </c>
      <c r="H232" s="71" t="s">
        <v>9</v>
      </c>
      <c r="I232" s="71" t="s">
        <v>24</v>
      </c>
      <c r="J232" s="71" t="s">
        <v>412</v>
      </c>
      <c r="K232" s="48" t="s">
        <v>413</v>
      </c>
      <c r="L232" s="48">
        <v>2</v>
      </c>
    </row>
    <row r="233" spans="1:12">
      <c r="A233" s="71" t="s">
        <v>879</v>
      </c>
      <c r="B233" s="71" t="s">
        <v>880</v>
      </c>
      <c r="C233" s="71">
        <v>1351770000</v>
      </c>
      <c r="D233" s="71">
        <v>4955120000</v>
      </c>
      <c r="E233" s="72" t="s">
        <v>376</v>
      </c>
      <c r="F233" s="71" t="s">
        <v>377</v>
      </c>
      <c r="G233" s="71" t="s">
        <v>378</v>
      </c>
      <c r="H233" s="71" t="s">
        <v>9</v>
      </c>
      <c r="I233" s="71" t="s">
        <v>24</v>
      </c>
      <c r="J233" s="71" t="s">
        <v>412</v>
      </c>
      <c r="K233" s="48" t="s">
        <v>413</v>
      </c>
      <c r="L233" s="48">
        <v>2</v>
      </c>
    </row>
    <row r="234" spans="1:12">
      <c r="A234" s="71" t="s">
        <v>881</v>
      </c>
      <c r="B234" s="71" t="s">
        <v>882</v>
      </c>
      <c r="C234" s="71">
        <v>1353900000</v>
      </c>
      <c r="D234" s="71">
        <v>4955070000</v>
      </c>
      <c r="E234" s="72" t="s">
        <v>376</v>
      </c>
      <c r="F234" s="71" t="s">
        <v>377</v>
      </c>
      <c r="G234" s="71" t="s">
        <v>378</v>
      </c>
      <c r="H234" s="71" t="s">
        <v>9</v>
      </c>
      <c r="I234" s="71" t="s">
        <v>24</v>
      </c>
      <c r="J234" s="71" t="s">
        <v>412</v>
      </c>
      <c r="K234" s="48" t="s">
        <v>413</v>
      </c>
      <c r="L234" s="48">
        <v>2</v>
      </c>
    </row>
    <row r="235" spans="1:12">
      <c r="A235" s="71" t="s">
        <v>883</v>
      </c>
      <c r="B235" s="71" t="s">
        <v>884</v>
      </c>
      <c r="C235" s="71">
        <v>1353930000</v>
      </c>
      <c r="D235" s="71">
        <v>4953150000</v>
      </c>
      <c r="E235" s="72" t="s">
        <v>376</v>
      </c>
      <c r="F235" s="71" t="s">
        <v>377</v>
      </c>
      <c r="G235" s="71" t="s">
        <v>378</v>
      </c>
      <c r="H235" s="71" t="s">
        <v>9</v>
      </c>
      <c r="I235" s="71" t="s">
        <v>24</v>
      </c>
      <c r="J235" s="71" t="s">
        <v>412</v>
      </c>
      <c r="K235" s="48" t="s">
        <v>413</v>
      </c>
      <c r="L235" s="48">
        <v>2</v>
      </c>
    </row>
    <row r="236" spans="1:12">
      <c r="A236" s="71" t="s">
        <v>885</v>
      </c>
      <c r="B236" s="71" t="s">
        <v>886</v>
      </c>
      <c r="C236" s="71">
        <v>1341000000</v>
      </c>
      <c r="D236" s="71">
        <v>4959000000</v>
      </c>
      <c r="E236" s="72" t="s">
        <v>376</v>
      </c>
      <c r="F236" s="71" t="s">
        <v>377</v>
      </c>
      <c r="G236" s="71" t="s">
        <v>378</v>
      </c>
      <c r="H236" s="71" t="s">
        <v>9</v>
      </c>
      <c r="I236" s="71" t="s">
        <v>24</v>
      </c>
      <c r="J236" s="71" t="s">
        <v>408</v>
      </c>
      <c r="K236" s="48" t="s">
        <v>409</v>
      </c>
      <c r="L236" s="48">
        <v>2</v>
      </c>
    </row>
    <row r="237" spans="1:12">
      <c r="A237" s="71" t="s">
        <v>887</v>
      </c>
      <c r="B237" s="71" t="s">
        <v>888</v>
      </c>
      <c r="C237" s="71">
        <v>1341000000</v>
      </c>
      <c r="D237" s="71">
        <v>4961000000</v>
      </c>
      <c r="E237" s="72" t="s">
        <v>376</v>
      </c>
      <c r="F237" s="71" t="s">
        <v>377</v>
      </c>
      <c r="G237" s="71" t="s">
        <v>378</v>
      </c>
      <c r="H237" s="71" t="s">
        <v>9</v>
      </c>
      <c r="I237" s="71" t="s">
        <v>24</v>
      </c>
      <c r="J237" s="71" t="s">
        <v>408</v>
      </c>
      <c r="K237" s="48" t="s">
        <v>409</v>
      </c>
      <c r="L237" s="48">
        <v>2</v>
      </c>
    </row>
    <row r="238" spans="1:12">
      <c r="A238" s="71" t="s">
        <v>889</v>
      </c>
      <c r="B238" s="71" t="s">
        <v>890</v>
      </c>
      <c r="C238" s="71">
        <v>1343000000</v>
      </c>
      <c r="D238" s="71">
        <v>4961000000</v>
      </c>
      <c r="E238" s="72" t="s">
        <v>376</v>
      </c>
      <c r="F238" s="71" t="s">
        <v>377</v>
      </c>
      <c r="G238" s="71" t="s">
        <v>378</v>
      </c>
      <c r="H238" s="71" t="s">
        <v>9</v>
      </c>
      <c r="I238" s="71" t="s">
        <v>24</v>
      </c>
      <c r="J238" s="71" t="s">
        <v>408</v>
      </c>
      <c r="K238" s="48" t="s">
        <v>409</v>
      </c>
      <c r="L238" s="48">
        <v>2</v>
      </c>
    </row>
    <row r="239" spans="1:12">
      <c r="A239" s="71" t="s">
        <v>891</v>
      </c>
      <c r="B239" s="71" t="s">
        <v>892</v>
      </c>
      <c r="C239" s="71">
        <v>1343000000</v>
      </c>
      <c r="D239" s="71">
        <v>4959000000</v>
      </c>
      <c r="E239" s="72" t="s">
        <v>376</v>
      </c>
      <c r="F239" s="71" t="s">
        <v>377</v>
      </c>
      <c r="G239" s="71" t="s">
        <v>378</v>
      </c>
      <c r="H239" s="71" t="s">
        <v>9</v>
      </c>
      <c r="I239" s="71" t="s">
        <v>24</v>
      </c>
      <c r="J239" s="71" t="s">
        <v>408</v>
      </c>
      <c r="K239" s="48" t="s">
        <v>409</v>
      </c>
      <c r="L239" s="48">
        <v>2</v>
      </c>
    </row>
    <row r="240" spans="1:12">
      <c r="A240" s="71" t="s">
        <v>893</v>
      </c>
      <c r="B240" s="71" t="s">
        <v>894</v>
      </c>
      <c r="C240" s="71">
        <v>1330000000</v>
      </c>
      <c r="D240" s="71">
        <v>4959000000</v>
      </c>
      <c r="E240" s="72" t="s">
        <v>376</v>
      </c>
      <c r="F240" s="71" t="s">
        <v>377</v>
      </c>
      <c r="G240" s="71" t="s">
        <v>378</v>
      </c>
      <c r="H240" s="71" t="s">
        <v>9</v>
      </c>
      <c r="I240" s="71" t="s">
        <v>24</v>
      </c>
      <c r="J240" s="71" t="s">
        <v>408</v>
      </c>
      <c r="K240" s="48" t="s">
        <v>409</v>
      </c>
      <c r="L240" s="48">
        <v>2</v>
      </c>
    </row>
    <row r="241" spans="1:12">
      <c r="A241" s="71" t="s">
        <v>895</v>
      </c>
      <c r="B241" s="71" t="s">
        <v>896</v>
      </c>
      <c r="C241" s="71">
        <v>1330000000</v>
      </c>
      <c r="D241" s="71">
        <v>4961000000</v>
      </c>
      <c r="E241" s="72" t="s">
        <v>376</v>
      </c>
      <c r="F241" s="71" t="s">
        <v>377</v>
      </c>
      <c r="G241" s="71" t="s">
        <v>378</v>
      </c>
      <c r="H241" s="71" t="s">
        <v>9</v>
      </c>
      <c r="I241" s="71" t="s">
        <v>24</v>
      </c>
      <c r="J241" s="71" t="s">
        <v>408</v>
      </c>
      <c r="K241" s="48" t="s">
        <v>409</v>
      </c>
      <c r="L241" s="48">
        <v>2</v>
      </c>
    </row>
    <row r="242" spans="1:12">
      <c r="A242" s="71" t="s">
        <v>897</v>
      </c>
      <c r="B242" s="71" t="s">
        <v>898</v>
      </c>
      <c r="C242" s="71">
        <v>1332000000</v>
      </c>
      <c r="D242" s="71">
        <v>4961000000</v>
      </c>
      <c r="E242" s="72" t="s">
        <v>376</v>
      </c>
      <c r="F242" s="71" t="s">
        <v>377</v>
      </c>
      <c r="G242" s="71" t="s">
        <v>378</v>
      </c>
      <c r="H242" s="71" t="s">
        <v>9</v>
      </c>
      <c r="I242" s="71" t="s">
        <v>24</v>
      </c>
      <c r="J242" s="71" t="s">
        <v>408</v>
      </c>
      <c r="K242" s="48" t="s">
        <v>409</v>
      </c>
      <c r="L242" s="48">
        <v>2</v>
      </c>
    </row>
    <row r="243" spans="1:12">
      <c r="A243" s="71" t="s">
        <v>899</v>
      </c>
      <c r="B243" s="71" t="s">
        <v>900</v>
      </c>
      <c r="C243" s="71">
        <v>1332000000</v>
      </c>
      <c r="D243" s="71">
        <v>4959000000</v>
      </c>
      <c r="E243" s="72" t="s">
        <v>376</v>
      </c>
      <c r="F243" s="71" t="s">
        <v>377</v>
      </c>
      <c r="G243" s="71" t="s">
        <v>378</v>
      </c>
      <c r="H243" s="71" t="s">
        <v>9</v>
      </c>
      <c r="I243" s="71" t="s">
        <v>24</v>
      </c>
      <c r="J243" s="71" t="s">
        <v>408</v>
      </c>
      <c r="K243" s="48" t="s">
        <v>409</v>
      </c>
      <c r="L243" s="48">
        <v>2</v>
      </c>
    </row>
    <row r="244" spans="1:12">
      <c r="A244" s="71" t="s">
        <v>901</v>
      </c>
      <c r="B244" s="71" t="s">
        <v>902</v>
      </c>
      <c r="C244" s="71">
        <v>1362920000</v>
      </c>
      <c r="D244" s="71">
        <v>4988820000</v>
      </c>
      <c r="E244" s="72" t="s">
        <v>376</v>
      </c>
      <c r="F244" s="71" t="s">
        <v>377</v>
      </c>
      <c r="G244" s="71" t="s">
        <v>378</v>
      </c>
      <c r="H244" s="71" t="s">
        <v>9</v>
      </c>
      <c r="I244" s="71" t="s">
        <v>24</v>
      </c>
      <c r="J244" s="71" t="s">
        <v>412</v>
      </c>
      <c r="K244" s="48" t="s">
        <v>413</v>
      </c>
      <c r="L244" s="48">
        <v>2</v>
      </c>
    </row>
    <row r="245" spans="1:12">
      <c r="A245" s="71" t="s">
        <v>903</v>
      </c>
      <c r="B245" s="71" t="s">
        <v>904</v>
      </c>
      <c r="C245" s="71">
        <v>1362980000</v>
      </c>
      <c r="D245" s="71">
        <v>4991040000</v>
      </c>
      <c r="E245" s="72" t="s">
        <v>376</v>
      </c>
      <c r="F245" s="71" t="s">
        <v>377</v>
      </c>
      <c r="G245" s="71" t="s">
        <v>378</v>
      </c>
      <c r="H245" s="71" t="s">
        <v>9</v>
      </c>
      <c r="I245" s="71" t="s">
        <v>24</v>
      </c>
      <c r="J245" s="71" t="s">
        <v>412</v>
      </c>
      <c r="K245" s="48" t="s">
        <v>413</v>
      </c>
      <c r="L245" s="48">
        <v>2</v>
      </c>
    </row>
    <row r="246" spans="1:12">
      <c r="A246" s="71" t="s">
        <v>905</v>
      </c>
      <c r="B246" s="71" t="s">
        <v>906</v>
      </c>
      <c r="C246" s="71">
        <v>1370000000</v>
      </c>
      <c r="D246" s="71">
        <v>4990810000</v>
      </c>
      <c r="E246" s="72" t="s">
        <v>376</v>
      </c>
      <c r="F246" s="71" t="s">
        <v>377</v>
      </c>
      <c r="G246" s="71" t="s">
        <v>378</v>
      </c>
      <c r="H246" s="71" t="s">
        <v>9</v>
      </c>
      <c r="I246" s="71" t="s">
        <v>24</v>
      </c>
      <c r="J246" s="71" t="s">
        <v>412</v>
      </c>
      <c r="K246" s="48" t="s">
        <v>413</v>
      </c>
      <c r="L246" s="48">
        <v>2</v>
      </c>
    </row>
    <row r="247" spans="1:12">
      <c r="A247" s="71" t="s">
        <v>907</v>
      </c>
      <c r="B247" s="71" t="s">
        <v>908</v>
      </c>
      <c r="C247" s="71">
        <v>1370000000</v>
      </c>
      <c r="D247" s="71">
        <v>4988850000</v>
      </c>
      <c r="E247" s="72" t="s">
        <v>376</v>
      </c>
      <c r="F247" s="71" t="s">
        <v>377</v>
      </c>
      <c r="G247" s="71" t="s">
        <v>378</v>
      </c>
      <c r="H247" s="71" t="s">
        <v>9</v>
      </c>
      <c r="I247" s="71" t="s">
        <v>24</v>
      </c>
      <c r="J247" s="71" t="s">
        <v>412</v>
      </c>
      <c r="K247" s="48" t="s">
        <v>413</v>
      </c>
      <c r="L247" s="48">
        <v>2</v>
      </c>
    </row>
    <row r="248" spans="1:12">
      <c r="A248" s="71" t="s">
        <v>909</v>
      </c>
      <c r="B248" s="71" t="s">
        <v>910</v>
      </c>
      <c r="C248" s="71">
        <v>1353480000</v>
      </c>
      <c r="D248" s="71">
        <v>4839940000</v>
      </c>
      <c r="E248" s="72" t="s">
        <v>376</v>
      </c>
      <c r="F248" s="71" t="s">
        <v>377</v>
      </c>
      <c r="G248" s="71" t="s">
        <v>378</v>
      </c>
      <c r="H248" s="71" t="s">
        <v>9</v>
      </c>
      <c r="I248" s="71" t="s">
        <v>24</v>
      </c>
      <c r="J248" s="71" t="s">
        <v>416</v>
      </c>
      <c r="K248" s="48" t="s">
        <v>417</v>
      </c>
      <c r="L248" s="48">
        <v>2</v>
      </c>
    </row>
    <row r="249" spans="1:12">
      <c r="A249" s="71" t="s">
        <v>911</v>
      </c>
      <c r="B249" s="71" t="s">
        <v>912</v>
      </c>
      <c r="C249" s="71">
        <v>1354900000</v>
      </c>
      <c r="D249" s="71">
        <v>4841340000</v>
      </c>
      <c r="E249" s="72" t="s">
        <v>376</v>
      </c>
      <c r="F249" s="71" t="s">
        <v>377</v>
      </c>
      <c r="G249" s="71" t="s">
        <v>378</v>
      </c>
      <c r="H249" s="71" t="s">
        <v>9</v>
      </c>
      <c r="I249" s="71" t="s">
        <v>24</v>
      </c>
      <c r="J249" s="71" t="s">
        <v>416</v>
      </c>
      <c r="K249" s="48" t="s">
        <v>417</v>
      </c>
      <c r="L249" s="48">
        <v>2</v>
      </c>
    </row>
    <row r="250" spans="1:12">
      <c r="A250" s="71" t="s">
        <v>913</v>
      </c>
      <c r="B250" s="71" t="s">
        <v>914</v>
      </c>
      <c r="C250" s="71">
        <v>1357100000</v>
      </c>
      <c r="D250" s="71">
        <v>4840620000</v>
      </c>
      <c r="E250" s="72" t="s">
        <v>376</v>
      </c>
      <c r="F250" s="71" t="s">
        <v>377</v>
      </c>
      <c r="G250" s="71" t="s">
        <v>378</v>
      </c>
      <c r="H250" s="71" t="s">
        <v>9</v>
      </c>
      <c r="I250" s="71" t="s">
        <v>24</v>
      </c>
      <c r="J250" s="71" t="s">
        <v>416</v>
      </c>
      <c r="K250" s="48" t="s">
        <v>417</v>
      </c>
      <c r="L250" s="48">
        <v>2</v>
      </c>
    </row>
    <row r="251" spans="1:12">
      <c r="A251" s="71" t="s">
        <v>915</v>
      </c>
      <c r="B251" s="71" t="s">
        <v>916</v>
      </c>
      <c r="C251" s="71">
        <v>1355650000</v>
      </c>
      <c r="D251" s="71">
        <v>4839250000</v>
      </c>
      <c r="E251" s="72" t="s">
        <v>376</v>
      </c>
      <c r="F251" s="71" t="s">
        <v>377</v>
      </c>
      <c r="G251" s="71" t="s">
        <v>378</v>
      </c>
      <c r="H251" s="71" t="s">
        <v>9</v>
      </c>
      <c r="I251" s="71" t="s">
        <v>24</v>
      </c>
      <c r="J251" s="71" t="s">
        <v>416</v>
      </c>
      <c r="K251" s="48" t="s">
        <v>417</v>
      </c>
      <c r="L251" s="48">
        <v>2</v>
      </c>
    </row>
    <row r="252" spans="1:12">
      <c r="A252" s="71" t="s">
        <v>917</v>
      </c>
      <c r="B252" s="71" t="s">
        <v>918</v>
      </c>
      <c r="C252" s="71">
        <v>1336980000</v>
      </c>
      <c r="D252" s="71">
        <v>4988940000</v>
      </c>
      <c r="E252" s="72" t="s">
        <v>376</v>
      </c>
      <c r="F252" s="71" t="s">
        <v>377</v>
      </c>
      <c r="G252" s="71" t="s">
        <v>378</v>
      </c>
      <c r="H252" s="71" t="s">
        <v>9</v>
      </c>
      <c r="I252" s="71" t="s">
        <v>24</v>
      </c>
      <c r="J252" s="71" t="s">
        <v>408</v>
      </c>
      <c r="K252" s="48" t="s">
        <v>409</v>
      </c>
      <c r="L252" s="48">
        <v>2</v>
      </c>
    </row>
    <row r="253" spans="1:12">
      <c r="A253" s="71" t="s">
        <v>919</v>
      </c>
      <c r="B253" s="71" t="s">
        <v>920</v>
      </c>
      <c r="C253" s="71">
        <v>1336930000</v>
      </c>
      <c r="D253" s="71">
        <v>4990980000</v>
      </c>
      <c r="E253" s="72" t="s">
        <v>376</v>
      </c>
      <c r="F253" s="71" t="s">
        <v>377</v>
      </c>
      <c r="G253" s="71" t="s">
        <v>378</v>
      </c>
      <c r="H253" s="71" t="s">
        <v>9</v>
      </c>
      <c r="I253" s="71" t="s">
        <v>24</v>
      </c>
      <c r="J253" s="71" t="s">
        <v>408</v>
      </c>
      <c r="K253" s="48" t="s">
        <v>409</v>
      </c>
      <c r="L253" s="48">
        <v>2</v>
      </c>
    </row>
    <row r="254" spans="1:12">
      <c r="A254" s="71" t="s">
        <v>921</v>
      </c>
      <c r="B254" s="71" t="s">
        <v>922</v>
      </c>
      <c r="C254" s="71">
        <v>1338980000</v>
      </c>
      <c r="D254" s="71">
        <v>4991010000</v>
      </c>
      <c r="E254" s="72" t="s">
        <v>376</v>
      </c>
      <c r="F254" s="71" t="s">
        <v>377</v>
      </c>
      <c r="G254" s="71" t="s">
        <v>378</v>
      </c>
      <c r="H254" s="71" t="s">
        <v>9</v>
      </c>
      <c r="I254" s="71" t="s">
        <v>24</v>
      </c>
      <c r="J254" s="71" t="s">
        <v>408</v>
      </c>
      <c r="K254" s="48" t="s">
        <v>409</v>
      </c>
      <c r="L254" s="48">
        <v>2</v>
      </c>
    </row>
    <row r="255" spans="1:12">
      <c r="A255" s="71" t="s">
        <v>923</v>
      </c>
      <c r="B255" s="71" t="s">
        <v>924</v>
      </c>
      <c r="C255" s="71">
        <v>1338990000</v>
      </c>
      <c r="D255" s="71">
        <v>4989010000</v>
      </c>
      <c r="E255" s="72" t="s">
        <v>376</v>
      </c>
      <c r="F255" s="71" t="s">
        <v>377</v>
      </c>
      <c r="G255" s="71" t="s">
        <v>378</v>
      </c>
      <c r="H255" s="71" t="s">
        <v>9</v>
      </c>
      <c r="I255" s="71" t="s">
        <v>24</v>
      </c>
      <c r="J255" s="71" t="s">
        <v>408</v>
      </c>
      <c r="K255" s="48" t="s">
        <v>409</v>
      </c>
      <c r="L255" s="48">
        <v>2</v>
      </c>
    </row>
    <row r="256" spans="1:12">
      <c r="A256" s="71" t="s">
        <v>925</v>
      </c>
      <c r="B256" s="71" t="s">
        <v>926</v>
      </c>
      <c r="C256" s="71">
        <v>1318050000</v>
      </c>
      <c r="D256" s="71">
        <v>5087890000</v>
      </c>
      <c r="E256" s="72" t="s">
        <v>376</v>
      </c>
      <c r="F256" s="71" t="s">
        <v>377</v>
      </c>
      <c r="G256" s="71" t="s">
        <v>378</v>
      </c>
      <c r="H256" s="71" t="s">
        <v>9</v>
      </c>
      <c r="I256" s="71" t="s">
        <v>24</v>
      </c>
      <c r="J256" s="71" t="s">
        <v>412</v>
      </c>
      <c r="K256" s="48" t="s">
        <v>413</v>
      </c>
      <c r="L256" s="48">
        <v>2</v>
      </c>
    </row>
    <row r="257" spans="1:12">
      <c r="A257" s="71" t="s">
        <v>927</v>
      </c>
      <c r="B257" s="71" t="s">
        <v>928</v>
      </c>
      <c r="C257" s="71">
        <v>1317950000</v>
      </c>
      <c r="D257" s="71">
        <v>5090000000</v>
      </c>
      <c r="E257" s="72" t="s">
        <v>376</v>
      </c>
      <c r="F257" s="71" t="s">
        <v>377</v>
      </c>
      <c r="G257" s="71" t="s">
        <v>378</v>
      </c>
      <c r="H257" s="71" t="s">
        <v>9</v>
      </c>
      <c r="I257" s="71" t="s">
        <v>24</v>
      </c>
      <c r="J257" s="71" t="s">
        <v>412</v>
      </c>
      <c r="K257" s="48" t="s">
        <v>413</v>
      </c>
      <c r="L257" s="48">
        <v>2</v>
      </c>
    </row>
    <row r="258" spans="1:12">
      <c r="A258" s="71" t="s">
        <v>929</v>
      </c>
      <c r="B258" s="71" t="s">
        <v>930</v>
      </c>
      <c r="C258" s="71">
        <v>1328000000</v>
      </c>
      <c r="D258" s="71">
        <v>5089880000</v>
      </c>
      <c r="E258" s="72" t="s">
        <v>376</v>
      </c>
      <c r="F258" s="71" t="s">
        <v>377</v>
      </c>
      <c r="G258" s="71" t="s">
        <v>378</v>
      </c>
      <c r="H258" s="71" t="s">
        <v>9</v>
      </c>
      <c r="I258" s="71" t="s">
        <v>24</v>
      </c>
      <c r="J258" s="71" t="s">
        <v>412</v>
      </c>
      <c r="K258" s="48" t="s">
        <v>413</v>
      </c>
      <c r="L258" s="48">
        <v>2</v>
      </c>
    </row>
    <row r="259" spans="1:12">
      <c r="A259" s="71" t="s">
        <v>931</v>
      </c>
      <c r="B259" s="71" t="s">
        <v>932</v>
      </c>
      <c r="C259" s="71">
        <v>1328000000</v>
      </c>
      <c r="D259" s="71">
        <v>5088150000</v>
      </c>
      <c r="E259" s="72" t="s">
        <v>376</v>
      </c>
      <c r="F259" s="71" t="s">
        <v>377</v>
      </c>
      <c r="G259" s="71" t="s">
        <v>378</v>
      </c>
      <c r="H259" s="71" t="s">
        <v>9</v>
      </c>
      <c r="I259" s="71" t="s">
        <v>24</v>
      </c>
      <c r="J259" s="71" t="s">
        <v>412</v>
      </c>
      <c r="K259" s="48" t="s">
        <v>413</v>
      </c>
      <c r="L259" s="48">
        <v>2</v>
      </c>
    </row>
    <row r="260" spans="1:12">
      <c r="A260" s="71" t="s">
        <v>933</v>
      </c>
      <c r="B260" s="71" t="s">
        <v>934</v>
      </c>
      <c r="C260" s="71">
        <v>1299880000</v>
      </c>
      <c r="D260" s="71">
        <v>5149330000</v>
      </c>
      <c r="E260" s="72" t="s">
        <v>376</v>
      </c>
      <c r="F260" s="71" t="s">
        <v>377</v>
      </c>
      <c r="G260" s="71" t="s">
        <v>378</v>
      </c>
      <c r="H260" s="71" t="s">
        <v>9</v>
      </c>
      <c r="I260" s="71" t="s">
        <v>24</v>
      </c>
      <c r="J260" s="71" t="s">
        <v>412</v>
      </c>
      <c r="K260" s="48" t="s">
        <v>413</v>
      </c>
      <c r="L260" s="48">
        <v>2</v>
      </c>
    </row>
    <row r="261" spans="1:12">
      <c r="A261" s="71" t="s">
        <v>935</v>
      </c>
      <c r="B261" s="71" t="s">
        <v>936</v>
      </c>
      <c r="C261" s="71">
        <v>1299850000</v>
      </c>
      <c r="D261" s="71">
        <v>5151590000</v>
      </c>
      <c r="E261" s="72" t="s">
        <v>376</v>
      </c>
      <c r="F261" s="71" t="s">
        <v>377</v>
      </c>
      <c r="G261" s="71" t="s">
        <v>378</v>
      </c>
      <c r="H261" s="71" t="s">
        <v>9</v>
      </c>
      <c r="I261" s="71" t="s">
        <v>24</v>
      </c>
      <c r="J261" s="71" t="s">
        <v>412</v>
      </c>
      <c r="K261" s="48" t="s">
        <v>413</v>
      </c>
      <c r="L261" s="48">
        <v>2</v>
      </c>
    </row>
    <row r="262" spans="1:12">
      <c r="A262" s="71" t="s">
        <v>937</v>
      </c>
      <c r="B262" s="71" t="s">
        <v>938</v>
      </c>
      <c r="C262" s="71">
        <v>1301570000</v>
      </c>
      <c r="D262" s="71">
        <v>5152520000</v>
      </c>
      <c r="E262" s="72" t="s">
        <v>376</v>
      </c>
      <c r="F262" s="71" t="s">
        <v>377</v>
      </c>
      <c r="G262" s="71" t="s">
        <v>378</v>
      </c>
      <c r="H262" s="71" t="s">
        <v>9</v>
      </c>
      <c r="I262" s="71" t="s">
        <v>24</v>
      </c>
      <c r="J262" s="71" t="s">
        <v>412</v>
      </c>
      <c r="K262" s="48" t="s">
        <v>413</v>
      </c>
      <c r="L262" s="48">
        <v>2</v>
      </c>
    </row>
    <row r="263" spans="1:12">
      <c r="A263" s="71" t="s">
        <v>939</v>
      </c>
      <c r="B263" s="71" t="s">
        <v>940</v>
      </c>
      <c r="C263" s="71">
        <v>1301650000</v>
      </c>
      <c r="D263" s="71">
        <v>5150290000</v>
      </c>
      <c r="E263" s="72" t="s">
        <v>376</v>
      </c>
      <c r="F263" s="71" t="s">
        <v>377</v>
      </c>
      <c r="G263" s="71" t="s">
        <v>378</v>
      </c>
      <c r="H263" s="71" t="s">
        <v>9</v>
      </c>
      <c r="I263" s="71" t="s">
        <v>24</v>
      </c>
      <c r="J263" s="71" t="s">
        <v>412</v>
      </c>
      <c r="K263" s="48" t="s">
        <v>413</v>
      </c>
      <c r="L263" s="48">
        <v>2</v>
      </c>
    </row>
    <row r="264" spans="1:12">
      <c r="A264" s="71" t="s">
        <v>941</v>
      </c>
      <c r="B264" s="71" t="s">
        <v>942</v>
      </c>
      <c r="C264" s="71">
        <v>1311310000</v>
      </c>
      <c r="D264" s="71">
        <v>5155560000</v>
      </c>
      <c r="E264" s="72" t="s">
        <v>376</v>
      </c>
      <c r="F264" s="71" t="s">
        <v>377</v>
      </c>
      <c r="G264" s="71" t="s">
        <v>378</v>
      </c>
      <c r="H264" s="71" t="s">
        <v>9</v>
      </c>
      <c r="I264" s="71" t="s">
        <v>24</v>
      </c>
      <c r="J264" s="71" t="s">
        <v>412</v>
      </c>
      <c r="K264" s="48" t="s">
        <v>413</v>
      </c>
      <c r="L264" s="48">
        <v>2</v>
      </c>
    </row>
    <row r="265" spans="1:12">
      <c r="A265" s="71" t="s">
        <v>943</v>
      </c>
      <c r="B265" s="71" t="s">
        <v>944</v>
      </c>
      <c r="C265" s="71">
        <v>1313100000</v>
      </c>
      <c r="D265" s="71">
        <v>5156480000</v>
      </c>
      <c r="E265" s="72" t="s">
        <v>376</v>
      </c>
      <c r="F265" s="71" t="s">
        <v>377</v>
      </c>
      <c r="G265" s="71" t="s">
        <v>378</v>
      </c>
      <c r="H265" s="71" t="s">
        <v>9</v>
      </c>
      <c r="I265" s="71" t="s">
        <v>24</v>
      </c>
      <c r="J265" s="71" t="s">
        <v>412</v>
      </c>
      <c r="K265" s="48" t="s">
        <v>413</v>
      </c>
      <c r="L265" s="48">
        <v>2</v>
      </c>
    </row>
    <row r="266" spans="1:12">
      <c r="A266" s="71" t="s">
        <v>945</v>
      </c>
      <c r="B266" s="71" t="s">
        <v>946</v>
      </c>
      <c r="C266" s="71">
        <v>1312160000</v>
      </c>
      <c r="D266" s="71">
        <v>5158200000</v>
      </c>
      <c r="E266" s="72" t="s">
        <v>376</v>
      </c>
      <c r="F266" s="71" t="s">
        <v>377</v>
      </c>
      <c r="G266" s="71" t="s">
        <v>378</v>
      </c>
      <c r="H266" s="71" t="s">
        <v>9</v>
      </c>
      <c r="I266" s="71" t="s">
        <v>24</v>
      </c>
      <c r="J266" s="71" t="s">
        <v>412</v>
      </c>
      <c r="K266" s="48" t="s">
        <v>413</v>
      </c>
      <c r="L266" s="48">
        <v>2</v>
      </c>
    </row>
    <row r="267" spans="1:12">
      <c r="A267" s="71" t="s">
        <v>947</v>
      </c>
      <c r="B267" s="71" t="s">
        <v>948</v>
      </c>
      <c r="C267" s="71">
        <v>1310330000</v>
      </c>
      <c r="D267" s="71">
        <v>5157260000</v>
      </c>
      <c r="E267" s="72" t="s">
        <v>376</v>
      </c>
      <c r="F267" s="71" t="s">
        <v>377</v>
      </c>
      <c r="G267" s="71" t="s">
        <v>378</v>
      </c>
      <c r="H267" s="71" t="s">
        <v>9</v>
      </c>
      <c r="I267" s="71" t="s">
        <v>24</v>
      </c>
      <c r="J267" s="71" t="s">
        <v>412</v>
      </c>
      <c r="K267" s="48" t="s">
        <v>413</v>
      </c>
      <c r="L267" s="48">
        <v>2</v>
      </c>
    </row>
    <row r="268" spans="1:12">
      <c r="A268" s="71" t="s">
        <v>949</v>
      </c>
      <c r="B268" s="71" t="s">
        <v>950</v>
      </c>
      <c r="C268" s="71">
        <v>1452980000</v>
      </c>
      <c r="D268" s="71">
        <v>5197000000</v>
      </c>
      <c r="E268" s="72" t="s">
        <v>376</v>
      </c>
      <c r="F268" s="71" t="s">
        <v>377</v>
      </c>
      <c r="G268" s="71" t="s">
        <v>378</v>
      </c>
      <c r="H268" s="71" t="s">
        <v>9</v>
      </c>
      <c r="I268" s="71" t="s">
        <v>24</v>
      </c>
      <c r="J268" s="71" t="s">
        <v>391</v>
      </c>
      <c r="K268" s="48" t="s">
        <v>392</v>
      </c>
      <c r="L268" s="48">
        <v>2</v>
      </c>
    </row>
    <row r="269" spans="1:12">
      <c r="A269" s="71" t="s">
        <v>951</v>
      </c>
      <c r="B269" s="71" t="s">
        <v>952</v>
      </c>
      <c r="C269" s="71">
        <v>1453000000</v>
      </c>
      <c r="D269" s="71">
        <v>5199050000</v>
      </c>
      <c r="E269" s="72" t="s">
        <v>376</v>
      </c>
      <c r="F269" s="71" t="s">
        <v>377</v>
      </c>
      <c r="G269" s="71" t="s">
        <v>378</v>
      </c>
      <c r="H269" s="71" t="s">
        <v>9</v>
      </c>
      <c r="I269" s="71" t="s">
        <v>24</v>
      </c>
      <c r="J269" s="71" t="s">
        <v>391</v>
      </c>
      <c r="K269" s="48" t="s">
        <v>392</v>
      </c>
      <c r="L269" s="48">
        <v>2</v>
      </c>
    </row>
    <row r="270" spans="1:12">
      <c r="A270" s="71" t="s">
        <v>953</v>
      </c>
      <c r="B270" s="71" t="s">
        <v>954</v>
      </c>
      <c r="C270" s="71">
        <v>1465000000</v>
      </c>
      <c r="D270" s="71">
        <v>5198940000</v>
      </c>
      <c r="E270" s="72" t="s">
        <v>376</v>
      </c>
      <c r="F270" s="71" t="s">
        <v>377</v>
      </c>
      <c r="G270" s="71" t="s">
        <v>378</v>
      </c>
      <c r="H270" s="71" t="s">
        <v>9</v>
      </c>
      <c r="I270" s="71" t="s">
        <v>24</v>
      </c>
      <c r="J270" s="71" t="s">
        <v>391</v>
      </c>
      <c r="K270" s="48" t="s">
        <v>392</v>
      </c>
      <c r="L270" s="48">
        <v>2</v>
      </c>
    </row>
    <row r="271" spans="1:12">
      <c r="A271" s="71" t="s">
        <v>955</v>
      </c>
      <c r="B271" s="71" t="s">
        <v>956</v>
      </c>
      <c r="C271" s="71">
        <v>1465000000</v>
      </c>
      <c r="D271" s="71">
        <v>5196890000</v>
      </c>
      <c r="E271" s="72" t="s">
        <v>376</v>
      </c>
      <c r="F271" s="71" t="s">
        <v>377</v>
      </c>
      <c r="G271" s="71" t="s">
        <v>378</v>
      </c>
      <c r="H271" s="71" t="s">
        <v>9</v>
      </c>
      <c r="I271" s="71" t="s">
        <v>24</v>
      </c>
      <c r="J271" s="71" t="s">
        <v>391</v>
      </c>
      <c r="K271" s="48" t="s">
        <v>392</v>
      </c>
      <c r="L271" s="48">
        <v>2</v>
      </c>
    </row>
    <row r="272" spans="1:12">
      <c r="A272" s="71" t="s">
        <v>957</v>
      </c>
      <c r="B272" s="71" t="s">
        <v>958</v>
      </c>
      <c r="C272" s="71">
        <v>1493020000</v>
      </c>
      <c r="D272" s="71">
        <v>5215930000</v>
      </c>
      <c r="E272" s="72" t="s">
        <v>376</v>
      </c>
      <c r="F272" s="71" t="s">
        <v>377</v>
      </c>
      <c r="G272" s="71" t="s">
        <v>378</v>
      </c>
      <c r="H272" s="71" t="s">
        <v>9</v>
      </c>
      <c r="I272" s="71" t="s">
        <v>24</v>
      </c>
      <c r="J272" s="71" t="s">
        <v>391</v>
      </c>
      <c r="K272" s="48" t="s">
        <v>392</v>
      </c>
      <c r="L272" s="48">
        <v>2</v>
      </c>
    </row>
    <row r="273" spans="1:12">
      <c r="A273" s="71" t="s">
        <v>959</v>
      </c>
      <c r="B273" s="71" t="s">
        <v>960</v>
      </c>
      <c r="C273" s="71">
        <v>1493070000</v>
      </c>
      <c r="D273" s="71">
        <v>5218070000</v>
      </c>
      <c r="E273" s="72" t="s">
        <v>376</v>
      </c>
      <c r="F273" s="71" t="s">
        <v>377</v>
      </c>
      <c r="G273" s="71" t="s">
        <v>378</v>
      </c>
      <c r="H273" s="71" t="s">
        <v>9</v>
      </c>
      <c r="I273" s="71" t="s">
        <v>24</v>
      </c>
      <c r="J273" s="71" t="s">
        <v>391</v>
      </c>
      <c r="K273" s="48" t="s">
        <v>392</v>
      </c>
      <c r="L273" s="48">
        <v>2</v>
      </c>
    </row>
    <row r="274" spans="1:12">
      <c r="A274" s="71" t="s">
        <v>961</v>
      </c>
      <c r="B274" s="71" t="s">
        <v>962</v>
      </c>
      <c r="C274" s="71">
        <v>1494920000</v>
      </c>
      <c r="D274" s="71">
        <v>5217930000</v>
      </c>
      <c r="E274" s="72" t="s">
        <v>376</v>
      </c>
      <c r="F274" s="71" t="s">
        <v>377</v>
      </c>
      <c r="G274" s="71" t="s">
        <v>378</v>
      </c>
      <c r="H274" s="71" t="s">
        <v>9</v>
      </c>
      <c r="I274" s="71" t="s">
        <v>24</v>
      </c>
      <c r="J274" s="71" t="s">
        <v>391</v>
      </c>
      <c r="K274" s="48" t="s">
        <v>392</v>
      </c>
      <c r="L274" s="48">
        <v>2</v>
      </c>
    </row>
    <row r="275" spans="1:12">
      <c r="A275" s="71" t="s">
        <v>963</v>
      </c>
      <c r="B275" s="71" t="s">
        <v>964</v>
      </c>
      <c r="C275" s="71">
        <v>1495080000</v>
      </c>
      <c r="D275" s="71">
        <v>5216090000</v>
      </c>
      <c r="E275" s="72" t="s">
        <v>376</v>
      </c>
      <c r="F275" s="71" t="s">
        <v>377</v>
      </c>
      <c r="G275" s="71" t="s">
        <v>378</v>
      </c>
      <c r="H275" s="71" t="s">
        <v>9</v>
      </c>
      <c r="I275" s="71" t="s">
        <v>24</v>
      </c>
      <c r="J275" s="71" t="s">
        <v>391</v>
      </c>
      <c r="K275" s="48" t="s">
        <v>392</v>
      </c>
      <c r="L275" s="48">
        <v>2</v>
      </c>
    </row>
    <row r="276" spans="1:12">
      <c r="A276" s="71" t="s">
        <v>965</v>
      </c>
      <c r="B276" s="71" t="s">
        <v>966</v>
      </c>
      <c r="C276" s="71">
        <v>1528500000</v>
      </c>
      <c r="D276" s="71">
        <v>5190000000</v>
      </c>
      <c r="E276" s="72" t="s">
        <v>376</v>
      </c>
      <c r="F276" s="71" t="s">
        <v>377</v>
      </c>
      <c r="G276" s="71" t="s">
        <v>378</v>
      </c>
      <c r="H276" s="71" t="s">
        <v>9</v>
      </c>
      <c r="I276" s="71" t="s">
        <v>24</v>
      </c>
      <c r="J276" s="71" t="s">
        <v>391</v>
      </c>
      <c r="K276" s="48" t="s">
        <v>392</v>
      </c>
      <c r="L276" s="48">
        <v>2</v>
      </c>
    </row>
    <row r="277" spans="1:12">
      <c r="A277" s="71" t="s">
        <v>967</v>
      </c>
      <c r="B277" s="71" t="s">
        <v>968</v>
      </c>
      <c r="C277" s="71">
        <v>1526700000</v>
      </c>
      <c r="D277" s="71">
        <v>5192000000</v>
      </c>
      <c r="E277" s="72" t="s">
        <v>376</v>
      </c>
      <c r="F277" s="71" t="s">
        <v>377</v>
      </c>
      <c r="G277" s="71" t="s">
        <v>378</v>
      </c>
      <c r="H277" s="71" t="s">
        <v>9</v>
      </c>
      <c r="I277" s="71" t="s">
        <v>24</v>
      </c>
      <c r="J277" s="71" t="s">
        <v>391</v>
      </c>
      <c r="K277" s="48" t="s">
        <v>392</v>
      </c>
      <c r="L277" s="48">
        <v>2</v>
      </c>
    </row>
    <row r="278" spans="1:12">
      <c r="A278" s="71" t="s">
        <v>969</v>
      </c>
      <c r="B278" s="71" t="s">
        <v>970</v>
      </c>
      <c r="C278" s="71">
        <v>1533550000</v>
      </c>
      <c r="D278" s="71">
        <v>5195890000</v>
      </c>
      <c r="E278" s="72" t="s">
        <v>376</v>
      </c>
      <c r="F278" s="71" t="s">
        <v>377</v>
      </c>
      <c r="G278" s="71" t="s">
        <v>378</v>
      </c>
      <c r="H278" s="71" t="s">
        <v>9</v>
      </c>
      <c r="I278" s="71" t="s">
        <v>24</v>
      </c>
      <c r="J278" s="71" t="s">
        <v>391</v>
      </c>
      <c r="K278" s="48" t="s">
        <v>392</v>
      </c>
      <c r="L278" s="48">
        <v>2</v>
      </c>
    </row>
    <row r="279" spans="1:12">
      <c r="A279" s="71" t="s">
        <v>971</v>
      </c>
      <c r="B279" s="71" t="s">
        <v>972</v>
      </c>
      <c r="C279" s="71">
        <v>1533880000</v>
      </c>
      <c r="D279" s="71">
        <v>5194090000</v>
      </c>
      <c r="E279" s="72" t="s">
        <v>376</v>
      </c>
      <c r="F279" s="71" t="s">
        <v>377</v>
      </c>
      <c r="G279" s="71" t="s">
        <v>378</v>
      </c>
      <c r="H279" s="71" t="s">
        <v>9</v>
      </c>
      <c r="I279" s="71" t="s">
        <v>24</v>
      </c>
      <c r="J279" s="71" t="s">
        <v>391</v>
      </c>
      <c r="K279" s="48" t="s">
        <v>392</v>
      </c>
      <c r="L279" s="48">
        <v>2</v>
      </c>
    </row>
    <row r="280" spans="1:12">
      <c r="A280" s="71" t="s">
        <v>973</v>
      </c>
      <c r="B280" s="71" t="s">
        <v>974</v>
      </c>
      <c r="C280" s="71">
        <v>1541900000</v>
      </c>
      <c r="D280" s="71">
        <v>5184950000</v>
      </c>
      <c r="E280" s="72" t="s">
        <v>376</v>
      </c>
      <c r="F280" s="71" t="s">
        <v>377</v>
      </c>
      <c r="G280" s="71" t="s">
        <v>378</v>
      </c>
      <c r="H280" s="71" t="s">
        <v>9</v>
      </c>
      <c r="I280" s="71" t="s">
        <v>24</v>
      </c>
      <c r="J280" s="71" t="s">
        <v>391</v>
      </c>
      <c r="K280" s="48" t="s">
        <v>392</v>
      </c>
      <c r="L280" s="48">
        <v>2</v>
      </c>
    </row>
    <row r="281" spans="1:12">
      <c r="A281" s="71" t="s">
        <v>975</v>
      </c>
      <c r="B281" s="71" t="s">
        <v>976</v>
      </c>
      <c r="C281" s="71">
        <v>1541910000</v>
      </c>
      <c r="D281" s="71">
        <v>5187010000</v>
      </c>
      <c r="E281" s="72" t="s">
        <v>376</v>
      </c>
      <c r="F281" s="71" t="s">
        <v>377</v>
      </c>
      <c r="G281" s="71" t="s">
        <v>378</v>
      </c>
      <c r="H281" s="71" t="s">
        <v>9</v>
      </c>
      <c r="I281" s="71" t="s">
        <v>24</v>
      </c>
      <c r="J281" s="71" t="s">
        <v>391</v>
      </c>
      <c r="K281" s="48" t="s">
        <v>392</v>
      </c>
      <c r="L281" s="48">
        <v>2</v>
      </c>
    </row>
    <row r="282" spans="1:12">
      <c r="A282" s="71" t="s">
        <v>977</v>
      </c>
      <c r="B282" s="71" t="s">
        <v>978</v>
      </c>
      <c r="C282" s="71">
        <v>1543770000</v>
      </c>
      <c r="D282" s="71">
        <v>5187850000</v>
      </c>
      <c r="E282" s="72" t="s">
        <v>376</v>
      </c>
      <c r="F282" s="71" t="s">
        <v>377</v>
      </c>
      <c r="G282" s="71" t="s">
        <v>378</v>
      </c>
      <c r="H282" s="71" t="s">
        <v>9</v>
      </c>
      <c r="I282" s="71" t="s">
        <v>24</v>
      </c>
      <c r="J282" s="71" t="s">
        <v>391</v>
      </c>
      <c r="K282" s="48" t="s">
        <v>392</v>
      </c>
      <c r="L282" s="48">
        <v>2</v>
      </c>
    </row>
    <row r="283" spans="1:12">
      <c r="A283" s="71" t="s">
        <v>979</v>
      </c>
      <c r="B283" s="71" t="s">
        <v>980</v>
      </c>
      <c r="C283" s="71">
        <v>1543830000</v>
      </c>
      <c r="D283" s="71">
        <v>5185000000</v>
      </c>
      <c r="E283" s="72" t="s">
        <v>376</v>
      </c>
      <c r="F283" s="71" t="s">
        <v>377</v>
      </c>
      <c r="G283" s="71" t="s">
        <v>378</v>
      </c>
      <c r="H283" s="71" t="s">
        <v>9</v>
      </c>
      <c r="I283" s="71" t="s">
        <v>24</v>
      </c>
      <c r="J283" s="71" t="s">
        <v>391</v>
      </c>
      <c r="K283" s="48" t="s">
        <v>392</v>
      </c>
      <c r="L283" s="48">
        <v>2</v>
      </c>
    </row>
    <row r="284" spans="1:12">
      <c r="A284" s="71" t="s">
        <v>981</v>
      </c>
      <c r="B284" s="71" t="s">
        <v>982</v>
      </c>
      <c r="C284" s="71">
        <v>1371310000</v>
      </c>
      <c r="D284" s="71">
        <v>4855360000</v>
      </c>
      <c r="E284" s="72" t="s">
        <v>376</v>
      </c>
      <c r="F284" s="71" t="s">
        <v>377</v>
      </c>
      <c r="G284" s="71" t="s">
        <v>378</v>
      </c>
      <c r="H284" s="71" t="s">
        <v>9</v>
      </c>
      <c r="I284" s="71" t="s">
        <v>24</v>
      </c>
      <c r="J284" s="71" t="s">
        <v>416</v>
      </c>
      <c r="K284" s="48" t="s">
        <v>417</v>
      </c>
      <c r="L284" s="48">
        <v>2</v>
      </c>
    </row>
    <row r="285" spans="1:12">
      <c r="A285" s="71" t="s">
        <v>983</v>
      </c>
      <c r="B285" s="71" t="s">
        <v>984</v>
      </c>
      <c r="C285" s="71">
        <v>1371350000</v>
      </c>
      <c r="D285" s="71">
        <v>4858240000</v>
      </c>
      <c r="E285" s="72" t="s">
        <v>376</v>
      </c>
      <c r="F285" s="71" t="s">
        <v>377</v>
      </c>
      <c r="G285" s="71" t="s">
        <v>378</v>
      </c>
      <c r="H285" s="71" t="s">
        <v>9</v>
      </c>
      <c r="I285" s="71" t="s">
        <v>24</v>
      </c>
      <c r="J285" s="71" t="s">
        <v>416</v>
      </c>
      <c r="K285" s="48" t="s">
        <v>417</v>
      </c>
      <c r="L285" s="48">
        <v>2</v>
      </c>
    </row>
    <row r="286" spans="1:12">
      <c r="A286" s="71" t="s">
        <v>985</v>
      </c>
      <c r="B286" s="71" t="s">
        <v>986</v>
      </c>
      <c r="C286" s="71">
        <v>1373600000</v>
      </c>
      <c r="D286" s="71">
        <v>4858520000</v>
      </c>
      <c r="E286" s="72" t="s">
        <v>376</v>
      </c>
      <c r="F286" s="71" t="s">
        <v>377</v>
      </c>
      <c r="G286" s="71" t="s">
        <v>378</v>
      </c>
      <c r="H286" s="71" t="s">
        <v>9</v>
      </c>
      <c r="I286" s="71" t="s">
        <v>24</v>
      </c>
      <c r="J286" s="71" t="s">
        <v>416</v>
      </c>
      <c r="K286" s="48" t="s">
        <v>417</v>
      </c>
      <c r="L286" s="48">
        <v>2</v>
      </c>
    </row>
    <row r="287" spans="1:12">
      <c r="A287" s="71" t="s">
        <v>987</v>
      </c>
      <c r="B287" s="71" t="s">
        <v>988</v>
      </c>
      <c r="C287" s="71">
        <v>1373650000</v>
      </c>
      <c r="D287" s="71">
        <v>4855490000</v>
      </c>
      <c r="E287" s="72" t="s">
        <v>376</v>
      </c>
      <c r="F287" s="71" t="s">
        <v>377</v>
      </c>
      <c r="G287" s="71" t="s">
        <v>378</v>
      </c>
      <c r="H287" s="71" t="s">
        <v>9</v>
      </c>
      <c r="I287" s="71" t="s">
        <v>24</v>
      </c>
      <c r="J287" s="71" t="s">
        <v>416</v>
      </c>
      <c r="K287" s="48" t="s">
        <v>417</v>
      </c>
      <c r="L287" s="48">
        <v>2</v>
      </c>
    </row>
    <row r="288" spans="1:12">
      <c r="A288" s="71" t="s">
        <v>989</v>
      </c>
      <c r="B288" s="71" t="s">
        <v>990</v>
      </c>
      <c r="C288" s="71">
        <v>1363000000</v>
      </c>
      <c r="D288" s="71">
        <v>4850080000</v>
      </c>
      <c r="E288" s="72" t="s">
        <v>376</v>
      </c>
      <c r="F288" s="71" t="s">
        <v>377</v>
      </c>
      <c r="G288" s="71" t="s">
        <v>378</v>
      </c>
      <c r="H288" s="71" t="s">
        <v>9</v>
      </c>
      <c r="I288" s="71" t="s">
        <v>24</v>
      </c>
      <c r="J288" s="71" t="s">
        <v>416</v>
      </c>
      <c r="K288" s="48" t="s">
        <v>417</v>
      </c>
      <c r="L288" s="48">
        <v>2</v>
      </c>
    </row>
    <row r="289" spans="1:12">
      <c r="A289" s="71" t="s">
        <v>991</v>
      </c>
      <c r="B289" s="71" t="s">
        <v>992</v>
      </c>
      <c r="C289" s="71">
        <v>1363000000</v>
      </c>
      <c r="D289" s="71">
        <v>4852000000</v>
      </c>
      <c r="E289" s="72" t="s">
        <v>376</v>
      </c>
      <c r="F289" s="71" t="s">
        <v>377</v>
      </c>
      <c r="G289" s="71" t="s">
        <v>378</v>
      </c>
      <c r="H289" s="71" t="s">
        <v>9</v>
      </c>
      <c r="I289" s="71" t="s">
        <v>24</v>
      </c>
      <c r="J289" s="71" t="s">
        <v>416</v>
      </c>
      <c r="K289" s="48" t="s">
        <v>417</v>
      </c>
      <c r="L289" s="48">
        <v>2</v>
      </c>
    </row>
    <row r="290" spans="1:12">
      <c r="A290" s="71" t="s">
        <v>993</v>
      </c>
      <c r="B290" s="71" t="s">
        <v>994</v>
      </c>
      <c r="C290" s="71">
        <v>1367690000</v>
      </c>
      <c r="D290" s="71">
        <v>4852520000</v>
      </c>
      <c r="E290" s="72" t="s">
        <v>376</v>
      </c>
      <c r="F290" s="71" t="s">
        <v>377</v>
      </c>
      <c r="G290" s="71" t="s">
        <v>378</v>
      </c>
      <c r="H290" s="71" t="s">
        <v>9</v>
      </c>
      <c r="I290" s="71" t="s">
        <v>24</v>
      </c>
      <c r="J290" s="71" t="s">
        <v>416</v>
      </c>
      <c r="K290" s="48" t="s">
        <v>417</v>
      </c>
      <c r="L290" s="48">
        <v>2</v>
      </c>
    </row>
    <row r="291" spans="1:12">
      <c r="A291" s="71" t="s">
        <v>995</v>
      </c>
      <c r="B291" s="71" t="s">
        <v>996</v>
      </c>
      <c r="C291" s="71">
        <v>1368130000</v>
      </c>
      <c r="D291" s="71">
        <v>4850130000</v>
      </c>
      <c r="E291" s="72" t="s">
        <v>376</v>
      </c>
      <c r="F291" s="71" t="s">
        <v>377</v>
      </c>
      <c r="G291" s="71" t="s">
        <v>378</v>
      </c>
      <c r="H291" s="71" t="s">
        <v>9</v>
      </c>
      <c r="I291" s="71" t="s">
        <v>24</v>
      </c>
      <c r="J291" s="71" t="s">
        <v>416</v>
      </c>
      <c r="K291" s="48" t="s">
        <v>417</v>
      </c>
      <c r="L291" s="48">
        <v>2</v>
      </c>
    </row>
    <row r="292" spans="1:12">
      <c r="A292" s="71" t="s">
        <v>997</v>
      </c>
      <c r="B292" s="71" t="s">
        <v>998</v>
      </c>
      <c r="C292" s="71">
        <v>1302900000</v>
      </c>
      <c r="D292" s="71">
        <v>4848050000</v>
      </c>
      <c r="E292" s="72" t="s">
        <v>376</v>
      </c>
      <c r="F292" s="71" t="s">
        <v>377</v>
      </c>
      <c r="G292" s="71" t="s">
        <v>378</v>
      </c>
      <c r="H292" s="71" t="s">
        <v>9</v>
      </c>
      <c r="I292" s="71" t="s">
        <v>24</v>
      </c>
      <c r="J292" s="71" t="s">
        <v>416</v>
      </c>
      <c r="K292" s="48" t="s">
        <v>417</v>
      </c>
      <c r="L292" s="48">
        <v>2</v>
      </c>
    </row>
    <row r="293" spans="1:12">
      <c r="A293" s="71" t="s">
        <v>999</v>
      </c>
      <c r="B293" s="71" t="s">
        <v>1000</v>
      </c>
      <c r="C293" s="71">
        <v>1302910000</v>
      </c>
      <c r="D293" s="71">
        <v>4850080000</v>
      </c>
      <c r="E293" s="72" t="s">
        <v>376</v>
      </c>
      <c r="F293" s="71" t="s">
        <v>377</v>
      </c>
      <c r="G293" s="71" t="s">
        <v>378</v>
      </c>
      <c r="H293" s="71" t="s">
        <v>9</v>
      </c>
      <c r="I293" s="71" t="s">
        <v>24</v>
      </c>
      <c r="J293" s="71" t="s">
        <v>416</v>
      </c>
      <c r="K293" s="48" t="s">
        <v>417</v>
      </c>
      <c r="L293" s="48">
        <v>2</v>
      </c>
    </row>
    <row r="294" spans="1:12">
      <c r="A294" s="71" t="s">
        <v>1001</v>
      </c>
      <c r="B294" s="71" t="s">
        <v>1002</v>
      </c>
      <c r="C294" s="71">
        <v>1305050000</v>
      </c>
      <c r="D294" s="71">
        <v>4850030000</v>
      </c>
      <c r="E294" s="72" t="s">
        <v>376</v>
      </c>
      <c r="F294" s="71" t="s">
        <v>377</v>
      </c>
      <c r="G294" s="71" t="s">
        <v>378</v>
      </c>
      <c r="H294" s="71" t="s">
        <v>9</v>
      </c>
      <c r="I294" s="71" t="s">
        <v>24</v>
      </c>
      <c r="J294" s="71" t="s">
        <v>416</v>
      </c>
      <c r="K294" s="48" t="s">
        <v>417</v>
      </c>
      <c r="L294" s="48">
        <v>2</v>
      </c>
    </row>
    <row r="295" spans="1:12">
      <c r="A295" s="71" t="s">
        <v>1003</v>
      </c>
      <c r="B295" s="71" t="s">
        <v>1004</v>
      </c>
      <c r="C295" s="71">
        <v>1304970000</v>
      </c>
      <c r="D295" s="71">
        <v>4847980000</v>
      </c>
      <c r="E295" s="72" t="s">
        <v>376</v>
      </c>
      <c r="F295" s="71" t="s">
        <v>377</v>
      </c>
      <c r="G295" s="71" t="s">
        <v>378</v>
      </c>
      <c r="H295" s="71" t="s">
        <v>9</v>
      </c>
      <c r="I295" s="71" t="s">
        <v>24</v>
      </c>
      <c r="J295" s="71" t="s">
        <v>416</v>
      </c>
      <c r="K295" s="48" t="s">
        <v>417</v>
      </c>
      <c r="L295" s="48">
        <v>2</v>
      </c>
    </row>
    <row r="296" spans="1:12">
      <c r="A296" s="71" t="s">
        <v>1005</v>
      </c>
      <c r="B296" s="71" t="s">
        <v>1006</v>
      </c>
      <c r="C296" s="71">
        <v>1373750000</v>
      </c>
      <c r="D296" s="71">
        <v>4840990000</v>
      </c>
      <c r="E296" s="72" t="s">
        <v>376</v>
      </c>
      <c r="F296" s="71" t="s">
        <v>377</v>
      </c>
      <c r="G296" s="71" t="s">
        <v>378</v>
      </c>
      <c r="H296" s="71" t="s">
        <v>9</v>
      </c>
      <c r="I296" s="71" t="s">
        <v>24</v>
      </c>
      <c r="J296" s="71" t="s">
        <v>416</v>
      </c>
      <c r="K296" s="48" t="s">
        <v>417</v>
      </c>
      <c r="L296" s="48">
        <v>2</v>
      </c>
    </row>
    <row r="297" spans="1:12">
      <c r="A297" s="71" t="s">
        <v>1007</v>
      </c>
      <c r="B297" s="71" t="s">
        <v>1008</v>
      </c>
      <c r="C297" s="71">
        <v>1373780000</v>
      </c>
      <c r="D297" s="71">
        <v>4839580000</v>
      </c>
      <c r="E297" s="72" t="s">
        <v>376</v>
      </c>
      <c r="F297" s="71" t="s">
        <v>377</v>
      </c>
      <c r="G297" s="71" t="s">
        <v>378</v>
      </c>
      <c r="H297" s="71" t="s">
        <v>9</v>
      </c>
      <c r="I297" s="71" t="s">
        <v>24</v>
      </c>
      <c r="J297" s="71" t="s">
        <v>416</v>
      </c>
      <c r="K297" s="48" t="s">
        <v>417</v>
      </c>
      <c r="L297" s="48">
        <v>2</v>
      </c>
    </row>
    <row r="298" spans="1:12">
      <c r="A298" s="71" t="s">
        <v>1009</v>
      </c>
      <c r="B298" s="71" t="s">
        <v>1010</v>
      </c>
      <c r="C298" s="71">
        <v>1375110000</v>
      </c>
      <c r="D298" s="71">
        <v>4839970000</v>
      </c>
      <c r="E298" s="72" t="s">
        <v>376</v>
      </c>
      <c r="F298" s="71" t="s">
        <v>377</v>
      </c>
      <c r="G298" s="71" t="s">
        <v>378</v>
      </c>
      <c r="H298" s="71" t="s">
        <v>9</v>
      </c>
      <c r="I298" s="71" t="s">
        <v>24</v>
      </c>
      <c r="J298" s="71" t="s">
        <v>416</v>
      </c>
      <c r="K298" s="48" t="s">
        <v>417</v>
      </c>
      <c r="L298" s="48">
        <v>2</v>
      </c>
    </row>
    <row r="299" spans="1:12">
      <c r="A299" s="71" t="s">
        <v>1011</v>
      </c>
      <c r="B299" s="71" t="s">
        <v>1012</v>
      </c>
      <c r="C299" s="71">
        <v>1375220000</v>
      </c>
      <c r="D299" s="71">
        <v>4841040000</v>
      </c>
      <c r="E299" s="72" t="s">
        <v>376</v>
      </c>
      <c r="F299" s="71" t="s">
        <v>377</v>
      </c>
      <c r="G299" s="71" t="s">
        <v>378</v>
      </c>
      <c r="H299" s="71" t="s">
        <v>9</v>
      </c>
      <c r="I299" s="71" t="s">
        <v>24</v>
      </c>
      <c r="J299" s="71" t="s">
        <v>416</v>
      </c>
      <c r="K299" s="48" t="s">
        <v>417</v>
      </c>
      <c r="L299" s="48">
        <v>2</v>
      </c>
    </row>
    <row r="300" spans="1:12">
      <c r="A300" s="71" t="s">
        <v>1013</v>
      </c>
      <c r="B300" s="71" t="s">
        <v>1014</v>
      </c>
      <c r="C300" s="71">
        <v>1293030000</v>
      </c>
      <c r="D300" s="71">
        <v>4855070000</v>
      </c>
      <c r="E300" s="72" t="s">
        <v>376</v>
      </c>
      <c r="F300" s="71" t="s">
        <v>377</v>
      </c>
      <c r="G300" s="71" t="s">
        <v>378</v>
      </c>
      <c r="H300" s="71" t="s">
        <v>9</v>
      </c>
      <c r="I300" s="71" t="s">
        <v>24</v>
      </c>
      <c r="J300" s="71" t="s">
        <v>416</v>
      </c>
      <c r="K300" s="48" t="s">
        <v>417</v>
      </c>
      <c r="L300" s="48">
        <v>2</v>
      </c>
    </row>
    <row r="301" spans="1:12">
      <c r="A301" s="71" t="s">
        <v>1015</v>
      </c>
      <c r="B301" s="71" t="s">
        <v>1016</v>
      </c>
      <c r="C301" s="71">
        <v>1292900000</v>
      </c>
      <c r="D301" s="71">
        <v>4857130000</v>
      </c>
      <c r="E301" s="72" t="s">
        <v>376</v>
      </c>
      <c r="F301" s="71" t="s">
        <v>377</v>
      </c>
      <c r="G301" s="71" t="s">
        <v>378</v>
      </c>
      <c r="H301" s="71" t="s">
        <v>9</v>
      </c>
      <c r="I301" s="71" t="s">
        <v>24</v>
      </c>
      <c r="J301" s="71" t="s">
        <v>416</v>
      </c>
      <c r="K301" s="48" t="s">
        <v>417</v>
      </c>
      <c r="L301" s="48">
        <v>2</v>
      </c>
    </row>
    <row r="302" spans="1:12">
      <c r="A302" s="71" t="s">
        <v>1017</v>
      </c>
      <c r="B302" s="71" t="s">
        <v>1018</v>
      </c>
      <c r="C302" s="71">
        <v>1295170000</v>
      </c>
      <c r="D302" s="71">
        <v>4857300000</v>
      </c>
      <c r="E302" s="72" t="s">
        <v>376</v>
      </c>
      <c r="F302" s="71" t="s">
        <v>377</v>
      </c>
      <c r="G302" s="71" t="s">
        <v>378</v>
      </c>
      <c r="H302" s="71" t="s">
        <v>9</v>
      </c>
      <c r="I302" s="71" t="s">
        <v>24</v>
      </c>
      <c r="J302" s="71" t="s">
        <v>416</v>
      </c>
      <c r="K302" s="48" t="s">
        <v>417</v>
      </c>
      <c r="L302" s="48">
        <v>2</v>
      </c>
    </row>
    <row r="303" spans="1:12">
      <c r="A303" s="71" t="s">
        <v>1019</v>
      </c>
      <c r="B303" s="71" t="s">
        <v>1020</v>
      </c>
      <c r="C303" s="71">
        <v>1295020000</v>
      </c>
      <c r="D303" s="71">
        <v>4855220000</v>
      </c>
      <c r="E303" s="72" t="s">
        <v>376</v>
      </c>
      <c r="F303" s="71" t="s">
        <v>377</v>
      </c>
      <c r="G303" s="71" t="s">
        <v>378</v>
      </c>
      <c r="H303" s="71" t="s">
        <v>9</v>
      </c>
      <c r="I303" s="71" t="s">
        <v>24</v>
      </c>
      <c r="J303" s="71" t="s">
        <v>416</v>
      </c>
      <c r="K303" s="48" t="s">
        <v>417</v>
      </c>
      <c r="L303" s="48">
        <v>2</v>
      </c>
    </row>
    <row r="304" spans="1:12">
      <c r="A304" s="71" t="s">
        <v>1021</v>
      </c>
      <c r="B304" s="71" t="s">
        <v>1022</v>
      </c>
      <c r="C304" s="71">
        <v>1302910000</v>
      </c>
      <c r="D304" s="71">
        <v>4886850000</v>
      </c>
      <c r="E304" s="72" t="s">
        <v>376</v>
      </c>
      <c r="F304" s="71" t="s">
        <v>377</v>
      </c>
      <c r="G304" s="71" t="s">
        <v>378</v>
      </c>
      <c r="H304" s="71" t="s">
        <v>9</v>
      </c>
      <c r="I304" s="71" t="s">
        <v>24</v>
      </c>
      <c r="J304" s="71" t="s">
        <v>416</v>
      </c>
      <c r="K304" s="48" t="s">
        <v>417</v>
      </c>
      <c r="L304" s="48">
        <v>2</v>
      </c>
    </row>
    <row r="305" spans="1:12">
      <c r="A305" s="71" t="s">
        <v>1023</v>
      </c>
      <c r="B305" s="71" t="s">
        <v>1024</v>
      </c>
      <c r="C305" s="71">
        <v>1302950000</v>
      </c>
      <c r="D305" s="71">
        <v>4888950000</v>
      </c>
      <c r="E305" s="72" t="s">
        <v>376</v>
      </c>
      <c r="F305" s="71" t="s">
        <v>377</v>
      </c>
      <c r="G305" s="71" t="s">
        <v>378</v>
      </c>
      <c r="H305" s="71" t="s">
        <v>9</v>
      </c>
      <c r="I305" s="71" t="s">
        <v>24</v>
      </c>
      <c r="J305" s="71" t="s">
        <v>416</v>
      </c>
      <c r="K305" s="48" t="s">
        <v>417</v>
      </c>
      <c r="L305" s="48">
        <v>2</v>
      </c>
    </row>
    <row r="306" spans="1:12">
      <c r="A306" s="71" t="s">
        <v>1025</v>
      </c>
      <c r="B306" s="71" t="s">
        <v>1026</v>
      </c>
      <c r="C306" s="71">
        <v>1310000000</v>
      </c>
      <c r="D306" s="71">
        <v>4889100000</v>
      </c>
      <c r="E306" s="72" t="s">
        <v>376</v>
      </c>
      <c r="F306" s="71" t="s">
        <v>377</v>
      </c>
      <c r="G306" s="71" t="s">
        <v>378</v>
      </c>
      <c r="H306" s="71" t="s">
        <v>9</v>
      </c>
      <c r="I306" s="71" t="s">
        <v>24</v>
      </c>
      <c r="J306" s="71" t="s">
        <v>416</v>
      </c>
      <c r="K306" s="48" t="s">
        <v>417</v>
      </c>
      <c r="L306" s="48">
        <v>2</v>
      </c>
    </row>
    <row r="307" spans="1:12">
      <c r="A307" s="71" t="s">
        <v>1027</v>
      </c>
      <c r="B307" s="71" t="s">
        <v>1028</v>
      </c>
      <c r="C307" s="71">
        <v>1310000000</v>
      </c>
      <c r="D307" s="71">
        <v>4887020000</v>
      </c>
      <c r="E307" s="72" t="s">
        <v>376</v>
      </c>
      <c r="F307" s="71" t="s">
        <v>377</v>
      </c>
      <c r="G307" s="71" t="s">
        <v>378</v>
      </c>
      <c r="H307" s="71" t="s">
        <v>9</v>
      </c>
      <c r="I307" s="71" t="s">
        <v>24</v>
      </c>
      <c r="J307" s="71" t="s">
        <v>416</v>
      </c>
      <c r="K307" s="48" t="s">
        <v>417</v>
      </c>
      <c r="L307" s="48">
        <v>2</v>
      </c>
    </row>
    <row r="308" spans="1:12">
      <c r="A308" s="71" t="s">
        <v>1029</v>
      </c>
      <c r="B308" s="71" t="s">
        <v>1030</v>
      </c>
      <c r="C308" s="71">
        <v>1373350000</v>
      </c>
      <c r="D308" s="71">
        <v>4823110000</v>
      </c>
      <c r="E308" s="72" t="s">
        <v>376</v>
      </c>
      <c r="F308" s="71" t="s">
        <v>377</v>
      </c>
      <c r="G308" s="71" t="s">
        <v>378</v>
      </c>
      <c r="H308" s="71" t="s">
        <v>9</v>
      </c>
      <c r="I308" s="71" t="s">
        <v>9</v>
      </c>
      <c r="J308" s="71" t="s">
        <v>416</v>
      </c>
      <c r="K308" s="48" t="s">
        <v>417</v>
      </c>
      <c r="L308" s="48">
        <v>1</v>
      </c>
    </row>
    <row r="309" spans="1:12">
      <c r="A309" s="71" t="s">
        <v>1031</v>
      </c>
      <c r="B309" s="71" t="s">
        <v>1032</v>
      </c>
      <c r="C309" s="71">
        <v>1372040000</v>
      </c>
      <c r="D309" s="71">
        <v>4824860000</v>
      </c>
      <c r="E309" s="72" t="s">
        <v>376</v>
      </c>
      <c r="F309" s="71" t="s">
        <v>377</v>
      </c>
      <c r="G309" s="71" t="s">
        <v>378</v>
      </c>
      <c r="H309" s="71" t="s">
        <v>9</v>
      </c>
      <c r="I309" s="71" t="s">
        <v>9</v>
      </c>
      <c r="J309" s="71" t="s">
        <v>416</v>
      </c>
      <c r="K309" s="48" t="s">
        <v>417</v>
      </c>
      <c r="L309" s="48">
        <v>1</v>
      </c>
    </row>
    <row r="310" spans="1:12">
      <c r="A310" s="71" t="s">
        <v>1033</v>
      </c>
      <c r="B310" s="71" t="s">
        <v>1034</v>
      </c>
      <c r="C310" s="71">
        <v>1373930000</v>
      </c>
      <c r="D310" s="71">
        <v>4825450000</v>
      </c>
      <c r="E310" s="72" t="s">
        <v>376</v>
      </c>
      <c r="F310" s="71" t="s">
        <v>377</v>
      </c>
      <c r="G310" s="71" t="s">
        <v>378</v>
      </c>
      <c r="H310" s="71" t="s">
        <v>9</v>
      </c>
      <c r="I310" s="71" t="s">
        <v>9</v>
      </c>
      <c r="J310" s="71" t="s">
        <v>416</v>
      </c>
      <c r="K310" s="48" t="s">
        <v>417</v>
      </c>
      <c r="L310" s="48">
        <v>1</v>
      </c>
    </row>
    <row r="311" spans="1:12">
      <c r="A311" s="71" t="s">
        <v>1035</v>
      </c>
      <c r="B311" s="71" t="s">
        <v>1036</v>
      </c>
      <c r="C311" s="71">
        <v>1375120000</v>
      </c>
      <c r="D311" s="71">
        <v>4823880000</v>
      </c>
      <c r="E311" s="72" t="s">
        <v>376</v>
      </c>
      <c r="F311" s="71" t="s">
        <v>377</v>
      </c>
      <c r="G311" s="71" t="s">
        <v>378</v>
      </c>
      <c r="H311" s="71" t="s">
        <v>9</v>
      </c>
      <c r="I311" s="71" t="s">
        <v>9</v>
      </c>
      <c r="J311" s="71" t="s">
        <v>416</v>
      </c>
      <c r="K311" s="48" t="s">
        <v>417</v>
      </c>
      <c r="L311" s="48">
        <v>1</v>
      </c>
    </row>
    <row r="312" spans="1:12">
      <c r="A312" s="71" t="s">
        <v>1037</v>
      </c>
      <c r="B312" s="71" t="s">
        <v>1038</v>
      </c>
      <c r="C312" s="71">
        <v>1276050000</v>
      </c>
      <c r="D312" s="71">
        <v>4858770000</v>
      </c>
      <c r="E312" s="72" t="s">
        <v>376</v>
      </c>
      <c r="F312" s="71" t="s">
        <v>377</v>
      </c>
      <c r="G312" s="71" t="s">
        <v>378</v>
      </c>
      <c r="H312" s="71" t="s">
        <v>9</v>
      </c>
      <c r="I312" s="71" t="s">
        <v>9</v>
      </c>
      <c r="J312" s="71" t="s">
        <v>416</v>
      </c>
      <c r="K312" s="48" t="s">
        <v>417</v>
      </c>
      <c r="L312" s="48">
        <v>1</v>
      </c>
    </row>
    <row r="313" spans="1:12">
      <c r="A313" s="71" t="s">
        <v>1039</v>
      </c>
      <c r="B313" s="71" t="s">
        <v>1040</v>
      </c>
      <c r="C313" s="71">
        <v>1268900000</v>
      </c>
      <c r="D313" s="71">
        <v>4868050000</v>
      </c>
      <c r="E313" s="72" t="s">
        <v>376</v>
      </c>
      <c r="F313" s="71" t="s">
        <v>377</v>
      </c>
      <c r="G313" s="71" t="s">
        <v>378</v>
      </c>
      <c r="H313" s="71" t="s">
        <v>9</v>
      </c>
      <c r="I313" s="71" t="s">
        <v>9</v>
      </c>
      <c r="J313" s="71" t="s">
        <v>416</v>
      </c>
      <c r="K313" s="48" t="s">
        <v>417</v>
      </c>
      <c r="L313" s="48">
        <v>1</v>
      </c>
    </row>
    <row r="314" spans="1:12">
      <c r="A314" s="71" t="s">
        <v>1041</v>
      </c>
      <c r="B314" s="71" t="s">
        <v>1042</v>
      </c>
      <c r="C314" s="71">
        <v>1276020000</v>
      </c>
      <c r="D314" s="71">
        <v>4866900000</v>
      </c>
      <c r="E314" s="72" t="s">
        <v>376</v>
      </c>
      <c r="F314" s="71" t="s">
        <v>377</v>
      </c>
      <c r="G314" s="71" t="s">
        <v>378</v>
      </c>
      <c r="H314" s="71" t="s">
        <v>9</v>
      </c>
      <c r="I314" s="71" t="s">
        <v>9</v>
      </c>
      <c r="J314" s="71" t="s">
        <v>416</v>
      </c>
      <c r="K314" s="48" t="s">
        <v>417</v>
      </c>
      <c r="L314" s="48">
        <v>1</v>
      </c>
    </row>
    <row r="315" spans="1:12">
      <c r="A315" s="71" t="s">
        <v>1043</v>
      </c>
      <c r="B315" s="71" t="s">
        <v>1044</v>
      </c>
      <c r="C315" s="71">
        <v>1278480000</v>
      </c>
      <c r="D315" s="71">
        <v>4860520000</v>
      </c>
      <c r="E315" s="72" t="s">
        <v>376</v>
      </c>
      <c r="F315" s="71" t="s">
        <v>377</v>
      </c>
      <c r="G315" s="71" t="s">
        <v>378</v>
      </c>
      <c r="H315" s="71" t="s">
        <v>9</v>
      </c>
      <c r="I315" s="71" t="s">
        <v>9</v>
      </c>
      <c r="J315" s="71" t="s">
        <v>416</v>
      </c>
      <c r="K315" s="48" t="s">
        <v>417</v>
      </c>
      <c r="L315" s="48">
        <v>1</v>
      </c>
    </row>
    <row r="316" spans="1:12">
      <c r="A316" s="71" t="s">
        <v>1045</v>
      </c>
      <c r="B316" s="71" t="s">
        <v>1046</v>
      </c>
      <c r="C316" s="71">
        <v>1294980000</v>
      </c>
      <c r="D316" s="71">
        <v>4884060000</v>
      </c>
      <c r="E316" s="72" t="s">
        <v>376</v>
      </c>
      <c r="F316" s="71" t="s">
        <v>377</v>
      </c>
      <c r="G316" s="71" t="s">
        <v>378</v>
      </c>
      <c r="H316" s="71" t="s">
        <v>9</v>
      </c>
      <c r="I316" s="71" t="s">
        <v>9</v>
      </c>
      <c r="J316" s="71" t="s">
        <v>416</v>
      </c>
      <c r="K316" s="48" t="s">
        <v>417</v>
      </c>
      <c r="L316" s="48">
        <v>1</v>
      </c>
    </row>
    <row r="317" spans="1:12">
      <c r="A317" s="71" t="s">
        <v>1047</v>
      </c>
      <c r="B317" s="71" t="s">
        <v>1048</v>
      </c>
      <c r="C317" s="71">
        <v>1295700000</v>
      </c>
      <c r="D317" s="71">
        <v>4885120000</v>
      </c>
      <c r="E317" s="72" t="s">
        <v>376</v>
      </c>
      <c r="F317" s="71" t="s">
        <v>377</v>
      </c>
      <c r="G317" s="71" t="s">
        <v>378</v>
      </c>
      <c r="H317" s="71" t="s">
        <v>9</v>
      </c>
      <c r="I317" s="71" t="s">
        <v>9</v>
      </c>
      <c r="J317" s="71" t="s">
        <v>416</v>
      </c>
      <c r="K317" s="48" t="s">
        <v>417</v>
      </c>
      <c r="L317" s="48">
        <v>1</v>
      </c>
    </row>
    <row r="318" spans="1:12">
      <c r="A318" s="71" t="s">
        <v>1049</v>
      </c>
      <c r="B318" s="71" t="s">
        <v>1050</v>
      </c>
      <c r="C318" s="71">
        <v>1298820000</v>
      </c>
      <c r="D318" s="71">
        <v>4884960000</v>
      </c>
      <c r="E318" s="72" t="s">
        <v>376</v>
      </c>
      <c r="F318" s="71" t="s">
        <v>377</v>
      </c>
      <c r="G318" s="71" t="s">
        <v>378</v>
      </c>
      <c r="H318" s="71" t="s">
        <v>9</v>
      </c>
      <c r="I318" s="71" t="s">
        <v>9</v>
      </c>
      <c r="J318" s="71" t="s">
        <v>416</v>
      </c>
      <c r="K318" s="48" t="s">
        <v>417</v>
      </c>
      <c r="L318" s="48">
        <v>1</v>
      </c>
    </row>
    <row r="319" spans="1:12">
      <c r="A319" s="71" t="s">
        <v>1051</v>
      </c>
      <c r="B319" s="71" t="s">
        <v>1052</v>
      </c>
      <c r="C319" s="71">
        <v>1295840000</v>
      </c>
      <c r="D319" s="71">
        <v>4882780000</v>
      </c>
      <c r="E319" s="72" t="s">
        <v>376</v>
      </c>
      <c r="F319" s="71" t="s">
        <v>377</v>
      </c>
      <c r="G319" s="71" t="s">
        <v>378</v>
      </c>
      <c r="H319" s="71" t="s">
        <v>9</v>
      </c>
      <c r="I319" s="71" t="s">
        <v>9</v>
      </c>
      <c r="J319" s="71" t="s">
        <v>416</v>
      </c>
      <c r="K319" s="48" t="s">
        <v>417</v>
      </c>
      <c r="L319" s="48">
        <v>1</v>
      </c>
    </row>
    <row r="320" spans="1:12">
      <c r="A320" s="71" t="s">
        <v>1053</v>
      </c>
      <c r="B320" s="71" t="s">
        <v>1054</v>
      </c>
      <c r="C320" s="71">
        <v>1320870000</v>
      </c>
      <c r="D320" s="71">
        <v>4954850000</v>
      </c>
      <c r="E320" s="72" t="s">
        <v>376</v>
      </c>
      <c r="F320" s="71" t="s">
        <v>377</v>
      </c>
      <c r="G320" s="71" t="s">
        <v>378</v>
      </c>
      <c r="H320" s="71" t="s">
        <v>9</v>
      </c>
      <c r="I320" s="71" t="s">
        <v>9</v>
      </c>
      <c r="J320" s="71" t="s">
        <v>408</v>
      </c>
      <c r="K320" s="48" t="s">
        <v>409</v>
      </c>
      <c r="L320" s="48">
        <v>1</v>
      </c>
    </row>
    <row r="321" spans="1:12">
      <c r="A321" s="71" t="s">
        <v>1055</v>
      </c>
      <c r="B321" s="71" t="s">
        <v>1056</v>
      </c>
      <c r="C321" s="71">
        <v>1320240000</v>
      </c>
      <c r="D321" s="71">
        <v>4956950000</v>
      </c>
      <c r="E321" s="72" t="s">
        <v>376</v>
      </c>
      <c r="F321" s="71" t="s">
        <v>377</v>
      </c>
      <c r="G321" s="71" t="s">
        <v>378</v>
      </c>
      <c r="H321" s="71" t="s">
        <v>9</v>
      </c>
      <c r="I321" s="71" t="s">
        <v>9</v>
      </c>
      <c r="J321" s="71" t="s">
        <v>408</v>
      </c>
      <c r="K321" s="48" t="s">
        <v>409</v>
      </c>
      <c r="L321" s="48">
        <v>1</v>
      </c>
    </row>
    <row r="322" spans="1:12">
      <c r="A322" s="71" t="s">
        <v>1057</v>
      </c>
      <c r="B322" s="71" t="s">
        <v>1058</v>
      </c>
      <c r="C322" s="71">
        <v>1320000000</v>
      </c>
      <c r="D322" s="71">
        <v>4959000000</v>
      </c>
      <c r="E322" s="72" t="s">
        <v>376</v>
      </c>
      <c r="F322" s="71" t="s">
        <v>377</v>
      </c>
      <c r="G322" s="71" t="s">
        <v>378</v>
      </c>
      <c r="H322" s="71" t="s">
        <v>9</v>
      </c>
      <c r="I322" s="71" t="s">
        <v>9</v>
      </c>
      <c r="J322" s="71" t="s">
        <v>408</v>
      </c>
      <c r="K322" s="48" t="s">
        <v>409</v>
      </c>
      <c r="L322" s="48">
        <v>1</v>
      </c>
    </row>
    <row r="323" spans="1:12">
      <c r="A323" s="71" t="s">
        <v>1059</v>
      </c>
      <c r="B323" s="71" t="s">
        <v>1060</v>
      </c>
      <c r="C323" s="71">
        <v>1320000000</v>
      </c>
      <c r="D323" s="71">
        <v>4961000000</v>
      </c>
      <c r="E323" s="72" t="s">
        <v>376</v>
      </c>
      <c r="F323" s="71" t="s">
        <v>377</v>
      </c>
      <c r="G323" s="71" t="s">
        <v>378</v>
      </c>
      <c r="H323" s="71" t="s">
        <v>9</v>
      </c>
      <c r="I323" s="71" t="s">
        <v>9</v>
      </c>
      <c r="J323" s="71" t="s">
        <v>408</v>
      </c>
      <c r="K323" s="48" t="s">
        <v>409</v>
      </c>
      <c r="L323" s="48">
        <v>1</v>
      </c>
    </row>
    <row r="324" spans="1:12">
      <c r="A324" s="71" t="s">
        <v>1061</v>
      </c>
      <c r="B324" s="71" t="s">
        <v>1062</v>
      </c>
      <c r="C324" s="71">
        <v>1318380000</v>
      </c>
      <c r="D324" s="71">
        <v>4972230000</v>
      </c>
      <c r="E324" s="72" t="s">
        <v>376</v>
      </c>
      <c r="F324" s="71" t="s">
        <v>377</v>
      </c>
      <c r="G324" s="71" t="s">
        <v>378</v>
      </c>
      <c r="H324" s="71" t="s">
        <v>9</v>
      </c>
      <c r="I324" s="71" t="s">
        <v>9</v>
      </c>
      <c r="J324" s="71" t="s">
        <v>408</v>
      </c>
      <c r="K324" s="48" t="s">
        <v>409</v>
      </c>
      <c r="L324" s="48">
        <v>1</v>
      </c>
    </row>
    <row r="325" spans="1:12">
      <c r="A325" s="71" t="s">
        <v>1063</v>
      </c>
      <c r="B325" s="71" t="s">
        <v>1064</v>
      </c>
      <c r="C325" s="71">
        <v>1317350000</v>
      </c>
      <c r="D325" s="71">
        <v>4976900000</v>
      </c>
      <c r="E325" s="72" t="s">
        <v>376</v>
      </c>
      <c r="F325" s="71" t="s">
        <v>377</v>
      </c>
      <c r="G325" s="71" t="s">
        <v>378</v>
      </c>
      <c r="H325" s="71" t="s">
        <v>9</v>
      </c>
      <c r="I325" s="71" t="s">
        <v>9</v>
      </c>
      <c r="J325" s="71" t="s">
        <v>408</v>
      </c>
      <c r="K325" s="48" t="s">
        <v>409</v>
      </c>
      <c r="L325" s="48">
        <v>1</v>
      </c>
    </row>
    <row r="326" spans="1:12">
      <c r="A326" s="71" t="s">
        <v>1065</v>
      </c>
      <c r="B326" s="71" t="s">
        <v>1066</v>
      </c>
      <c r="C326" s="71">
        <v>1318880000</v>
      </c>
      <c r="D326" s="71">
        <v>4977680000</v>
      </c>
      <c r="E326" s="72" t="s">
        <v>376</v>
      </c>
      <c r="F326" s="71" t="s">
        <v>377</v>
      </c>
      <c r="G326" s="71" t="s">
        <v>378</v>
      </c>
      <c r="H326" s="71" t="s">
        <v>9</v>
      </c>
      <c r="I326" s="71" t="s">
        <v>9</v>
      </c>
      <c r="J326" s="71" t="s">
        <v>408</v>
      </c>
      <c r="K326" s="48" t="s">
        <v>409</v>
      </c>
      <c r="L326" s="48">
        <v>1</v>
      </c>
    </row>
    <row r="327" spans="1:12">
      <c r="A327" s="71" t="s">
        <v>1067</v>
      </c>
      <c r="B327" s="71" t="s">
        <v>1068</v>
      </c>
      <c r="C327" s="71">
        <v>1320310000</v>
      </c>
      <c r="D327" s="71">
        <v>4973060000</v>
      </c>
      <c r="E327" s="72" t="s">
        <v>376</v>
      </c>
      <c r="F327" s="71" t="s">
        <v>377</v>
      </c>
      <c r="G327" s="71" t="s">
        <v>378</v>
      </c>
      <c r="H327" s="71" t="s">
        <v>9</v>
      </c>
      <c r="I327" s="71" t="s">
        <v>9</v>
      </c>
      <c r="J327" s="71" t="s">
        <v>408</v>
      </c>
      <c r="K327" s="48" t="s">
        <v>409</v>
      </c>
      <c r="L327" s="48">
        <v>1</v>
      </c>
    </row>
    <row r="328" spans="1:12">
      <c r="A328" s="71" t="s">
        <v>1069</v>
      </c>
      <c r="B328" s="71" t="s">
        <v>1070</v>
      </c>
      <c r="C328" s="71">
        <v>1329560000</v>
      </c>
      <c r="D328" s="71">
        <v>4987240000</v>
      </c>
      <c r="E328" s="72" t="s">
        <v>376</v>
      </c>
      <c r="F328" s="71" t="s">
        <v>377</v>
      </c>
      <c r="G328" s="71" t="s">
        <v>378</v>
      </c>
      <c r="H328" s="71" t="s">
        <v>9</v>
      </c>
      <c r="I328" s="71" t="s">
        <v>9</v>
      </c>
      <c r="J328" s="71" t="s">
        <v>408</v>
      </c>
      <c r="K328" s="48" t="s">
        <v>409</v>
      </c>
      <c r="L328" s="48">
        <v>1</v>
      </c>
    </row>
    <row r="329" spans="1:12">
      <c r="A329" s="71" t="s">
        <v>1071</v>
      </c>
      <c r="B329" s="71" t="s">
        <v>1072</v>
      </c>
      <c r="C329" s="71">
        <v>1329050000</v>
      </c>
      <c r="D329" s="71">
        <v>4989050000</v>
      </c>
      <c r="E329" s="72" t="s">
        <v>376</v>
      </c>
      <c r="F329" s="71" t="s">
        <v>377</v>
      </c>
      <c r="G329" s="71" t="s">
        <v>378</v>
      </c>
      <c r="H329" s="71" t="s">
        <v>9</v>
      </c>
      <c r="I329" s="71" t="s">
        <v>9</v>
      </c>
      <c r="J329" s="71" t="s">
        <v>408</v>
      </c>
      <c r="K329" s="48" t="s">
        <v>409</v>
      </c>
      <c r="L329" s="48">
        <v>1</v>
      </c>
    </row>
    <row r="330" spans="1:12">
      <c r="A330" s="71" t="s">
        <v>1073</v>
      </c>
      <c r="B330" s="71" t="s">
        <v>1074</v>
      </c>
      <c r="C330" s="71">
        <v>1327960000</v>
      </c>
      <c r="D330" s="71">
        <v>4990970000</v>
      </c>
      <c r="E330" s="72" t="s">
        <v>376</v>
      </c>
      <c r="F330" s="71" t="s">
        <v>377</v>
      </c>
      <c r="G330" s="71" t="s">
        <v>378</v>
      </c>
      <c r="H330" s="71" t="s">
        <v>9</v>
      </c>
      <c r="I330" s="71" t="s">
        <v>9</v>
      </c>
      <c r="J330" s="71" t="s">
        <v>408</v>
      </c>
      <c r="K330" s="48" t="s">
        <v>409</v>
      </c>
      <c r="L330" s="48">
        <v>1</v>
      </c>
    </row>
    <row r="331" spans="1:12">
      <c r="A331" s="71" t="s">
        <v>1075</v>
      </c>
      <c r="B331" s="71" t="s">
        <v>1076</v>
      </c>
      <c r="C331" s="71">
        <v>1327880000</v>
      </c>
      <c r="D331" s="71">
        <v>4992930000</v>
      </c>
      <c r="E331" s="72" t="s">
        <v>376</v>
      </c>
      <c r="F331" s="71" t="s">
        <v>377</v>
      </c>
      <c r="G331" s="71" t="s">
        <v>378</v>
      </c>
      <c r="H331" s="71" t="s">
        <v>9</v>
      </c>
      <c r="I331" s="71" t="s">
        <v>9</v>
      </c>
      <c r="J331" s="71" t="s">
        <v>408</v>
      </c>
      <c r="K331" s="48" t="s">
        <v>409</v>
      </c>
      <c r="L331" s="48">
        <v>1</v>
      </c>
    </row>
    <row r="332" spans="1:12">
      <c r="A332" s="71" t="s">
        <v>1077</v>
      </c>
      <c r="B332" s="71" t="s">
        <v>1078</v>
      </c>
      <c r="C332" s="71">
        <v>1314070000</v>
      </c>
      <c r="D332" s="71">
        <v>5084610000</v>
      </c>
      <c r="E332" s="72" t="s">
        <v>376</v>
      </c>
      <c r="F332" s="71" t="s">
        <v>377</v>
      </c>
      <c r="G332" s="71" t="s">
        <v>378</v>
      </c>
      <c r="H332" s="71" t="s">
        <v>9</v>
      </c>
      <c r="I332" s="71" t="s">
        <v>9</v>
      </c>
      <c r="J332" s="71" t="s">
        <v>412</v>
      </c>
      <c r="K332" s="48" t="s">
        <v>413</v>
      </c>
      <c r="L332" s="48">
        <v>1</v>
      </c>
    </row>
    <row r="333" spans="1:12">
      <c r="A333" s="71" t="s">
        <v>1079</v>
      </c>
      <c r="B333" s="71" t="s">
        <v>1080</v>
      </c>
      <c r="C333" s="71">
        <v>1312350000</v>
      </c>
      <c r="D333" s="71">
        <v>5086220000</v>
      </c>
      <c r="E333" s="72" t="s">
        <v>376</v>
      </c>
      <c r="F333" s="71" t="s">
        <v>377</v>
      </c>
      <c r="G333" s="71" t="s">
        <v>378</v>
      </c>
      <c r="H333" s="71" t="s">
        <v>9</v>
      </c>
      <c r="I333" s="71" t="s">
        <v>9</v>
      </c>
      <c r="J333" s="71" t="s">
        <v>412</v>
      </c>
      <c r="K333" s="48" t="s">
        <v>413</v>
      </c>
      <c r="L333" s="48">
        <v>1</v>
      </c>
    </row>
    <row r="334" spans="1:12">
      <c r="A334" s="71" t="s">
        <v>1081</v>
      </c>
      <c r="B334" s="71" t="s">
        <v>1082</v>
      </c>
      <c r="C334" s="71">
        <v>1310450000</v>
      </c>
      <c r="D334" s="71">
        <v>5087940000</v>
      </c>
      <c r="E334" s="72" t="s">
        <v>376</v>
      </c>
      <c r="F334" s="71" t="s">
        <v>377</v>
      </c>
      <c r="G334" s="71" t="s">
        <v>378</v>
      </c>
      <c r="H334" s="71" t="s">
        <v>9</v>
      </c>
      <c r="I334" s="71" t="s">
        <v>9</v>
      </c>
      <c r="J334" s="71" t="s">
        <v>412</v>
      </c>
      <c r="K334" s="48" t="s">
        <v>413</v>
      </c>
      <c r="L334" s="48">
        <v>1</v>
      </c>
    </row>
    <row r="335" spans="1:12">
      <c r="A335" s="71" t="s">
        <v>1083</v>
      </c>
      <c r="B335" s="71" t="s">
        <v>1084</v>
      </c>
      <c r="C335" s="71">
        <v>1308620000</v>
      </c>
      <c r="D335" s="71">
        <v>5090010000</v>
      </c>
      <c r="E335" s="72" t="s">
        <v>376</v>
      </c>
      <c r="F335" s="71" t="s">
        <v>377</v>
      </c>
      <c r="G335" s="71" t="s">
        <v>378</v>
      </c>
      <c r="H335" s="71" t="s">
        <v>9</v>
      </c>
      <c r="I335" s="71" t="s">
        <v>9</v>
      </c>
      <c r="J335" s="71" t="s">
        <v>412</v>
      </c>
      <c r="K335" s="48" t="s">
        <v>413</v>
      </c>
      <c r="L335" s="48">
        <v>1</v>
      </c>
    </row>
    <row r="336" spans="1:12">
      <c r="A336" s="71" t="s">
        <v>1085</v>
      </c>
      <c r="B336" s="71" t="s">
        <v>1086</v>
      </c>
      <c r="C336" s="71">
        <v>1320900000</v>
      </c>
      <c r="D336" s="71">
        <v>5171300000</v>
      </c>
      <c r="E336" s="72" t="s">
        <v>376</v>
      </c>
      <c r="F336" s="71" t="s">
        <v>377</v>
      </c>
      <c r="G336" s="71" t="s">
        <v>378</v>
      </c>
      <c r="H336" s="71" t="s">
        <v>9</v>
      </c>
      <c r="I336" s="71" t="s">
        <v>9</v>
      </c>
      <c r="J336" s="71" t="s">
        <v>412</v>
      </c>
      <c r="K336" s="48" t="s">
        <v>413</v>
      </c>
      <c r="L336" s="48">
        <v>1</v>
      </c>
    </row>
    <row r="337" spans="1:12">
      <c r="A337" s="71" t="s">
        <v>1087</v>
      </c>
      <c r="B337" s="71" t="s">
        <v>1088</v>
      </c>
      <c r="C337" s="71">
        <v>1322950000</v>
      </c>
      <c r="D337" s="71">
        <v>5170340000</v>
      </c>
      <c r="E337" s="72" t="s">
        <v>376</v>
      </c>
      <c r="F337" s="71" t="s">
        <v>377</v>
      </c>
      <c r="G337" s="71" t="s">
        <v>378</v>
      </c>
      <c r="H337" s="71" t="s">
        <v>9</v>
      </c>
      <c r="I337" s="71" t="s">
        <v>9</v>
      </c>
      <c r="J337" s="71" t="s">
        <v>412</v>
      </c>
      <c r="K337" s="48" t="s">
        <v>413</v>
      </c>
      <c r="L337" s="48">
        <v>1</v>
      </c>
    </row>
    <row r="338" spans="1:12">
      <c r="A338" s="71" t="s">
        <v>1089</v>
      </c>
      <c r="B338" s="71" t="s">
        <v>1090</v>
      </c>
      <c r="C338" s="71">
        <v>1324940000</v>
      </c>
      <c r="D338" s="71">
        <v>5169030000</v>
      </c>
      <c r="E338" s="72" t="s">
        <v>376</v>
      </c>
      <c r="F338" s="71" t="s">
        <v>377</v>
      </c>
      <c r="G338" s="71" t="s">
        <v>378</v>
      </c>
      <c r="H338" s="71" t="s">
        <v>9</v>
      </c>
      <c r="I338" s="71" t="s">
        <v>9</v>
      </c>
      <c r="J338" s="71" t="s">
        <v>412</v>
      </c>
      <c r="K338" s="48" t="s">
        <v>413</v>
      </c>
      <c r="L338" s="48">
        <v>1</v>
      </c>
    </row>
    <row r="339" spans="1:12">
      <c r="A339" s="71" t="s">
        <v>1091</v>
      </c>
      <c r="B339" s="71" t="s">
        <v>1092</v>
      </c>
      <c r="C339" s="71">
        <v>1326200000</v>
      </c>
      <c r="D339" s="71">
        <v>5167230000</v>
      </c>
      <c r="E339" s="72" t="s">
        <v>376</v>
      </c>
      <c r="F339" s="71" t="s">
        <v>377</v>
      </c>
      <c r="G339" s="71" t="s">
        <v>378</v>
      </c>
      <c r="H339" s="71" t="s">
        <v>9</v>
      </c>
      <c r="I339" s="71" t="s">
        <v>9</v>
      </c>
      <c r="J339" s="71" t="s">
        <v>412</v>
      </c>
      <c r="K339" s="48" t="s">
        <v>413</v>
      </c>
      <c r="L339" s="48">
        <v>1</v>
      </c>
    </row>
    <row r="340" spans="1:12">
      <c r="A340" s="71" t="s">
        <v>1093</v>
      </c>
      <c r="B340" s="71" t="s">
        <v>1094</v>
      </c>
      <c r="C340" s="71">
        <v>1370980000</v>
      </c>
      <c r="D340" s="71">
        <v>5155000000</v>
      </c>
      <c r="E340" s="72" t="s">
        <v>376</v>
      </c>
      <c r="F340" s="71" t="s">
        <v>377</v>
      </c>
      <c r="G340" s="71" t="s">
        <v>378</v>
      </c>
      <c r="H340" s="71" t="s">
        <v>9</v>
      </c>
      <c r="I340" s="71" t="s">
        <v>9</v>
      </c>
      <c r="J340" s="71" t="s">
        <v>412</v>
      </c>
      <c r="K340" s="48" t="s">
        <v>413</v>
      </c>
      <c r="L340" s="48">
        <v>1</v>
      </c>
    </row>
    <row r="341" spans="1:12">
      <c r="A341" s="71" t="s">
        <v>1095</v>
      </c>
      <c r="B341" s="71" t="s">
        <v>1096</v>
      </c>
      <c r="C341" s="71">
        <v>1371090000</v>
      </c>
      <c r="D341" s="71">
        <v>5157020000</v>
      </c>
      <c r="E341" s="72" t="s">
        <v>376</v>
      </c>
      <c r="F341" s="71" t="s">
        <v>377</v>
      </c>
      <c r="G341" s="71" t="s">
        <v>378</v>
      </c>
      <c r="H341" s="71" t="s">
        <v>9</v>
      </c>
      <c r="I341" s="71" t="s">
        <v>9</v>
      </c>
      <c r="J341" s="71" t="s">
        <v>412</v>
      </c>
      <c r="K341" s="48" t="s">
        <v>413</v>
      </c>
      <c r="L341" s="48">
        <v>1</v>
      </c>
    </row>
    <row r="342" spans="1:12">
      <c r="A342" s="71" t="s">
        <v>1097</v>
      </c>
      <c r="B342" s="71" t="s">
        <v>1098</v>
      </c>
      <c r="C342" s="71">
        <v>1372960000</v>
      </c>
      <c r="D342" s="71">
        <v>5157040000</v>
      </c>
      <c r="E342" s="72" t="s">
        <v>376</v>
      </c>
      <c r="F342" s="71" t="s">
        <v>377</v>
      </c>
      <c r="G342" s="71" t="s">
        <v>378</v>
      </c>
      <c r="H342" s="71" t="s">
        <v>9</v>
      </c>
      <c r="I342" s="71" t="s">
        <v>9</v>
      </c>
      <c r="J342" s="71" t="s">
        <v>412</v>
      </c>
      <c r="K342" s="48" t="s">
        <v>413</v>
      </c>
      <c r="L342" s="48">
        <v>1</v>
      </c>
    </row>
    <row r="343" spans="1:12">
      <c r="A343" s="71" t="s">
        <v>1099</v>
      </c>
      <c r="B343" s="71" t="s">
        <v>1100</v>
      </c>
      <c r="C343" s="71">
        <v>1373030000</v>
      </c>
      <c r="D343" s="71">
        <v>5155000000</v>
      </c>
      <c r="E343" s="72" t="s">
        <v>376</v>
      </c>
      <c r="F343" s="71" t="s">
        <v>377</v>
      </c>
      <c r="G343" s="71" t="s">
        <v>378</v>
      </c>
      <c r="H343" s="71" t="s">
        <v>9</v>
      </c>
      <c r="I343" s="71" t="s">
        <v>9</v>
      </c>
      <c r="J343" s="71" t="s">
        <v>412</v>
      </c>
      <c r="K343" s="48" t="s">
        <v>413</v>
      </c>
      <c r="L343" s="48">
        <v>1</v>
      </c>
    </row>
    <row r="344" spans="1:12">
      <c r="A344" s="71" t="s">
        <v>1101</v>
      </c>
      <c r="B344" s="71" t="s">
        <v>1102</v>
      </c>
      <c r="C344" s="71">
        <v>1449510000</v>
      </c>
      <c r="D344" s="71">
        <v>5197010000</v>
      </c>
      <c r="E344" s="72" t="s">
        <v>376</v>
      </c>
      <c r="F344" s="71" t="s">
        <v>377</v>
      </c>
      <c r="G344" s="71" t="s">
        <v>378</v>
      </c>
      <c r="H344" s="71" t="s">
        <v>9</v>
      </c>
      <c r="I344" s="71" t="s">
        <v>9</v>
      </c>
      <c r="J344" s="71" t="s">
        <v>391</v>
      </c>
      <c r="K344" s="48" t="s">
        <v>392</v>
      </c>
      <c r="L344" s="48">
        <v>1</v>
      </c>
    </row>
    <row r="345" spans="1:12">
      <c r="A345" s="71" t="s">
        <v>1103</v>
      </c>
      <c r="B345" s="71" t="s">
        <v>1104</v>
      </c>
      <c r="C345" s="71">
        <v>1449930000</v>
      </c>
      <c r="D345" s="71">
        <v>5199000000</v>
      </c>
      <c r="E345" s="72" t="s">
        <v>376</v>
      </c>
      <c r="F345" s="71" t="s">
        <v>377</v>
      </c>
      <c r="G345" s="71" t="s">
        <v>378</v>
      </c>
      <c r="H345" s="71" t="s">
        <v>9</v>
      </c>
      <c r="I345" s="71" t="s">
        <v>9</v>
      </c>
      <c r="J345" s="71" t="s">
        <v>391</v>
      </c>
      <c r="K345" s="48" t="s">
        <v>392</v>
      </c>
      <c r="L345" s="48">
        <v>1</v>
      </c>
    </row>
    <row r="346" spans="1:12">
      <c r="A346" s="71" t="s">
        <v>1105</v>
      </c>
      <c r="B346" s="71" t="s">
        <v>1106</v>
      </c>
      <c r="C346" s="71">
        <v>1450960000</v>
      </c>
      <c r="D346" s="71">
        <v>5199060000</v>
      </c>
      <c r="E346" s="72" t="s">
        <v>376</v>
      </c>
      <c r="F346" s="71" t="s">
        <v>377</v>
      </c>
      <c r="G346" s="71" t="s">
        <v>378</v>
      </c>
      <c r="H346" s="71" t="s">
        <v>9</v>
      </c>
      <c r="I346" s="71" t="s">
        <v>9</v>
      </c>
      <c r="J346" s="71" t="s">
        <v>391</v>
      </c>
      <c r="K346" s="48" t="s">
        <v>392</v>
      </c>
      <c r="L346" s="48">
        <v>1</v>
      </c>
    </row>
    <row r="347" spans="1:12">
      <c r="A347" s="71" t="s">
        <v>1107</v>
      </c>
      <c r="B347" s="71" t="s">
        <v>1108</v>
      </c>
      <c r="C347" s="71">
        <v>1450900000</v>
      </c>
      <c r="D347" s="71">
        <v>5196830000</v>
      </c>
      <c r="E347" s="72" t="s">
        <v>376</v>
      </c>
      <c r="F347" s="71" t="s">
        <v>377</v>
      </c>
      <c r="G347" s="71" t="s">
        <v>378</v>
      </c>
      <c r="H347" s="71" t="s">
        <v>9</v>
      </c>
      <c r="I347" s="71" t="s">
        <v>9</v>
      </c>
      <c r="J347" s="71" t="s">
        <v>391</v>
      </c>
      <c r="K347" s="48" t="s">
        <v>392</v>
      </c>
      <c r="L347" s="48">
        <v>1</v>
      </c>
    </row>
    <row r="348" spans="1:12">
      <c r="A348" s="71" t="s">
        <v>1109</v>
      </c>
      <c r="B348" s="71" t="s">
        <v>1110</v>
      </c>
      <c r="C348" s="71">
        <v>1500650000</v>
      </c>
      <c r="D348" s="71">
        <v>5222500000</v>
      </c>
      <c r="E348" s="72" t="s">
        <v>376</v>
      </c>
      <c r="F348" s="71" t="s">
        <v>377</v>
      </c>
      <c r="G348" s="71" t="s">
        <v>378</v>
      </c>
      <c r="H348" s="71" t="s">
        <v>9</v>
      </c>
      <c r="I348" s="71" t="s">
        <v>9</v>
      </c>
      <c r="J348" s="71" t="s">
        <v>391</v>
      </c>
      <c r="K348" s="48" t="s">
        <v>392</v>
      </c>
      <c r="L348" s="48">
        <v>1</v>
      </c>
    </row>
    <row r="349" spans="1:12">
      <c r="A349" s="71" t="s">
        <v>1111</v>
      </c>
      <c r="B349" s="71" t="s">
        <v>1112</v>
      </c>
      <c r="C349" s="71">
        <v>1498500000</v>
      </c>
      <c r="D349" s="71">
        <v>5223380000</v>
      </c>
      <c r="E349" s="72" t="s">
        <v>376</v>
      </c>
      <c r="F349" s="71" t="s">
        <v>377</v>
      </c>
      <c r="G349" s="71" t="s">
        <v>378</v>
      </c>
      <c r="H349" s="71" t="s">
        <v>9</v>
      </c>
      <c r="I349" s="71" t="s">
        <v>9</v>
      </c>
      <c r="J349" s="71" t="s">
        <v>391</v>
      </c>
      <c r="K349" s="48" t="s">
        <v>392</v>
      </c>
      <c r="L349" s="48">
        <v>1</v>
      </c>
    </row>
    <row r="350" spans="1:12">
      <c r="A350" s="71" t="s">
        <v>1113</v>
      </c>
      <c r="B350" s="71" t="s">
        <v>1114</v>
      </c>
      <c r="C350" s="71">
        <v>1497680000</v>
      </c>
      <c r="D350" s="71">
        <v>5223180000</v>
      </c>
      <c r="E350" s="72" t="s">
        <v>376</v>
      </c>
      <c r="F350" s="71" t="s">
        <v>377</v>
      </c>
      <c r="G350" s="71" t="s">
        <v>378</v>
      </c>
      <c r="H350" s="71" t="s">
        <v>9</v>
      </c>
      <c r="I350" s="71" t="s">
        <v>9</v>
      </c>
      <c r="J350" s="71" t="s">
        <v>391</v>
      </c>
      <c r="K350" s="48" t="s">
        <v>392</v>
      </c>
      <c r="L350" s="48">
        <v>1</v>
      </c>
    </row>
    <row r="351" spans="1:12">
      <c r="A351" s="71" t="s">
        <v>1115</v>
      </c>
      <c r="B351" s="71" t="s">
        <v>1116</v>
      </c>
      <c r="C351" s="71">
        <v>1496210000</v>
      </c>
      <c r="D351" s="71">
        <v>5224120000</v>
      </c>
      <c r="E351" s="72" t="s">
        <v>376</v>
      </c>
      <c r="F351" s="71" t="s">
        <v>377</v>
      </c>
      <c r="G351" s="71" t="s">
        <v>378</v>
      </c>
      <c r="H351" s="71" t="s">
        <v>9</v>
      </c>
      <c r="I351" s="71" t="s">
        <v>9</v>
      </c>
      <c r="J351" s="71" t="s">
        <v>391</v>
      </c>
      <c r="K351" s="48" t="s">
        <v>392</v>
      </c>
      <c r="L351" s="48">
        <v>1</v>
      </c>
    </row>
    <row r="352" spans="1:12">
      <c r="A352" s="71" t="s">
        <v>1117</v>
      </c>
      <c r="B352" s="71" t="s">
        <v>1118</v>
      </c>
      <c r="C352" s="71">
        <v>1369000000</v>
      </c>
      <c r="D352" s="71">
        <v>4826030000</v>
      </c>
      <c r="E352" s="72" t="s">
        <v>376</v>
      </c>
      <c r="F352" s="71" t="s">
        <v>377</v>
      </c>
      <c r="G352" s="71" t="s">
        <v>378</v>
      </c>
      <c r="H352" s="71" t="s">
        <v>9</v>
      </c>
      <c r="I352" s="71" t="s">
        <v>9</v>
      </c>
      <c r="J352" s="71" t="s">
        <v>416</v>
      </c>
      <c r="K352" s="48" t="s">
        <v>417</v>
      </c>
      <c r="L352" s="48">
        <v>1</v>
      </c>
    </row>
    <row r="353" spans="1:12">
      <c r="A353" s="71" t="s">
        <v>1119</v>
      </c>
      <c r="B353" s="71" t="s">
        <v>1120</v>
      </c>
      <c r="C353" s="71">
        <v>1369010000</v>
      </c>
      <c r="D353" s="71">
        <v>4828110000</v>
      </c>
      <c r="E353" s="72" t="s">
        <v>376</v>
      </c>
      <c r="F353" s="71" t="s">
        <v>377</v>
      </c>
      <c r="G353" s="71" t="s">
        <v>378</v>
      </c>
      <c r="H353" s="71" t="s">
        <v>9</v>
      </c>
      <c r="I353" s="71" t="s">
        <v>9</v>
      </c>
      <c r="J353" s="71" t="s">
        <v>416</v>
      </c>
      <c r="K353" s="48" t="s">
        <v>417</v>
      </c>
      <c r="L353" s="48">
        <v>1</v>
      </c>
    </row>
    <row r="354" spans="1:12">
      <c r="A354" s="71" t="s">
        <v>1121</v>
      </c>
      <c r="B354" s="71" t="s">
        <v>1122</v>
      </c>
      <c r="C354" s="71">
        <v>1371050000</v>
      </c>
      <c r="D354" s="71">
        <v>4828060000</v>
      </c>
      <c r="E354" s="72" t="s">
        <v>376</v>
      </c>
      <c r="F354" s="71" t="s">
        <v>377</v>
      </c>
      <c r="G354" s="71" t="s">
        <v>378</v>
      </c>
      <c r="H354" s="71" t="s">
        <v>9</v>
      </c>
      <c r="I354" s="71" t="s">
        <v>9</v>
      </c>
      <c r="J354" s="71" t="s">
        <v>416</v>
      </c>
      <c r="K354" s="48" t="s">
        <v>417</v>
      </c>
      <c r="L354" s="48">
        <v>1</v>
      </c>
    </row>
    <row r="355" spans="1:12">
      <c r="A355" s="71" t="s">
        <v>1123</v>
      </c>
      <c r="B355" s="71" t="s">
        <v>1124</v>
      </c>
      <c r="C355" s="71">
        <v>1371020000</v>
      </c>
      <c r="D355" s="71">
        <v>4825770000</v>
      </c>
      <c r="E355" s="72" t="s">
        <v>376</v>
      </c>
      <c r="F355" s="71" t="s">
        <v>377</v>
      </c>
      <c r="G355" s="71" t="s">
        <v>378</v>
      </c>
      <c r="H355" s="71" t="s">
        <v>9</v>
      </c>
      <c r="I355" s="71" t="s">
        <v>9</v>
      </c>
      <c r="J355" s="71" t="s">
        <v>416</v>
      </c>
      <c r="K355" s="48" t="s">
        <v>417</v>
      </c>
      <c r="L355" s="48">
        <v>1</v>
      </c>
    </row>
    <row r="356" spans="1:12">
      <c r="A356" s="71" t="s">
        <v>1125</v>
      </c>
      <c r="B356" s="71" t="s">
        <v>1126</v>
      </c>
      <c r="C356" s="71">
        <v>1516490000</v>
      </c>
      <c r="D356" s="71">
        <v>5213160000</v>
      </c>
      <c r="E356" s="72" t="s">
        <v>376</v>
      </c>
      <c r="F356" s="71" t="s">
        <v>377</v>
      </c>
      <c r="G356" s="71" t="s">
        <v>378</v>
      </c>
      <c r="H356" s="71" t="s">
        <v>9</v>
      </c>
      <c r="I356" s="71" t="s">
        <v>9</v>
      </c>
      <c r="J356" s="71" t="s">
        <v>391</v>
      </c>
      <c r="K356" s="48" t="s">
        <v>392</v>
      </c>
      <c r="L356" s="48">
        <v>1</v>
      </c>
    </row>
    <row r="357" spans="1:12">
      <c r="A357" s="71" t="s">
        <v>1127</v>
      </c>
      <c r="B357" s="71" t="s">
        <v>1128</v>
      </c>
      <c r="C357" s="71">
        <v>1517380000</v>
      </c>
      <c r="D357" s="71">
        <v>5214710000</v>
      </c>
      <c r="E357" s="72" t="s">
        <v>376</v>
      </c>
      <c r="F357" s="71" t="s">
        <v>377</v>
      </c>
      <c r="G357" s="71" t="s">
        <v>378</v>
      </c>
      <c r="H357" s="71" t="s">
        <v>9</v>
      </c>
      <c r="I357" s="71" t="s">
        <v>9</v>
      </c>
      <c r="J357" s="71" t="s">
        <v>391</v>
      </c>
      <c r="K357" s="48" t="s">
        <v>392</v>
      </c>
      <c r="L357" s="48">
        <v>1</v>
      </c>
    </row>
    <row r="358" spans="1:12">
      <c r="A358" s="71" t="s">
        <v>1129</v>
      </c>
      <c r="B358" s="71" t="s">
        <v>1130</v>
      </c>
      <c r="C358" s="71">
        <v>1518520000</v>
      </c>
      <c r="D358" s="71">
        <v>5214210000</v>
      </c>
      <c r="E358" s="72" t="s">
        <v>376</v>
      </c>
      <c r="F358" s="71" t="s">
        <v>377</v>
      </c>
      <c r="G358" s="71" t="s">
        <v>378</v>
      </c>
      <c r="H358" s="71" t="s">
        <v>9</v>
      </c>
      <c r="I358" s="71" t="s">
        <v>9</v>
      </c>
      <c r="J358" s="71" t="s">
        <v>391</v>
      </c>
      <c r="K358" s="48" t="s">
        <v>392</v>
      </c>
      <c r="L358" s="48">
        <v>1</v>
      </c>
    </row>
    <row r="359" spans="1:12">
      <c r="A359" s="71" t="s">
        <v>1131</v>
      </c>
      <c r="B359" s="71" t="s">
        <v>1132</v>
      </c>
      <c r="C359" s="71">
        <v>1517720000</v>
      </c>
      <c r="D359" s="71">
        <v>5212310000</v>
      </c>
      <c r="E359" s="72" t="s">
        <v>376</v>
      </c>
      <c r="F359" s="71" t="s">
        <v>377</v>
      </c>
      <c r="G359" s="71" t="s">
        <v>378</v>
      </c>
      <c r="H359" s="71" t="s">
        <v>9</v>
      </c>
      <c r="I359" s="71" t="s">
        <v>9</v>
      </c>
      <c r="J359" s="71" t="s">
        <v>391</v>
      </c>
      <c r="K359" s="48" t="s">
        <v>392</v>
      </c>
      <c r="L359" s="48">
        <v>1</v>
      </c>
    </row>
    <row r="360" spans="1:12">
      <c r="A360" s="71" t="s">
        <v>1133</v>
      </c>
      <c r="B360" s="71" t="s">
        <v>1134</v>
      </c>
      <c r="C360" s="71">
        <v>1515160000</v>
      </c>
      <c r="D360" s="71">
        <v>5205730000</v>
      </c>
      <c r="E360" s="72" t="s">
        <v>376</v>
      </c>
      <c r="F360" s="71" t="s">
        <v>377</v>
      </c>
      <c r="G360" s="71" t="s">
        <v>378</v>
      </c>
      <c r="H360" s="71" t="s">
        <v>9</v>
      </c>
      <c r="I360" s="71" t="s">
        <v>9</v>
      </c>
      <c r="J360" s="71" t="s">
        <v>391</v>
      </c>
      <c r="K360" s="48" t="s">
        <v>392</v>
      </c>
      <c r="L360" s="48">
        <v>1</v>
      </c>
    </row>
    <row r="361" spans="1:12">
      <c r="A361" s="71" t="s">
        <v>1135</v>
      </c>
      <c r="B361" s="71" t="s">
        <v>1136</v>
      </c>
      <c r="C361" s="71">
        <v>1514940000</v>
      </c>
      <c r="D361" s="71">
        <v>5207840000</v>
      </c>
      <c r="E361" s="72" t="s">
        <v>376</v>
      </c>
      <c r="F361" s="71" t="s">
        <v>377</v>
      </c>
      <c r="G361" s="71" t="s">
        <v>378</v>
      </c>
      <c r="H361" s="71" t="s">
        <v>9</v>
      </c>
      <c r="I361" s="71" t="s">
        <v>9</v>
      </c>
      <c r="J361" s="71" t="s">
        <v>391</v>
      </c>
      <c r="K361" s="48" t="s">
        <v>392</v>
      </c>
      <c r="L361" s="48">
        <v>1</v>
      </c>
    </row>
    <row r="362" spans="1:12">
      <c r="A362" s="71" t="s">
        <v>1137</v>
      </c>
      <c r="B362" s="71" t="s">
        <v>1138</v>
      </c>
      <c r="C362" s="71">
        <v>1517420000</v>
      </c>
      <c r="D362" s="71">
        <v>5208000000</v>
      </c>
      <c r="E362" s="72" t="s">
        <v>376</v>
      </c>
      <c r="F362" s="71" t="s">
        <v>377</v>
      </c>
      <c r="G362" s="71" t="s">
        <v>378</v>
      </c>
      <c r="H362" s="71" t="s">
        <v>9</v>
      </c>
      <c r="I362" s="71" t="s">
        <v>9</v>
      </c>
      <c r="J362" s="71" t="s">
        <v>391</v>
      </c>
      <c r="K362" s="48" t="s">
        <v>392</v>
      </c>
      <c r="L362" s="48">
        <v>1</v>
      </c>
    </row>
    <row r="363" spans="1:12">
      <c r="A363" s="71" t="s">
        <v>1139</v>
      </c>
      <c r="B363" s="71" t="s">
        <v>1140</v>
      </c>
      <c r="C363" s="71">
        <v>1517040000</v>
      </c>
      <c r="D363" s="71">
        <v>5206180000</v>
      </c>
      <c r="E363" s="72" t="s">
        <v>376</v>
      </c>
      <c r="F363" s="71" t="s">
        <v>377</v>
      </c>
      <c r="G363" s="71" t="s">
        <v>378</v>
      </c>
      <c r="H363" s="71" t="s">
        <v>9</v>
      </c>
      <c r="I363" s="71" t="s">
        <v>9</v>
      </c>
      <c r="J363" s="71" t="s">
        <v>391</v>
      </c>
      <c r="K363" s="48" t="s">
        <v>392</v>
      </c>
      <c r="L363" s="48">
        <v>1</v>
      </c>
    </row>
    <row r="364" spans="1:12">
      <c r="A364" s="71" t="s">
        <v>1141</v>
      </c>
      <c r="B364" s="71" t="s">
        <v>1142</v>
      </c>
      <c r="C364" s="71">
        <v>1538490000</v>
      </c>
      <c r="D364" s="71">
        <v>5199930000</v>
      </c>
      <c r="E364" s="72" t="s">
        <v>376</v>
      </c>
      <c r="F364" s="71" t="s">
        <v>377</v>
      </c>
      <c r="G364" s="71" t="s">
        <v>378</v>
      </c>
      <c r="H364" s="71" t="s">
        <v>9</v>
      </c>
      <c r="I364" s="71" t="s">
        <v>9</v>
      </c>
      <c r="J364" s="71" t="s">
        <v>391</v>
      </c>
      <c r="K364" s="48" t="s">
        <v>392</v>
      </c>
      <c r="L364" s="48">
        <v>1</v>
      </c>
    </row>
    <row r="365" spans="1:12">
      <c r="A365" s="71" t="s">
        <v>1143</v>
      </c>
      <c r="B365" s="71" t="s">
        <v>1144</v>
      </c>
      <c r="C365" s="71">
        <v>1536680000</v>
      </c>
      <c r="D365" s="71">
        <v>5201900000</v>
      </c>
      <c r="E365" s="72" t="s">
        <v>376</v>
      </c>
      <c r="F365" s="71" t="s">
        <v>377</v>
      </c>
      <c r="G365" s="71" t="s">
        <v>378</v>
      </c>
      <c r="H365" s="71" t="s">
        <v>9</v>
      </c>
      <c r="I365" s="71" t="s">
        <v>9</v>
      </c>
      <c r="J365" s="71" t="s">
        <v>391</v>
      </c>
      <c r="K365" s="48" t="s">
        <v>392</v>
      </c>
      <c r="L365" s="48">
        <v>1</v>
      </c>
    </row>
    <row r="366" spans="1:12">
      <c r="A366" s="71" t="s">
        <v>1145</v>
      </c>
      <c r="B366" s="71" t="s">
        <v>1146</v>
      </c>
      <c r="C366" s="71">
        <v>1534610000</v>
      </c>
      <c r="D366" s="71">
        <v>5204270000</v>
      </c>
      <c r="E366" s="72" t="s">
        <v>376</v>
      </c>
      <c r="F366" s="71" t="s">
        <v>377</v>
      </c>
      <c r="G366" s="71" t="s">
        <v>378</v>
      </c>
      <c r="H366" s="71" t="s">
        <v>9</v>
      </c>
      <c r="I366" s="71" t="s">
        <v>9</v>
      </c>
      <c r="J366" s="71" t="s">
        <v>391</v>
      </c>
      <c r="K366" s="48" t="s">
        <v>392</v>
      </c>
      <c r="L366" s="48">
        <v>1</v>
      </c>
    </row>
    <row r="367" spans="1:12">
      <c r="A367" s="71" t="s">
        <v>1147</v>
      </c>
      <c r="B367" s="71" t="s">
        <v>1148</v>
      </c>
      <c r="C367" s="71">
        <v>1531750000</v>
      </c>
      <c r="D367" s="71">
        <v>5207110000</v>
      </c>
      <c r="E367" s="72" t="s">
        <v>376</v>
      </c>
      <c r="F367" s="71" t="s">
        <v>377</v>
      </c>
      <c r="G367" s="71" t="s">
        <v>378</v>
      </c>
      <c r="H367" s="71" t="s">
        <v>9</v>
      </c>
      <c r="I367" s="71" t="s">
        <v>9</v>
      </c>
      <c r="J367" s="71" t="s">
        <v>391</v>
      </c>
      <c r="K367" s="48" t="s">
        <v>392</v>
      </c>
      <c r="L367" s="48">
        <v>1</v>
      </c>
    </row>
    <row r="368" spans="1:12">
      <c r="A368" s="71" t="s">
        <v>1149</v>
      </c>
      <c r="B368" s="71" t="s">
        <v>1150</v>
      </c>
      <c r="C368" s="71">
        <v>1549100000</v>
      </c>
      <c r="D368" s="71">
        <v>5188770000</v>
      </c>
      <c r="E368" s="72" t="s">
        <v>376</v>
      </c>
      <c r="F368" s="71" t="s">
        <v>377</v>
      </c>
      <c r="G368" s="71" t="s">
        <v>378</v>
      </c>
      <c r="H368" s="71" t="s">
        <v>9</v>
      </c>
      <c r="I368" s="71" t="s">
        <v>9</v>
      </c>
      <c r="J368" s="71" t="s">
        <v>391</v>
      </c>
      <c r="K368" s="48" t="s">
        <v>392</v>
      </c>
      <c r="L368" s="48">
        <v>1</v>
      </c>
    </row>
    <row r="369" spans="1:12">
      <c r="A369" s="71" t="s">
        <v>1151</v>
      </c>
      <c r="B369" s="71" t="s">
        <v>1152</v>
      </c>
      <c r="C369" s="71">
        <v>1547560000</v>
      </c>
      <c r="D369" s="71">
        <v>5190430000</v>
      </c>
      <c r="E369" s="72" t="s">
        <v>376</v>
      </c>
      <c r="F369" s="71" t="s">
        <v>377</v>
      </c>
      <c r="G369" s="71" t="s">
        <v>378</v>
      </c>
      <c r="H369" s="71" t="s">
        <v>9</v>
      </c>
      <c r="I369" s="71" t="s">
        <v>9</v>
      </c>
      <c r="J369" s="71" t="s">
        <v>391</v>
      </c>
      <c r="K369" s="48" t="s">
        <v>392</v>
      </c>
      <c r="L369" s="48">
        <v>1</v>
      </c>
    </row>
    <row r="370" spans="1:12">
      <c r="A370" s="71" t="s">
        <v>1153</v>
      </c>
      <c r="B370" s="71" t="s">
        <v>1154</v>
      </c>
      <c r="C370" s="71">
        <v>1546190000</v>
      </c>
      <c r="D370" s="71">
        <v>5191850000</v>
      </c>
      <c r="E370" s="72" t="s">
        <v>376</v>
      </c>
      <c r="F370" s="71" t="s">
        <v>377</v>
      </c>
      <c r="G370" s="71" t="s">
        <v>378</v>
      </c>
      <c r="H370" s="71" t="s">
        <v>9</v>
      </c>
      <c r="I370" s="71" t="s">
        <v>9</v>
      </c>
      <c r="J370" s="71" t="s">
        <v>391</v>
      </c>
      <c r="K370" s="48" t="s">
        <v>392</v>
      </c>
      <c r="L370" s="48">
        <v>1</v>
      </c>
    </row>
    <row r="371" spans="1:12">
      <c r="A371" s="71" t="s">
        <v>1155</v>
      </c>
      <c r="B371" s="71" t="s">
        <v>1156</v>
      </c>
      <c r="C371" s="71">
        <v>1543920000</v>
      </c>
      <c r="D371" s="71">
        <v>5194230000</v>
      </c>
      <c r="E371" s="72" t="s">
        <v>376</v>
      </c>
      <c r="F371" s="71" t="s">
        <v>377</v>
      </c>
      <c r="G371" s="71" t="s">
        <v>378</v>
      </c>
      <c r="H371" s="71" t="s">
        <v>9</v>
      </c>
      <c r="I371" s="71" t="s">
        <v>9</v>
      </c>
      <c r="J371" s="71" t="s">
        <v>391</v>
      </c>
      <c r="K371" s="48" t="s">
        <v>392</v>
      </c>
      <c r="L371" s="48">
        <v>1</v>
      </c>
    </row>
    <row r="372" spans="1:12">
      <c r="A372" s="71" t="s">
        <v>1157</v>
      </c>
      <c r="B372" s="71" t="s">
        <v>1158</v>
      </c>
      <c r="C372" s="71">
        <v>1377000000</v>
      </c>
      <c r="D372" s="71">
        <v>4830660000</v>
      </c>
      <c r="E372" s="72" t="s">
        <v>376</v>
      </c>
      <c r="F372" s="71" t="s">
        <v>377</v>
      </c>
      <c r="G372" s="71" t="s">
        <v>378</v>
      </c>
      <c r="H372" s="71" t="s">
        <v>9</v>
      </c>
      <c r="I372" s="71" t="s">
        <v>9</v>
      </c>
      <c r="J372" s="71" t="s">
        <v>416</v>
      </c>
      <c r="K372" s="48" t="s">
        <v>417</v>
      </c>
      <c r="L372" s="48">
        <v>1</v>
      </c>
    </row>
    <row r="373" spans="1:12">
      <c r="A373" s="71" t="s">
        <v>1159</v>
      </c>
      <c r="B373" s="71" t="s">
        <v>1160</v>
      </c>
      <c r="C373" s="71">
        <v>1377120000</v>
      </c>
      <c r="D373" s="71">
        <v>4832430000</v>
      </c>
      <c r="E373" s="72" t="s">
        <v>376</v>
      </c>
      <c r="F373" s="71" t="s">
        <v>377</v>
      </c>
      <c r="G373" s="71" t="s">
        <v>378</v>
      </c>
      <c r="H373" s="71" t="s">
        <v>9</v>
      </c>
      <c r="I373" s="71" t="s">
        <v>9</v>
      </c>
      <c r="J373" s="71" t="s">
        <v>416</v>
      </c>
      <c r="K373" s="48" t="s">
        <v>417</v>
      </c>
      <c r="L373" s="48">
        <v>1</v>
      </c>
    </row>
    <row r="374" spans="1:12">
      <c r="A374" s="71" t="s">
        <v>1161</v>
      </c>
      <c r="B374" s="71" t="s">
        <v>1162</v>
      </c>
      <c r="C374" s="71">
        <v>1378360000</v>
      </c>
      <c r="D374" s="71">
        <v>4831300000</v>
      </c>
      <c r="E374" s="72" t="s">
        <v>376</v>
      </c>
      <c r="F374" s="71" t="s">
        <v>377</v>
      </c>
      <c r="G374" s="71" t="s">
        <v>378</v>
      </c>
      <c r="H374" s="71" t="s">
        <v>9</v>
      </c>
      <c r="I374" s="71" t="s">
        <v>9</v>
      </c>
      <c r="J374" s="71" t="s">
        <v>416</v>
      </c>
      <c r="K374" s="48" t="s">
        <v>417</v>
      </c>
      <c r="L374" s="48">
        <v>1</v>
      </c>
    </row>
    <row r="375" spans="1:12">
      <c r="A375" s="71" t="s">
        <v>1163</v>
      </c>
      <c r="B375" s="71" t="s">
        <v>1164</v>
      </c>
      <c r="C375" s="71">
        <v>1378150000</v>
      </c>
      <c r="D375" s="71">
        <v>4829550000</v>
      </c>
      <c r="E375" s="72" t="s">
        <v>376</v>
      </c>
      <c r="F375" s="71" t="s">
        <v>377</v>
      </c>
      <c r="G375" s="71" t="s">
        <v>378</v>
      </c>
      <c r="H375" s="71" t="s">
        <v>9</v>
      </c>
      <c r="I375" s="71" t="s">
        <v>9</v>
      </c>
      <c r="J375" s="71" t="s">
        <v>416</v>
      </c>
      <c r="K375" s="48" t="s">
        <v>417</v>
      </c>
      <c r="L375" s="48">
        <v>1</v>
      </c>
    </row>
    <row r="376" spans="1:12">
      <c r="A376" s="71" t="s">
        <v>1165</v>
      </c>
      <c r="B376" s="71" t="s">
        <v>1166</v>
      </c>
      <c r="C376" s="71">
        <v>1356410000</v>
      </c>
      <c r="D376" s="71">
        <v>4830870000</v>
      </c>
      <c r="E376" s="72" t="s">
        <v>376</v>
      </c>
      <c r="F376" s="71" t="s">
        <v>377</v>
      </c>
      <c r="G376" s="71" t="s">
        <v>378</v>
      </c>
      <c r="H376" s="71" t="s">
        <v>9</v>
      </c>
      <c r="I376" s="71" t="s">
        <v>9</v>
      </c>
      <c r="J376" s="71" t="s">
        <v>416</v>
      </c>
      <c r="K376" s="48" t="s">
        <v>417</v>
      </c>
      <c r="L376" s="48">
        <v>1</v>
      </c>
    </row>
    <row r="377" spans="1:12">
      <c r="A377" s="71" t="s">
        <v>1167</v>
      </c>
      <c r="B377" s="71" t="s">
        <v>1168</v>
      </c>
      <c r="C377" s="71">
        <v>1356310000</v>
      </c>
      <c r="D377" s="71">
        <v>4832930000</v>
      </c>
      <c r="E377" s="72" t="s">
        <v>376</v>
      </c>
      <c r="F377" s="71" t="s">
        <v>377</v>
      </c>
      <c r="G377" s="71" t="s">
        <v>378</v>
      </c>
      <c r="H377" s="71" t="s">
        <v>9</v>
      </c>
      <c r="I377" s="71" t="s">
        <v>9</v>
      </c>
      <c r="J377" s="71" t="s">
        <v>416</v>
      </c>
      <c r="K377" s="48" t="s">
        <v>417</v>
      </c>
      <c r="L377" s="48">
        <v>1</v>
      </c>
    </row>
    <row r="378" spans="1:12">
      <c r="A378" s="71" t="s">
        <v>1169</v>
      </c>
      <c r="B378" s="71" t="s">
        <v>1170</v>
      </c>
      <c r="C378" s="71">
        <v>1358270000</v>
      </c>
      <c r="D378" s="71">
        <v>4833040000</v>
      </c>
      <c r="E378" s="72" t="s">
        <v>376</v>
      </c>
      <c r="F378" s="71" t="s">
        <v>377</v>
      </c>
      <c r="G378" s="71" t="s">
        <v>378</v>
      </c>
      <c r="H378" s="71" t="s">
        <v>9</v>
      </c>
      <c r="I378" s="71" t="s">
        <v>9</v>
      </c>
      <c r="J378" s="71" t="s">
        <v>416</v>
      </c>
      <c r="K378" s="48" t="s">
        <v>417</v>
      </c>
      <c r="L378" s="48">
        <v>1</v>
      </c>
    </row>
    <row r="379" spans="1:12">
      <c r="A379" s="71" t="s">
        <v>1171</v>
      </c>
      <c r="B379" s="71" t="s">
        <v>1172</v>
      </c>
      <c r="C379" s="71">
        <v>1357950000</v>
      </c>
      <c r="D379" s="71">
        <v>4830440000</v>
      </c>
      <c r="E379" s="72" t="s">
        <v>376</v>
      </c>
      <c r="F379" s="71" t="s">
        <v>377</v>
      </c>
      <c r="G379" s="71" t="s">
        <v>378</v>
      </c>
      <c r="H379" s="71" t="s">
        <v>9</v>
      </c>
      <c r="I379" s="71" t="s">
        <v>9</v>
      </c>
      <c r="J379" s="71" t="s">
        <v>416</v>
      </c>
      <c r="K379" s="48" t="s">
        <v>417</v>
      </c>
      <c r="L379" s="48">
        <v>1</v>
      </c>
    </row>
    <row r="380" spans="1:12">
      <c r="A380" s="71" t="s">
        <v>1173</v>
      </c>
      <c r="B380" s="71" t="s">
        <v>1174</v>
      </c>
      <c r="C380" s="71">
        <v>1350640000</v>
      </c>
      <c r="D380" s="71">
        <v>4837090000</v>
      </c>
      <c r="E380" s="72" t="s">
        <v>376</v>
      </c>
      <c r="F380" s="71" t="s">
        <v>377</v>
      </c>
      <c r="G380" s="71" t="s">
        <v>378</v>
      </c>
      <c r="H380" s="71" t="s">
        <v>9</v>
      </c>
      <c r="I380" s="71" t="s">
        <v>9</v>
      </c>
      <c r="J380" s="71" t="s">
        <v>416</v>
      </c>
      <c r="K380" s="48" t="s">
        <v>417</v>
      </c>
      <c r="L380" s="48">
        <v>1</v>
      </c>
    </row>
    <row r="381" spans="1:12">
      <c r="A381" s="71" t="s">
        <v>1175</v>
      </c>
      <c r="B381" s="71" t="s">
        <v>1176</v>
      </c>
      <c r="C381" s="71">
        <v>1352100000</v>
      </c>
      <c r="D381" s="71">
        <v>4838500000</v>
      </c>
      <c r="E381" s="72" t="s">
        <v>376</v>
      </c>
      <c r="F381" s="71" t="s">
        <v>377</v>
      </c>
      <c r="G381" s="71" t="s">
        <v>378</v>
      </c>
      <c r="H381" s="71" t="s">
        <v>9</v>
      </c>
      <c r="I381" s="71" t="s">
        <v>9</v>
      </c>
      <c r="J381" s="71" t="s">
        <v>416</v>
      </c>
      <c r="K381" s="48" t="s">
        <v>417</v>
      </c>
      <c r="L381" s="48">
        <v>1</v>
      </c>
    </row>
    <row r="382" spans="1:12">
      <c r="A382" s="71" t="s">
        <v>1177</v>
      </c>
      <c r="B382" s="71" t="s">
        <v>1178</v>
      </c>
      <c r="C382" s="71">
        <v>1353540000</v>
      </c>
      <c r="D382" s="71">
        <v>4837120000</v>
      </c>
      <c r="E382" s="72" t="s">
        <v>376</v>
      </c>
      <c r="F382" s="71" t="s">
        <v>377</v>
      </c>
      <c r="G382" s="71" t="s">
        <v>378</v>
      </c>
      <c r="H382" s="71" t="s">
        <v>9</v>
      </c>
      <c r="I382" s="71" t="s">
        <v>9</v>
      </c>
      <c r="J382" s="71" t="s">
        <v>416</v>
      </c>
      <c r="K382" s="48" t="s">
        <v>417</v>
      </c>
      <c r="L382" s="48">
        <v>1</v>
      </c>
    </row>
    <row r="383" spans="1:12">
      <c r="A383" s="71" t="s">
        <v>1179</v>
      </c>
      <c r="B383" s="71" t="s">
        <v>1180</v>
      </c>
      <c r="C383" s="71">
        <v>1352110000</v>
      </c>
      <c r="D383" s="71">
        <v>4835690000</v>
      </c>
      <c r="E383" s="72" t="s">
        <v>376</v>
      </c>
      <c r="F383" s="71" t="s">
        <v>377</v>
      </c>
      <c r="G383" s="71" t="s">
        <v>378</v>
      </c>
      <c r="H383" s="71" t="s">
        <v>9</v>
      </c>
      <c r="I383" s="71" t="s">
        <v>9</v>
      </c>
      <c r="J383" s="71" t="s">
        <v>416</v>
      </c>
      <c r="K383" s="48" t="s">
        <v>417</v>
      </c>
      <c r="L383" s="48">
        <v>1</v>
      </c>
    </row>
    <row r="384" spans="1:12">
      <c r="A384" s="71" t="s">
        <v>1181</v>
      </c>
      <c r="B384" s="71" t="s">
        <v>1182</v>
      </c>
      <c r="C384" s="71">
        <v>1350190000</v>
      </c>
      <c r="D384" s="71">
        <v>4838180000</v>
      </c>
      <c r="E384" s="72" t="s">
        <v>376</v>
      </c>
      <c r="F384" s="71" t="s">
        <v>377</v>
      </c>
      <c r="G384" s="71" t="s">
        <v>378</v>
      </c>
      <c r="H384" s="71" t="s">
        <v>9</v>
      </c>
      <c r="I384" s="71" t="s">
        <v>9</v>
      </c>
      <c r="J384" s="71" t="s">
        <v>416</v>
      </c>
      <c r="K384" s="48" t="s">
        <v>417</v>
      </c>
      <c r="L384" s="48">
        <v>1</v>
      </c>
    </row>
    <row r="385" spans="1:12">
      <c r="A385" s="71" t="s">
        <v>1183</v>
      </c>
      <c r="B385" s="71" t="s">
        <v>1184</v>
      </c>
      <c r="C385" s="71">
        <v>1349280000</v>
      </c>
      <c r="D385" s="71">
        <v>4836710000</v>
      </c>
      <c r="E385" s="72" t="s">
        <v>376</v>
      </c>
      <c r="F385" s="71" t="s">
        <v>377</v>
      </c>
      <c r="G385" s="71" t="s">
        <v>378</v>
      </c>
      <c r="H385" s="71" t="s">
        <v>9</v>
      </c>
      <c r="I385" s="71" t="s">
        <v>9</v>
      </c>
      <c r="J385" s="71" t="s">
        <v>416</v>
      </c>
      <c r="K385" s="48" t="s">
        <v>417</v>
      </c>
      <c r="L385" s="48">
        <v>1</v>
      </c>
    </row>
    <row r="386" spans="1:12">
      <c r="A386" s="71" t="s">
        <v>1185</v>
      </c>
      <c r="B386" s="71" t="s">
        <v>1186</v>
      </c>
      <c r="C386" s="71">
        <v>1347170000</v>
      </c>
      <c r="D386" s="71">
        <v>4836610000</v>
      </c>
      <c r="E386" s="72" t="s">
        <v>376</v>
      </c>
      <c r="F386" s="71" t="s">
        <v>377</v>
      </c>
      <c r="G386" s="71" t="s">
        <v>378</v>
      </c>
      <c r="H386" s="71" t="s">
        <v>9</v>
      </c>
      <c r="I386" s="71" t="s">
        <v>9</v>
      </c>
      <c r="J386" s="71" t="s">
        <v>416</v>
      </c>
      <c r="K386" s="48" t="s">
        <v>417</v>
      </c>
      <c r="L386" s="48">
        <v>1</v>
      </c>
    </row>
    <row r="387" spans="1:12">
      <c r="A387" s="71" t="s">
        <v>1187</v>
      </c>
      <c r="B387" s="71" t="s">
        <v>1188</v>
      </c>
      <c r="C387" s="71">
        <v>1344820000</v>
      </c>
      <c r="D387" s="71">
        <v>4836440000</v>
      </c>
      <c r="E387" s="72" t="s">
        <v>376</v>
      </c>
      <c r="F387" s="71" t="s">
        <v>377</v>
      </c>
      <c r="G387" s="71" t="s">
        <v>378</v>
      </c>
      <c r="H387" s="71" t="s">
        <v>9</v>
      </c>
      <c r="I387" s="71" t="s">
        <v>9</v>
      </c>
      <c r="J387" s="71" t="s">
        <v>416</v>
      </c>
      <c r="K387" s="48" t="s">
        <v>417</v>
      </c>
      <c r="L387" s="48">
        <v>1</v>
      </c>
    </row>
    <row r="388" spans="1:12">
      <c r="A388" s="71" t="s">
        <v>1189</v>
      </c>
      <c r="B388" s="71" t="s">
        <v>1190</v>
      </c>
      <c r="C388" s="71">
        <v>16556000</v>
      </c>
      <c r="D388" s="71">
        <v>48335400</v>
      </c>
      <c r="E388" s="72" t="s">
        <v>376</v>
      </c>
      <c r="F388" s="71" t="s">
        <v>377</v>
      </c>
      <c r="G388" s="71" t="s">
        <v>378</v>
      </c>
      <c r="H388" s="71" t="s">
        <v>251</v>
      </c>
      <c r="I388" s="71" t="s">
        <v>1191</v>
      </c>
      <c r="J388" s="71" t="s">
        <v>456</v>
      </c>
      <c r="K388" s="48" t="s">
        <v>457</v>
      </c>
      <c r="L388" s="48">
        <v>2</v>
      </c>
    </row>
    <row r="389" spans="1:12">
      <c r="A389" s="71" t="s">
        <v>1192</v>
      </c>
      <c r="B389" s="71" t="s">
        <v>1193</v>
      </c>
      <c r="C389" s="71">
        <v>16555800</v>
      </c>
      <c r="D389" s="71">
        <v>48358000</v>
      </c>
      <c r="E389" s="72" t="s">
        <v>376</v>
      </c>
      <c r="F389" s="71" t="s">
        <v>377</v>
      </c>
      <c r="G389" s="71" t="s">
        <v>378</v>
      </c>
      <c r="H389" s="71" t="s">
        <v>251</v>
      </c>
      <c r="I389" s="71" t="s">
        <v>1191</v>
      </c>
      <c r="J389" s="71" t="s">
        <v>456</v>
      </c>
      <c r="K389" s="48" t="s">
        <v>457</v>
      </c>
      <c r="L389" s="48">
        <v>2</v>
      </c>
    </row>
    <row r="390" spans="1:12">
      <c r="A390" s="71" t="s">
        <v>1194</v>
      </c>
      <c r="B390" s="71" t="s">
        <v>1195</v>
      </c>
      <c r="C390" s="71">
        <v>16573500</v>
      </c>
      <c r="D390" s="71">
        <v>48348400</v>
      </c>
      <c r="E390" s="72" t="s">
        <v>376</v>
      </c>
      <c r="F390" s="71" t="s">
        <v>377</v>
      </c>
      <c r="G390" s="71" t="s">
        <v>378</v>
      </c>
      <c r="H390" s="71" t="s">
        <v>251</v>
      </c>
      <c r="I390" s="71" t="s">
        <v>1191</v>
      </c>
      <c r="J390" s="71" t="s">
        <v>456</v>
      </c>
      <c r="K390" s="48" t="s">
        <v>457</v>
      </c>
      <c r="L390" s="48">
        <v>2</v>
      </c>
    </row>
    <row r="391" spans="1:12">
      <c r="A391" s="71" t="s">
        <v>1196</v>
      </c>
      <c r="B391" s="71" t="s">
        <v>1197</v>
      </c>
      <c r="C391" s="71">
        <v>16573500</v>
      </c>
      <c r="D391" s="71">
        <v>48326100</v>
      </c>
      <c r="E391" s="72" t="s">
        <v>376</v>
      </c>
      <c r="F391" s="71" t="s">
        <v>377</v>
      </c>
      <c r="G391" s="71" t="s">
        <v>378</v>
      </c>
      <c r="H391" s="71" t="s">
        <v>251</v>
      </c>
      <c r="I391" s="71" t="s">
        <v>1191</v>
      </c>
      <c r="J391" s="71" t="s">
        <v>456</v>
      </c>
      <c r="K391" s="48" t="s">
        <v>457</v>
      </c>
      <c r="L391" s="48">
        <v>2</v>
      </c>
    </row>
    <row r="392" spans="1:12">
      <c r="A392" s="71" t="s">
        <v>1198</v>
      </c>
      <c r="B392" s="71" t="s">
        <v>1199</v>
      </c>
      <c r="C392" s="71">
        <v>16607800</v>
      </c>
      <c r="D392" s="71">
        <v>48530000</v>
      </c>
      <c r="E392" s="72" t="s">
        <v>376</v>
      </c>
      <c r="F392" s="71" t="s">
        <v>377</v>
      </c>
      <c r="G392" s="71" t="s">
        <v>378</v>
      </c>
      <c r="H392" s="71" t="s">
        <v>251</v>
      </c>
      <c r="I392" s="71" t="s">
        <v>1191</v>
      </c>
      <c r="J392" s="71" t="s">
        <v>456</v>
      </c>
      <c r="K392" s="48" t="s">
        <v>457</v>
      </c>
      <c r="L392" s="48">
        <v>2</v>
      </c>
    </row>
    <row r="393" spans="1:12">
      <c r="A393" s="71" t="s">
        <v>1200</v>
      </c>
      <c r="B393" s="71" t="s">
        <v>1201</v>
      </c>
      <c r="C393" s="71">
        <v>16620500</v>
      </c>
      <c r="D393" s="71">
        <v>48545200</v>
      </c>
      <c r="E393" s="72" t="s">
        <v>376</v>
      </c>
      <c r="F393" s="71" t="s">
        <v>377</v>
      </c>
      <c r="G393" s="71" t="s">
        <v>378</v>
      </c>
      <c r="H393" s="71" t="s">
        <v>251</v>
      </c>
      <c r="I393" s="71" t="s">
        <v>1191</v>
      </c>
      <c r="J393" s="71" t="s">
        <v>456</v>
      </c>
      <c r="K393" s="48" t="s">
        <v>457</v>
      </c>
      <c r="L393" s="48">
        <v>2</v>
      </c>
    </row>
    <row r="394" spans="1:12">
      <c r="A394" s="71" t="s">
        <v>1202</v>
      </c>
      <c r="B394" s="71" t="s">
        <v>1203</v>
      </c>
      <c r="C394" s="71">
        <v>16636200</v>
      </c>
      <c r="D394" s="71">
        <v>48533200</v>
      </c>
      <c r="E394" s="72" t="s">
        <v>376</v>
      </c>
      <c r="F394" s="71" t="s">
        <v>377</v>
      </c>
      <c r="G394" s="71" t="s">
        <v>378</v>
      </c>
      <c r="H394" s="71" t="s">
        <v>251</v>
      </c>
      <c r="I394" s="71" t="s">
        <v>1191</v>
      </c>
      <c r="J394" s="71" t="s">
        <v>456</v>
      </c>
      <c r="K394" s="48" t="s">
        <v>457</v>
      </c>
      <c r="L394" s="48">
        <v>2</v>
      </c>
    </row>
    <row r="395" spans="1:12">
      <c r="A395" s="71" t="s">
        <v>1204</v>
      </c>
      <c r="B395" s="71" t="s">
        <v>1205</v>
      </c>
      <c r="C395" s="71">
        <v>16623500</v>
      </c>
      <c r="D395" s="71">
        <v>48517600</v>
      </c>
      <c r="E395" s="72" t="s">
        <v>376</v>
      </c>
      <c r="F395" s="71" t="s">
        <v>377</v>
      </c>
      <c r="G395" s="71" t="s">
        <v>378</v>
      </c>
      <c r="H395" s="71" t="s">
        <v>251</v>
      </c>
      <c r="I395" s="71" t="s">
        <v>1191</v>
      </c>
      <c r="J395" s="71" t="s">
        <v>456</v>
      </c>
      <c r="K395" s="48" t="s">
        <v>457</v>
      </c>
      <c r="L395" s="48">
        <v>2</v>
      </c>
    </row>
    <row r="396" spans="1:12">
      <c r="A396" s="71" t="s">
        <v>1206</v>
      </c>
      <c r="B396" s="71" t="s">
        <v>1207</v>
      </c>
      <c r="C396" s="71">
        <v>16728500</v>
      </c>
      <c r="D396" s="71">
        <v>48549000</v>
      </c>
      <c r="E396" s="72" t="s">
        <v>376</v>
      </c>
      <c r="F396" s="71" t="s">
        <v>377</v>
      </c>
      <c r="G396" s="71" t="s">
        <v>378</v>
      </c>
      <c r="H396" s="71" t="s">
        <v>251</v>
      </c>
      <c r="I396" s="71" t="s">
        <v>1191</v>
      </c>
      <c r="J396" s="71" t="s">
        <v>456</v>
      </c>
      <c r="K396" s="48" t="s">
        <v>457</v>
      </c>
      <c r="L396" s="48">
        <v>2</v>
      </c>
    </row>
    <row r="397" spans="1:12">
      <c r="A397" s="71" t="s">
        <v>1208</v>
      </c>
      <c r="B397" s="71" t="s">
        <v>1209</v>
      </c>
      <c r="C397" s="71">
        <v>16728500</v>
      </c>
      <c r="D397" s="71">
        <v>48574000</v>
      </c>
      <c r="E397" s="72" t="s">
        <v>376</v>
      </c>
      <c r="F397" s="71" t="s">
        <v>377</v>
      </c>
      <c r="G397" s="71" t="s">
        <v>378</v>
      </c>
      <c r="H397" s="71" t="s">
        <v>251</v>
      </c>
      <c r="I397" s="71" t="s">
        <v>1191</v>
      </c>
      <c r="J397" s="71" t="s">
        <v>456</v>
      </c>
      <c r="K397" s="48" t="s">
        <v>457</v>
      </c>
      <c r="L397" s="48">
        <v>2</v>
      </c>
    </row>
    <row r="398" spans="1:12">
      <c r="A398" s="71" t="s">
        <v>1210</v>
      </c>
      <c r="B398" s="71" t="s">
        <v>1211</v>
      </c>
      <c r="C398" s="71">
        <v>16753500</v>
      </c>
      <c r="D398" s="71">
        <v>48574000</v>
      </c>
      <c r="E398" s="72" t="s">
        <v>376</v>
      </c>
      <c r="F398" s="71" t="s">
        <v>377</v>
      </c>
      <c r="G398" s="71" t="s">
        <v>378</v>
      </c>
      <c r="H398" s="71" t="s">
        <v>251</v>
      </c>
      <c r="I398" s="71" t="s">
        <v>1191</v>
      </c>
      <c r="J398" s="71" t="s">
        <v>456</v>
      </c>
      <c r="K398" s="48" t="s">
        <v>457</v>
      </c>
      <c r="L398" s="48">
        <v>2</v>
      </c>
    </row>
    <row r="399" spans="1:12">
      <c r="A399" s="71" t="s">
        <v>1212</v>
      </c>
      <c r="B399" s="71" t="s">
        <v>1213</v>
      </c>
      <c r="C399" s="71">
        <v>16742000</v>
      </c>
      <c r="D399" s="71">
        <v>48564000</v>
      </c>
      <c r="E399" s="72" t="s">
        <v>376</v>
      </c>
      <c r="F399" s="71" t="s">
        <v>377</v>
      </c>
      <c r="G399" s="71" t="s">
        <v>378</v>
      </c>
      <c r="H399" s="71" t="s">
        <v>251</v>
      </c>
      <c r="I399" s="71" t="s">
        <v>1191</v>
      </c>
      <c r="J399" s="71" t="s">
        <v>456</v>
      </c>
      <c r="K399" s="48" t="s">
        <v>457</v>
      </c>
      <c r="L399" s="48">
        <v>2</v>
      </c>
    </row>
    <row r="400" spans="1:12">
      <c r="A400" s="71" t="s">
        <v>1214</v>
      </c>
      <c r="B400" s="71" t="s">
        <v>1215</v>
      </c>
      <c r="C400" s="71">
        <v>16691000</v>
      </c>
      <c r="D400" s="71">
        <v>48611200</v>
      </c>
      <c r="E400" s="72" t="s">
        <v>376</v>
      </c>
      <c r="F400" s="71" t="s">
        <v>377</v>
      </c>
      <c r="G400" s="71" t="s">
        <v>378</v>
      </c>
      <c r="H400" s="71" t="s">
        <v>251</v>
      </c>
      <c r="I400" s="71" t="s">
        <v>1191</v>
      </c>
      <c r="J400" s="71" t="s">
        <v>456</v>
      </c>
      <c r="K400" s="48" t="s">
        <v>457</v>
      </c>
      <c r="L400" s="48">
        <v>2</v>
      </c>
    </row>
    <row r="401" spans="1:12">
      <c r="A401" s="71" t="s">
        <v>1216</v>
      </c>
      <c r="B401" s="71" t="s">
        <v>1217</v>
      </c>
      <c r="C401" s="71">
        <v>16690500</v>
      </c>
      <c r="D401" s="71">
        <v>48632200</v>
      </c>
      <c r="E401" s="72" t="s">
        <v>376</v>
      </c>
      <c r="F401" s="71" t="s">
        <v>377</v>
      </c>
      <c r="G401" s="71" t="s">
        <v>378</v>
      </c>
      <c r="H401" s="71" t="s">
        <v>251</v>
      </c>
      <c r="I401" s="71" t="s">
        <v>1191</v>
      </c>
      <c r="J401" s="71" t="s">
        <v>456</v>
      </c>
      <c r="K401" s="48" t="s">
        <v>457</v>
      </c>
      <c r="L401" s="48">
        <v>2</v>
      </c>
    </row>
    <row r="402" spans="1:12">
      <c r="A402" s="71" t="s">
        <v>1218</v>
      </c>
      <c r="B402" s="71" t="s">
        <v>1219</v>
      </c>
      <c r="C402" s="71">
        <v>16714000</v>
      </c>
      <c r="D402" s="71">
        <v>48633200</v>
      </c>
      <c r="E402" s="72" t="s">
        <v>376</v>
      </c>
      <c r="F402" s="71" t="s">
        <v>377</v>
      </c>
      <c r="G402" s="71" t="s">
        <v>378</v>
      </c>
      <c r="H402" s="71" t="s">
        <v>251</v>
      </c>
      <c r="I402" s="71" t="s">
        <v>1191</v>
      </c>
      <c r="J402" s="71" t="s">
        <v>456</v>
      </c>
      <c r="K402" s="48" t="s">
        <v>457</v>
      </c>
      <c r="L402" s="48">
        <v>2</v>
      </c>
    </row>
    <row r="403" spans="1:12">
      <c r="A403" s="71" t="s">
        <v>1220</v>
      </c>
      <c r="B403" s="71" t="s">
        <v>1221</v>
      </c>
      <c r="C403" s="71">
        <v>16716900</v>
      </c>
      <c r="D403" s="71">
        <v>48607400</v>
      </c>
      <c r="E403" s="72" t="s">
        <v>376</v>
      </c>
      <c r="F403" s="71" t="s">
        <v>377</v>
      </c>
      <c r="G403" s="71" t="s">
        <v>378</v>
      </c>
      <c r="H403" s="71" t="s">
        <v>251</v>
      </c>
      <c r="I403" s="71" t="s">
        <v>1191</v>
      </c>
      <c r="J403" s="71" t="s">
        <v>456</v>
      </c>
      <c r="K403" s="48" t="s">
        <v>457</v>
      </c>
      <c r="L403" s="48">
        <v>2</v>
      </c>
    </row>
    <row r="404" spans="1:12">
      <c r="A404" s="71" t="s">
        <v>1222</v>
      </c>
      <c r="B404" s="71" t="s">
        <v>1223</v>
      </c>
      <c r="C404" s="71">
        <v>1688980000</v>
      </c>
      <c r="D404" s="71">
        <v>4848990000</v>
      </c>
      <c r="E404" s="72" t="s">
        <v>376</v>
      </c>
      <c r="F404" s="71" t="s">
        <v>377</v>
      </c>
      <c r="G404" s="71" t="s">
        <v>378</v>
      </c>
      <c r="H404" s="71" t="s">
        <v>251</v>
      </c>
      <c r="I404" s="71" t="s">
        <v>1191</v>
      </c>
      <c r="J404" s="71" t="s">
        <v>456</v>
      </c>
      <c r="K404" s="48" t="s">
        <v>457</v>
      </c>
      <c r="L404" s="48">
        <v>2</v>
      </c>
    </row>
    <row r="405" spans="1:12">
      <c r="A405" s="71" t="s">
        <v>1224</v>
      </c>
      <c r="B405" s="71" t="s">
        <v>1225</v>
      </c>
      <c r="C405" s="71">
        <v>1691000000</v>
      </c>
      <c r="D405" s="71">
        <v>4848970000</v>
      </c>
      <c r="E405" s="72" t="s">
        <v>376</v>
      </c>
      <c r="F405" s="71" t="s">
        <v>377</v>
      </c>
      <c r="G405" s="71" t="s">
        <v>378</v>
      </c>
      <c r="H405" s="71" t="s">
        <v>251</v>
      </c>
      <c r="I405" s="71" t="s">
        <v>1191</v>
      </c>
      <c r="J405" s="71" t="s">
        <v>456</v>
      </c>
      <c r="K405" s="48" t="s">
        <v>457</v>
      </c>
      <c r="L405" s="48">
        <v>2</v>
      </c>
    </row>
    <row r="406" spans="1:12">
      <c r="A406" s="71" t="s">
        <v>1226</v>
      </c>
      <c r="B406" s="71" t="s">
        <v>1227</v>
      </c>
      <c r="C406" s="71">
        <v>1690980000</v>
      </c>
      <c r="D406" s="71">
        <v>4850990000</v>
      </c>
      <c r="E406" s="72" t="s">
        <v>376</v>
      </c>
      <c r="F406" s="71" t="s">
        <v>377</v>
      </c>
      <c r="G406" s="71" t="s">
        <v>378</v>
      </c>
      <c r="H406" s="71" t="s">
        <v>251</v>
      </c>
      <c r="I406" s="71" t="s">
        <v>1191</v>
      </c>
      <c r="J406" s="71" t="s">
        <v>456</v>
      </c>
      <c r="K406" s="48" t="s">
        <v>457</v>
      </c>
      <c r="L406" s="48">
        <v>2</v>
      </c>
    </row>
    <row r="407" spans="1:12">
      <c r="A407" s="71" t="s">
        <v>1228</v>
      </c>
      <c r="B407" s="71" t="s">
        <v>1229</v>
      </c>
      <c r="C407" s="71">
        <v>1689036600</v>
      </c>
      <c r="D407" s="71">
        <v>4851099600</v>
      </c>
      <c r="E407" s="72" t="s">
        <v>376</v>
      </c>
      <c r="F407" s="71" t="s">
        <v>377</v>
      </c>
      <c r="G407" s="71" t="s">
        <v>378</v>
      </c>
      <c r="H407" s="71" t="s">
        <v>251</v>
      </c>
      <c r="I407" s="71" t="s">
        <v>1191</v>
      </c>
      <c r="J407" s="71" t="s">
        <v>456</v>
      </c>
      <c r="K407" s="48" t="s">
        <v>457</v>
      </c>
      <c r="L407" s="48">
        <v>2</v>
      </c>
    </row>
    <row r="408" spans="1:12">
      <c r="A408" s="71" t="s">
        <v>1230</v>
      </c>
      <c r="B408" s="71" t="s">
        <v>1231</v>
      </c>
      <c r="C408" s="71">
        <v>16141100</v>
      </c>
      <c r="D408" s="71">
        <v>47491900</v>
      </c>
      <c r="E408" s="72" t="s">
        <v>376</v>
      </c>
      <c r="F408" s="71" t="s">
        <v>377</v>
      </c>
      <c r="G408" s="71" t="s">
        <v>378</v>
      </c>
      <c r="H408" s="71" t="s">
        <v>251</v>
      </c>
      <c r="I408" s="71" t="s">
        <v>1232</v>
      </c>
      <c r="J408" s="71" t="s">
        <v>434</v>
      </c>
      <c r="K408" s="48" t="s">
        <v>435</v>
      </c>
      <c r="L408" s="48">
        <v>2</v>
      </c>
    </row>
    <row r="409" spans="1:12">
      <c r="A409" s="71" t="s">
        <v>1233</v>
      </c>
      <c r="B409" s="71" t="s">
        <v>1234</v>
      </c>
      <c r="C409" s="71">
        <v>16161200</v>
      </c>
      <c r="D409" s="71">
        <v>47496500</v>
      </c>
      <c r="E409" s="72" t="s">
        <v>376</v>
      </c>
      <c r="F409" s="71" t="s">
        <v>377</v>
      </c>
      <c r="G409" s="71" t="s">
        <v>378</v>
      </c>
      <c r="H409" s="71" t="s">
        <v>251</v>
      </c>
      <c r="I409" s="71" t="s">
        <v>1232</v>
      </c>
      <c r="J409" s="71" t="s">
        <v>434</v>
      </c>
      <c r="K409" s="48" t="s">
        <v>435</v>
      </c>
      <c r="L409" s="48">
        <v>2</v>
      </c>
    </row>
    <row r="410" spans="1:12">
      <c r="A410" s="71" t="s">
        <v>1235</v>
      </c>
      <c r="B410" s="71" t="s">
        <v>1236</v>
      </c>
      <c r="C410" s="71">
        <v>16181800</v>
      </c>
      <c r="D410" s="71">
        <v>47501500</v>
      </c>
      <c r="E410" s="72" t="s">
        <v>376</v>
      </c>
      <c r="F410" s="71" t="s">
        <v>377</v>
      </c>
      <c r="G410" s="71" t="s">
        <v>378</v>
      </c>
      <c r="H410" s="71" t="s">
        <v>251</v>
      </c>
      <c r="I410" s="71" t="s">
        <v>1232</v>
      </c>
      <c r="J410" s="71" t="s">
        <v>434</v>
      </c>
      <c r="K410" s="48" t="s">
        <v>435</v>
      </c>
      <c r="L410" s="48">
        <v>2</v>
      </c>
    </row>
    <row r="411" spans="1:12">
      <c r="A411" s="71" t="s">
        <v>1237</v>
      </c>
      <c r="B411" s="71" t="s">
        <v>1238</v>
      </c>
      <c r="C411" s="71">
        <v>16201200</v>
      </c>
      <c r="D411" s="71">
        <v>47508200</v>
      </c>
      <c r="E411" s="72" t="s">
        <v>376</v>
      </c>
      <c r="F411" s="71" t="s">
        <v>377</v>
      </c>
      <c r="G411" s="71" t="s">
        <v>378</v>
      </c>
      <c r="H411" s="71" t="s">
        <v>251</v>
      </c>
      <c r="I411" s="71" t="s">
        <v>1232</v>
      </c>
      <c r="J411" s="71" t="s">
        <v>434</v>
      </c>
      <c r="K411" s="48" t="s">
        <v>435</v>
      </c>
      <c r="L411" s="48">
        <v>2</v>
      </c>
    </row>
    <row r="412" spans="1:12">
      <c r="A412" s="71" t="s">
        <v>1239</v>
      </c>
      <c r="B412" s="71" t="s">
        <v>1240</v>
      </c>
      <c r="C412" s="71">
        <v>16937500</v>
      </c>
      <c r="D412" s="71">
        <v>48564500</v>
      </c>
      <c r="E412" s="72" t="s">
        <v>376</v>
      </c>
      <c r="F412" s="71" t="s">
        <v>377</v>
      </c>
      <c r="G412" s="71" t="s">
        <v>378</v>
      </c>
      <c r="H412" s="71" t="s">
        <v>251</v>
      </c>
      <c r="I412" s="71" t="s">
        <v>1191</v>
      </c>
      <c r="J412" s="71" t="s">
        <v>456</v>
      </c>
      <c r="K412" s="48" t="s">
        <v>457</v>
      </c>
      <c r="L412" s="48">
        <v>2</v>
      </c>
    </row>
    <row r="413" spans="1:12">
      <c r="A413" s="71" t="s">
        <v>1241</v>
      </c>
      <c r="B413" s="71" t="s">
        <v>1242</v>
      </c>
      <c r="C413" s="71">
        <v>16952700</v>
      </c>
      <c r="D413" s="71">
        <v>48577800</v>
      </c>
      <c r="E413" s="72" t="s">
        <v>376</v>
      </c>
      <c r="F413" s="71" t="s">
        <v>377</v>
      </c>
      <c r="G413" s="71" t="s">
        <v>378</v>
      </c>
      <c r="H413" s="71" t="s">
        <v>251</v>
      </c>
      <c r="I413" s="71" t="s">
        <v>1191</v>
      </c>
      <c r="J413" s="71" t="s">
        <v>456</v>
      </c>
      <c r="K413" s="48" t="s">
        <v>457</v>
      </c>
      <c r="L413" s="48">
        <v>2</v>
      </c>
    </row>
    <row r="414" spans="1:12">
      <c r="A414" s="71" t="s">
        <v>1243</v>
      </c>
      <c r="B414" s="71" t="s">
        <v>1244</v>
      </c>
      <c r="C414" s="71">
        <v>16968300</v>
      </c>
      <c r="D414" s="71">
        <v>48587300</v>
      </c>
      <c r="E414" s="72" t="s">
        <v>376</v>
      </c>
      <c r="F414" s="71" t="s">
        <v>377</v>
      </c>
      <c r="G414" s="71" t="s">
        <v>378</v>
      </c>
      <c r="H414" s="71" t="s">
        <v>251</v>
      </c>
      <c r="I414" s="71" t="s">
        <v>1191</v>
      </c>
      <c r="J414" s="71" t="s">
        <v>456</v>
      </c>
      <c r="K414" s="48" t="s">
        <v>457</v>
      </c>
      <c r="L414" s="48">
        <v>2</v>
      </c>
    </row>
    <row r="415" spans="1:12">
      <c r="A415" s="71" t="s">
        <v>1245</v>
      </c>
      <c r="B415" s="71" t="s">
        <v>1246</v>
      </c>
      <c r="C415" s="71">
        <v>16983500</v>
      </c>
      <c r="D415" s="71">
        <v>48600500</v>
      </c>
      <c r="E415" s="72" t="s">
        <v>376</v>
      </c>
      <c r="F415" s="71" t="s">
        <v>377</v>
      </c>
      <c r="G415" s="71" t="s">
        <v>378</v>
      </c>
      <c r="H415" s="71" t="s">
        <v>251</v>
      </c>
      <c r="I415" s="71" t="s">
        <v>1191</v>
      </c>
      <c r="J415" s="71" t="s">
        <v>456</v>
      </c>
      <c r="K415" s="48" t="s">
        <v>457</v>
      </c>
      <c r="L415" s="48">
        <v>2</v>
      </c>
    </row>
    <row r="416" spans="1:12">
      <c r="A416" s="71" t="s">
        <v>1247</v>
      </c>
      <c r="B416" s="71" t="s">
        <v>1248</v>
      </c>
      <c r="C416" s="71">
        <v>17069000</v>
      </c>
      <c r="D416" s="71">
        <v>48710800</v>
      </c>
      <c r="E416" s="72" t="s">
        <v>376</v>
      </c>
      <c r="F416" s="71" t="s">
        <v>377</v>
      </c>
      <c r="G416" s="71" t="s">
        <v>378</v>
      </c>
      <c r="H416" s="71" t="s">
        <v>251</v>
      </c>
      <c r="I416" s="71" t="s">
        <v>1249</v>
      </c>
      <c r="J416" s="71" t="s">
        <v>441</v>
      </c>
      <c r="K416" s="48" t="s">
        <v>442</v>
      </c>
      <c r="L416" s="48">
        <v>2</v>
      </c>
    </row>
    <row r="417" spans="1:12">
      <c r="A417" s="71" t="s">
        <v>1250</v>
      </c>
      <c r="B417" s="71" t="s">
        <v>1251</v>
      </c>
      <c r="C417" s="71">
        <v>17074400</v>
      </c>
      <c r="D417" s="71">
        <v>48726400</v>
      </c>
      <c r="E417" s="72" t="s">
        <v>376</v>
      </c>
      <c r="F417" s="71" t="s">
        <v>377</v>
      </c>
      <c r="G417" s="71" t="s">
        <v>378</v>
      </c>
      <c r="H417" s="71" t="s">
        <v>251</v>
      </c>
      <c r="I417" s="71" t="s">
        <v>1249</v>
      </c>
      <c r="J417" s="71" t="s">
        <v>441</v>
      </c>
      <c r="K417" s="48" t="s">
        <v>442</v>
      </c>
      <c r="L417" s="48">
        <v>2</v>
      </c>
    </row>
    <row r="418" spans="1:12">
      <c r="A418" s="71" t="s">
        <v>1252</v>
      </c>
      <c r="B418" s="71" t="s">
        <v>1253</v>
      </c>
      <c r="C418" s="71">
        <v>17092900</v>
      </c>
      <c r="D418" s="71">
        <v>48724000</v>
      </c>
      <c r="E418" s="72" t="s">
        <v>376</v>
      </c>
      <c r="F418" s="71" t="s">
        <v>377</v>
      </c>
      <c r="G418" s="71" t="s">
        <v>378</v>
      </c>
      <c r="H418" s="71" t="s">
        <v>251</v>
      </c>
      <c r="I418" s="71" t="s">
        <v>1249</v>
      </c>
      <c r="J418" s="71" t="s">
        <v>441</v>
      </c>
      <c r="K418" s="48" t="s">
        <v>442</v>
      </c>
      <c r="L418" s="48">
        <v>2</v>
      </c>
    </row>
    <row r="419" spans="1:12">
      <c r="A419" s="71" t="s">
        <v>1254</v>
      </c>
      <c r="B419" s="71" t="s">
        <v>1255</v>
      </c>
      <c r="C419" s="71">
        <v>17086100</v>
      </c>
      <c r="D419" s="71">
        <v>48705900</v>
      </c>
      <c r="E419" s="72" t="s">
        <v>376</v>
      </c>
      <c r="F419" s="71" t="s">
        <v>377</v>
      </c>
      <c r="G419" s="71" t="s">
        <v>378</v>
      </c>
      <c r="H419" s="71" t="s">
        <v>251</v>
      </c>
      <c r="I419" s="71" t="s">
        <v>1249</v>
      </c>
      <c r="J419" s="71" t="s">
        <v>441</v>
      </c>
      <c r="K419" s="48" t="s">
        <v>442</v>
      </c>
      <c r="L419" s="48">
        <v>2</v>
      </c>
    </row>
    <row r="420" spans="1:12">
      <c r="A420" s="71" t="s">
        <v>1256</v>
      </c>
      <c r="B420" s="71" t="s">
        <v>1257</v>
      </c>
      <c r="C420" s="71">
        <v>17173500</v>
      </c>
      <c r="D420" s="71">
        <v>48749400</v>
      </c>
      <c r="E420" s="72" t="s">
        <v>376</v>
      </c>
      <c r="F420" s="71" t="s">
        <v>377</v>
      </c>
      <c r="G420" s="71" t="s">
        <v>378</v>
      </c>
      <c r="H420" s="71" t="s">
        <v>251</v>
      </c>
      <c r="I420" s="71" t="s">
        <v>1249</v>
      </c>
      <c r="J420" s="71" t="s">
        <v>441</v>
      </c>
      <c r="K420" s="48" t="s">
        <v>442</v>
      </c>
      <c r="L420" s="48">
        <v>2</v>
      </c>
    </row>
    <row r="421" spans="1:12">
      <c r="A421" s="71" t="s">
        <v>1258</v>
      </c>
      <c r="B421" s="71" t="s">
        <v>1259</v>
      </c>
      <c r="C421" s="71">
        <v>17176000</v>
      </c>
      <c r="D421" s="71">
        <v>48765900</v>
      </c>
      <c r="E421" s="72" t="s">
        <v>376</v>
      </c>
      <c r="F421" s="71" t="s">
        <v>377</v>
      </c>
      <c r="G421" s="71" t="s">
        <v>378</v>
      </c>
      <c r="H421" s="71" t="s">
        <v>251</v>
      </c>
      <c r="I421" s="71" t="s">
        <v>1249</v>
      </c>
      <c r="J421" s="71" t="s">
        <v>441</v>
      </c>
      <c r="K421" s="48" t="s">
        <v>442</v>
      </c>
      <c r="L421" s="48">
        <v>2</v>
      </c>
    </row>
    <row r="422" spans="1:12">
      <c r="A422" s="71" t="s">
        <v>1260</v>
      </c>
      <c r="B422" s="71" t="s">
        <v>1261</v>
      </c>
      <c r="C422" s="71">
        <v>17198900</v>
      </c>
      <c r="D422" s="71">
        <v>48763600</v>
      </c>
      <c r="E422" s="72" t="s">
        <v>376</v>
      </c>
      <c r="F422" s="71" t="s">
        <v>377</v>
      </c>
      <c r="G422" s="71" t="s">
        <v>378</v>
      </c>
      <c r="H422" s="71" t="s">
        <v>251</v>
      </c>
      <c r="I422" s="71" t="s">
        <v>1249</v>
      </c>
      <c r="J422" s="71" t="s">
        <v>441</v>
      </c>
      <c r="K422" s="48" t="s">
        <v>442</v>
      </c>
      <c r="L422" s="48">
        <v>2</v>
      </c>
    </row>
    <row r="423" spans="1:12">
      <c r="A423" s="71" t="s">
        <v>1262</v>
      </c>
      <c r="B423" s="71" t="s">
        <v>1263</v>
      </c>
      <c r="C423" s="71">
        <v>17192600</v>
      </c>
      <c r="D423" s="71">
        <v>48745500</v>
      </c>
      <c r="E423" s="72" t="s">
        <v>376</v>
      </c>
      <c r="F423" s="71" t="s">
        <v>377</v>
      </c>
      <c r="G423" s="71" t="s">
        <v>378</v>
      </c>
      <c r="H423" s="71" t="s">
        <v>251</v>
      </c>
      <c r="I423" s="71" t="s">
        <v>1249</v>
      </c>
      <c r="J423" s="71" t="s">
        <v>441</v>
      </c>
      <c r="K423" s="48" t="s">
        <v>442</v>
      </c>
      <c r="L423" s="48">
        <v>2</v>
      </c>
    </row>
    <row r="424" spans="1:12">
      <c r="A424" s="71" t="s">
        <v>1264</v>
      </c>
      <c r="B424" s="71" t="s">
        <v>1265</v>
      </c>
      <c r="C424" s="71">
        <v>17315600</v>
      </c>
      <c r="D424" s="71">
        <v>48869000</v>
      </c>
      <c r="E424" s="72" t="s">
        <v>376</v>
      </c>
      <c r="F424" s="71" t="s">
        <v>377</v>
      </c>
      <c r="G424" s="71" t="s">
        <v>378</v>
      </c>
      <c r="H424" s="71" t="s">
        <v>251</v>
      </c>
      <c r="I424" s="71" t="s">
        <v>1249</v>
      </c>
      <c r="J424" s="71" t="s">
        <v>441</v>
      </c>
      <c r="K424" s="48" t="s">
        <v>442</v>
      </c>
      <c r="L424" s="48">
        <v>2</v>
      </c>
    </row>
    <row r="425" spans="1:12">
      <c r="A425" s="71" t="s">
        <v>1266</v>
      </c>
      <c r="B425" s="71" t="s">
        <v>1267</v>
      </c>
      <c r="C425" s="71">
        <v>17306800</v>
      </c>
      <c r="D425" s="71">
        <v>48884700</v>
      </c>
      <c r="E425" s="72" t="s">
        <v>376</v>
      </c>
      <c r="F425" s="71" t="s">
        <v>377</v>
      </c>
      <c r="G425" s="71" t="s">
        <v>378</v>
      </c>
      <c r="H425" s="71" t="s">
        <v>251</v>
      </c>
      <c r="I425" s="71" t="s">
        <v>1249</v>
      </c>
      <c r="J425" s="71" t="s">
        <v>441</v>
      </c>
      <c r="K425" s="48" t="s">
        <v>442</v>
      </c>
      <c r="L425" s="48">
        <v>2</v>
      </c>
    </row>
    <row r="426" spans="1:12">
      <c r="A426" s="71" t="s">
        <v>1268</v>
      </c>
      <c r="B426" s="71" t="s">
        <v>1269</v>
      </c>
      <c r="C426" s="71">
        <v>17326400</v>
      </c>
      <c r="D426" s="71">
        <v>48892000</v>
      </c>
      <c r="E426" s="72" t="s">
        <v>376</v>
      </c>
      <c r="F426" s="71" t="s">
        <v>377</v>
      </c>
      <c r="G426" s="71" t="s">
        <v>378</v>
      </c>
      <c r="H426" s="71" t="s">
        <v>251</v>
      </c>
      <c r="I426" s="71" t="s">
        <v>1249</v>
      </c>
      <c r="J426" s="71" t="s">
        <v>441</v>
      </c>
      <c r="K426" s="48" t="s">
        <v>442</v>
      </c>
      <c r="L426" s="48">
        <v>2</v>
      </c>
    </row>
    <row r="427" spans="1:12">
      <c r="A427" s="71" t="s">
        <v>1270</v>
      </c>
      <c r="B427" s="71" t="s">
        <v>1271</v>
      </c>
      <c r="C427" s="71">
        <v>17333700</v>
      </c>
      <c r="D427" s="71">
        <v>48875400</v>
      </c>
      <c r="E427" s="72" t="s">
        <v>376</v>
      </c>
      <c r="F427" s="71" t="s">
        <v>377</v>
      </c>
      <c r="G427" s="71" t="s">
        <v>378</v>
      </c>
      <c r="H427" s="71" t="s">
        <v>251</v>
      </c>
      <c r="I427" s="71" t="s">
        <v>1249</v>
      </c>
      <c r="J427" s="71" t="s">
        <v>441</v>
      </c>
      <c r="K427" s="48" t="s">
        <v>442</v>
      </c>
      <c r="L427" s="48">
        <v>2</v>
      </c>
    </row>
    <row r="428" spans="1:12">
      <c r="A428" s="71" t="s">
        <v>1272</v>
      </c>
      <c r="B428" s="71" t="s">
        <v>1273</v>
      </c>
      <c r="C428" s="71">
        <v>17440800</v>
      </c>
      <c r="D428" s="71">
        <v>48952000</v>
      </c>
      <c r="E428" s="72" t="s">
        <v>376</v>
      </c>
      <c r="F428" s="71" t="s">
        <v>377</v>
      </c>
      <c r="G428" s="71" t="s">
        <v>378</v>
      </c>
      <c r="H428" s="71" t="s">
        <v>251</v>
      </c>
      <c r="I428" s="71" t="s">
        <v>1249</v>
      </c>
      <c r="J428" s="71" t="s">
        <v>441</v>
      </c>
      <c r="K428" s="48" t="s">
        <v>442</v>
      </c>
      <c r="L428" s="48">
        <v>2</v>
      </c>
    </row>
    <row r="429" spans="1:12">
      <c r="A429" s="71" t="s">
        <v>1274</v>
      </c>
      <c r="B429" s="71" t="s">
        <v>1275</v>
      </c>
      <c r="C429" s="71">
        <v>17455200</v>
      </c>
      <c r="D429" s="71">
        <v>48965900</v>
      </c>
      <c r="E429" s="72" t="s">
        <v>376</v>
      </c>
      <c r="F429" s="71" t="s">
        <v>377</v>
      </c>
      <c r="G429" s="71" t="s">
        <v>378</v>
      </c>
      <c r="H429" s="71" t="s">
        <v>251</v>
      </c>
      <c r="I429" s="71" t="s">
        <v>1249</v>
      </c>
      <c r="J429" s="71" t="s">
        <v>441</v>
      </c>
      <c r="K429" s="48" t="s">
        <v>442</v>
      </c>
      <c r="L429" s="48">
        <v>2</v>
      </c>
    </row>
    <row r="430" spans="1:12">
      <c r="A430" s="71" t="s">
        <v>1276</v>
      </c>
      <c r="B430" s="71" t="s">
        <v>1277</v>
      </c>
      <c r="C430" s="71">
        <v>17469400</v>
      </c>
      <c r="D430" s="71">
        <v>48951400</v>
      </c>
      <c r="E430" s="72" t="s">
        <v>376</v>
      </c>
      <c r="F430" s="71" t="s">
        <v>377</v>
      </c>
      <c r="G430" s="71" t="s">
        <v>378</v>
      </c>
      <c r="H430" s="71" t="s">
        <v>251</v>
      </c>
      <c r="I430" s="71" t="s">
        <v>1249</v>
      </c>
      <c r="J430" s="71" t="s">
        <v>441</v>
      </c>
      <c r="K430" s="48" t="s">
        <v>442</v>
      </c>
      <c r="L430" s="48">
        <v>2</v>
      </c>
    </row>
    <row r="431" spans="1:12">
      <c r="A431" s="71" t="s">
        <v>1278</v>
      </c>
      <c r="B431" s="71" t="s">
        <v>1279</v>
      </c>
      <c r="C431" s="71">
        <v>17454500</v>
      </c>
      <c r="D431" s="71">
        <v>48938200</v>
      </c>
      <c r="E431" s="72" t="s">
        <v>376</v>
      </c>
      <c r="F431" s="71" t="s">
        <v>377</v>
      </c>
      <c r="G431" s="71" t="s">
        <v>378</v>
      </c>
      <c r="H431" s="71" t="s">
        <v>251</v>
      </c>
      <c r="I431" s="71" t="s">
        <v>1249</v>
      </c>
      <c r="J431" s="71" t="s">
        <v>441</v>
      </c>
      <c r="K431" s="48" t="s">
        <v>442</v>
      </c>
      <c r="L431" s="48">
        <v>2</v>
      </c>
    </row>
    <row r="432" spans="1:12">
      <c r="A432" s="71" t="s">
        <v>1280</v>
      </c>
      <c r="B432" s="71" t="s">
        <v>1281</v>
      </c>
      <c r="C432" s="71">
        <v>17540700</v>
      </c>
      <c r="D432" s="71">
        <v>49002800</v>
      </c>
      <c r="E432" s="72" t="s">
        <v>376</v>
      </c>
      <c r="F432" s="71" t="s">
        <v>377</v>
      </c>
      <c r="G432" s="71" t="s">
        <v>378</v>
      </c>
      <c r="H432" s="71" t="s">
        <v>251</v>
      </c>
      <c r="I432" s="71" t="s">
        <v>1249</v>
      </c>
      <c r="J432" s="71" t="s">
        <v>441</v>
      </c>
      <c r="K432" s="48" t="s">
        <v>442</v>
      </c>
      <c r="L432" s="48">
        <v>2</v>
      </c>
    </row>
    <row r="433" spans="1:12">
      <c r="A433" s="71" t="s">
        <v>1282</v>
      </c>
      <c r="B433" s="71" t="s">
        <v>1283</v>
      </c>
      <c r="C433" s="71">
        <v>17536600</v>
      </c>
      <c r="D433" s="71">
        <v>49029000</v>
      </c>
      <c r="E433" s="72" t="s">
        <v>376</v>
      </c>
      <c r="F433" s="71" t="s">
        <v>377</v>
      </c>
      <c r="G433" s="71" t="s">
        <v>378</v>
      </c>
      <c r="H433" s="71" t="s">
        <v>251</v>
      </c>
      <c r="I433" s="71" t="s">
        <v>1249</v>
      </c>
      <c r="J433" s="71" t="s">
        <v>441</v>
      </c>
      <c r="K433" s="48" t="s">
        <v>442</v>
      </c>
      <c r="L433" s="48">
        <v>2</v>
      </c>
    </row>
    <row r="434" spans="1:12">
      <c r="A434" s="71" t="s">
        <v>1284</v>
      </c>
      <c r="B434" s="71" t="s">
        <v>1285</v>
      </c>
      <c r="C434" s="71">
        <v>17564400</v>
      </c>
      <c r="D434" s="71">
        <v>49028500</v>
      </c>
      <c r="E434" s="72" t="s">
        <v>376</v>
      </c>
      <c r="F434" s="71" t="s">
        <v>377</v>
      </c>
      <c r="G434" s="71" t="s">
        <v>378</v>
      </c>
      <c r="H434" s="71" t="s">
        <v>251</v>
      </c>
      <c r="I434" s="71" t="s">
        <v>1249</v>
      </c>
      <c r="J434" s="71" t="s">
        <v>441</v>
      </c>
      <c r="K434" s="48" t="s">
        <v>442</v>
      </c>
      <c r="L434" s="48">
        <v>2</v>
      </c>
    </row>
    <row r="435" spans="1:12">
      <c r="A435" s="71" t="s">
        <v>1286</v>
      </c>
      <c r="B435" s="71" t="s">
        <v>1287</v>
      </c>
      <c r="C435" s="71">
        <v>17563800</v>
      </c>
      <c r="D435" s="71">
        <v>49005100</v>
      </c>
      <c r="E435" s="72" t="s">
        <v>376</v>
      </c>
      <c r="F435" s="71" t="s">
        <v>377</v>
      </c>
      <c r="G435" s="71" t="s">
        <v>378</v>
      </c>
      <c r="H435" s="71" t="s">
        <v>251</v>
      </c>
      <c r="I435" s="71" t="s">
        <v>1249</v>
      </c>
      <c r="J435" s="71" t="s">
        <v>441</v>
      </c>
      <c r="K435" s="48" t="s">
        <v>442</v>
      </c>
      <c r="L435" s="48">
        <v>2</v>
      </c>
    </row>
    <row r="436" spans="1:12">
      <c r="A436" s="71" t="s">
        <v>1288</v>
      </c>
      <c r="B436" s="71" t="s">
        <v>1289</v>
      </c>
      <c r="C436" s="71">
        <v>17662900</v>
      </c>
      <c r="D436" s="71">
        <v>49077100</v>
      </c>
      <c r="E436" s="72" t="s">
        <v>376</v>
      </c>
      <c r="F436" s="71" t="s">
        <v>377</v>
      </c>
      <c r="G436" s="71" t="s">
        <v>378</v>
      </c>
      <c r="H436" s="71" t="s">
        <v>251</v>
      </c>
      <c r="I436" s="71" t="s">
        <v>1249</v>
      </c>
      <c r="J436" s="71" t="s">
        <v>441</v>
      </c>
      <c r="K436" s="48" t="s">
        <v>442</v>
      </c>
      <c r="L436" s="48">
        <v>2</v>
      </c>
    </row>
    <row r="437" spans="1:12">
      <c r="A437" s="71" t="s">
        <v>1290</v>
      </c>
      <c r="B437" s="71" t="s">
        <v>1291</v>
      </c>
      <c r="C437" s="71">
        <v>17658000</v>
      </c>
      <c r="D437" s="71">
        <v>49096100</v>
      </c>
      <c r="E437" s="72" t="s">
        <v>376</v>
      </c>
      <c r="F437" s="71" t="s">
        <v>377</v>
      </c>
      <c r="G437" s="71" t="s">
        <v>378</v>
      </c>
      <c r="H437" s="71" t="s">
        <v>251</v>
      </c>
      <c r="I437" s="71" t="s">
        <v>1249</v>
      </c>
      <c r="J437" s="71" t="s">
        <v>441</v>
      </c>
      <c r="K437" s="48" t="s">
        <v>442</v>
      </c>
      <c r="L437" s="48">
        <v>2</v>
      </c>
    </row>
    <row r="438" spans="1:12">
      <c r="A438" s="71" t="s">
        <v>1292</v>
      </c>
      <c r="B438" s="71" t="s">
        <v>1293</v>
      </c>
      <c r="C438" s="71">
        <v>17679000</v>
      </c>
      <c r="D438" s="71">
        <v>49101500</v>
      </c>
      <c r="E438" s="72" t="s">
        <v>376</v>
      </c>
      <c r="F438" s="71" t="s">
        <v>377</v>
      </c>
      <c r="G438" s="71" t="s">
        <v>378</v>
      </c>
      <c r="H438" s="71" t="s">
        <v>251</v>
      </c>
      <c r="I438" s="71" t="s">
        <v>1249</v>
      </c>
      <c r="J438" s="71" t="s">
        <v>441</v>
      </c>
      <c r="K438" s="48" t="s">
        <v>442</v>
      </c>
      <c r="L438" s="48">
        <v>2</v>
      </c>
    </row>
    <row r="439" spans="1:12">
      <c r="A439" s="71" t="s">
        <v>1294</v>
      </c>
      <c r="B439" s="71" t="s">
        <v>1295</v>
      </c>
      <c r="C439" s="71">
        <v>17683400</v>
      </c>
      <c r="D439" s="71">
        <v>49082000</v>
      </c>
      <c r="E439" s="72" t="s">
        <v>376</v>
      </c>
      <c r="F439" s="71" t="s">
        <v>377</v>
      </c>
      <c r="G439" s="71" t="s">
        <v>378</v>
      </c>
      <c r="H439" s="71" t="s">
        <v>251</v>
      </c>
      <c r="I439" s="71" t="s">
        <v>1249</v>
      </c>
      <c r="J439" s="71" t="s">
        <v>441</v>
      </c>
      <c r="K439" s="48" t="s">
        <v>442</v>
      </c>
      <c r="L439" s="48">
        <v>2</v>
      </c>
    </row>
    <row r="440" spans="1:12">
      <c r="A440" s="71" t="s">
        <v>1296</v>
      </c>
      <c r="B440" s="71" t="s">
        <v>1297</v>
      </c>
      <c r="C440" s="71">
        <v>17814200</v>
      </c>
      <c r="D440" s="71">
        <v>49189700</v>
      </c>
      <c r="E440" s="72" t="s">
        <v>376</v>
      </c>
      <c r="F440" s="71" t="s">
        <v>377</v>
      </c>
      <c r="G440" s="71" t="s">
        <v>378</v>
      </c>
      <c r="H440" s="71" t="s">
        <v>251</v>
      </c>
      <c r="I440" s="71" t="s">
        <v>1249</v>
      </c>
      <c r="J440" s="71" t="s">
        <v>441</v>
      </c>
      <c r="K440" s="48" t="s">
        <v>442</v>
      </c>
      <c r="L440" s="48">
        <v>2</v>
      </c>
    </row>
    <row r="441" spans="1:12">
      <c r="A441" s="71" t="s">
        <v>1298</v>
      </c>
      <c r="B441" s="71" t="s">
        <v>1299</v>
      </c>
      <c r="C441" s="71">
        <v>17829000</v>
      </c>
      <c r="D441" s="71">
        <v>49203400</v>
      </c>
      <c r="E441" s="72" t="s">
        <v>376</v>
      </c>
      <c r="F441" s="71" t="s">
        <v>377</v>
      </c>
      <c r="G441" s="71" t="s">
        <v>378</v>
      </c>
      <c r="H441" s="71" t="s">
        <v>251</v>
      </c>
      <c r="I441" s="71" t="s">
        <v>1249</v>
      </c>
      <c r="J441" s="71" t="s">
        <v>441</v>
      </c>
      <c r="K441" s="48" t="s">
        <v>442</v>
      </c>
      <c r="L441" s="48">
        <v>2</v>
      </c>
    </row>
    <row r="442" spans="1:12">
      <c r="A442" s="71" t="s">
        <v>1300</v>
      </c>
      <c r="B442" s="71" t="s">
        <v>1301</v>
      </c>
      <c r="C442" s="71">
        <v>17841900</v>
      </c>
      <c r="D442" s="71">
        <v>49187900</v>
      </c>
      <c r="E442" s="72" t="s">
        <v>376</v>
      </c>
      <c r="F442" s="71" t="s">
        <v>377</v>
      </c>
      <c r="G442" s="71" t="s">
        <v>378</v>
      </c>
      <c r="H442" s="71" t="s">
        <v>251</v>
      </c>
      <c r="I442" s="71" t="s">
        <v>1249</v>
      </c>
      <c r="J442" s="71" t="s">
        <v>441</v>
      </c>
      <c r="K442" s="48" t="s">
        <v>442</v>
      </c>
      <c r="L442" s="48">
        <v>2</v>
      </c>
    </row>
    <row r="443" spans="1:12">
      <c r="A443" s="71" t="s">
        <v>1302</v>
      </c>
      <c r="B443" s="71" t="s">
        <v>1303</v>
      </c>
      <c r="C443" s="71">
        <v>17827000</v>
      </c>
      <c r="D443" s="71">
        <v>49174600</v>
      </c>
      <c r="E443" s="72" t="s">
        <v>376</v>
      </c>
      <c r="F443" s="71" t="s">
        <v>377</v>
      </c>
      <c r="G443" s="71" t="s">
        <v>378</v>
      </c>
      <c r="H443" s="71" t="s">
        <v>251</v>
      </c>
      <c r="I443" s="71" t="s">
        <v>1249</v>
      </c>
      <c r="J443" s="71" t="s">
        <v>441</v>
      </c>
      <c r="K443" s="48" t="s">
        <v>442</v>
      </c>
      <c r="L443" s="48">
        <v>2</v>
      </c>
    </row>
    <row r="444" spans="1:12">
      <c r="A444" s="71" t="s">
        <v>1304</v>
      </c>
      <c r="B444" s="71" t="s">
        <v>1305</v>
      </c>
      <c r="C444" s="71">
        <v>18403700</v>
      </c>
      <c r="D444" s="71">
        <v>49612300</v>
      </c>
      <c r="E444" s="72" t="s">
        <v>376</v>
      </c>
      <c r="F444" s="71" t="s">
        <v>377</v>
      </c>
      <c r="G444" s="71" t="s">
        <v>378</v>
      </c>
      <c r="H444" s="71" t="s">
        <v>251</v>
      </c>
      <c r="I444" s="71" t="s">
        <v>1249</v>
      </c>
      <c r="J444" s="71" t="s">
        <v>441</v>
      </c>
      <c r="K444" s="48" t="s">
        <v>442</v>
      </c>
      <c r="L444" s="48">
        <v>2</v>
      </c>
    </row>
    <row r="445" spans="1:12">
      <c r="A445" s="71" t="s">
        <v>1306</v>
      </c>
      <c r="B445" s="71" t="s">
        <v>1307</v>
      </c>
      <c r="C445" s="71">
        <v>18406500</v>
      </c>
      <c r="D445" s="71">
        <v>49629000</v>
      </c>
      <c r="E445" s="72" t="s">
        <v>376</v>
      </c>
      <c r="F445" s="71" t="s">
        <v>377</v>
      </c>
      <c r="G445" s="71" t="s">
        <v>378</v>
      </c>
      <c r="H445" s="71" t="s">
        <v>251</v>
      </c>
      <c r="I445" s="71" t="s">
        <v>1249</v>
      </c>
      <c r="J445" s="71" t="s">
        <v>441</v>
      </c>
      <c r="K445" s="48" t="s">
        <v>442</v>
      </c>
      <c r="L445" s="48">
        <v>2</v>
      </c>
    </row>
    <row r="446" spans="1:12">
      <c r="A446" s="71" t="s">
        <v>1308</v>
      </c>
      <c r="B446" s="71" t="s">
        <v>1309</v>
      </c>
      <c r="C446" s="71">
        <v>18390300</v>
      </c>
      <c r="D446" s="71">
        <v>49646800</v>
      </c>
      <c r="E446" s="72" t="s">
        <v>376</v>
      </c>
      <c r="F446" s="71" t="s">
        <v>377</v>
      </c>
      <c r="G446" s="71" t="s">
        <v>378</v>
      </c>
      <c r="H446" s="71" t="s">
        <v>251</v>
      </c>
      <c r="I446" s="71" t="s">
        <v>1249</v>
      </c>
      <c r="J446" s="71" t="s">
        <v>441</v>
      </c>
      <c r="K446" s="48" t="s">
        <v>442</v>
      </c>
      <c r="L446" s="48">
        <v>2</v>
      </c>
    </row>
    <row r="447" spans="1:12">
      <c r="A447" s="71" t="s">
        <v>1310</v>
      </c>
      <c r="B447" s="71" t="s">
        <v>1311</v>
      </c>
      <c r="C447" s="71">
        <v>18396200</v>
      </c>
      <c r="D447" s="71">
        <v>49654800</v>
      </c>
      <c r="E447" s="72" t="s">
        <v>376</v>
      </c>
      <c r="F447" s="71" t="s">
        <v>377</v>
      </c>
      <c r="G447" s="71" t="s">
        <v>378</v>
      </c>
      <c r="H447" s="71" t="s">
        <v>251</v>
      </c>
      <c r="I447" s="71" t="s">
        <v>1249</v>
      </c>
      <c r="J447" s="71" t="s">
        <v>441</v>
      </c>
      <c r="K447" s="48" t="s">
        <v>442</v>
      </c>
      <c r="L447" s="48">
        <v>2</v>
      </c>
    </row>
    <row r="448" spans="1:12">
      <c r="A448" s="71" t="s">
        <v>1312</v>
      </c>
      <c r="B448" s="71" t="s">
        <v>1313</v>
      </c>
      <c r="C448" s="71">
        <v>18500900</v>
      </c>
      <c r="D448" s="71">
        <v>49812600</v>
      </c>
      <c r="E448" s="72" t="s">
        <v>376</v>
      </c>
      <c r="F448" s="71" t="s">
        <v>377</v>
      </c>
      <c r="G448" s="71" t="s">
        <v>378</v>
      </c>
      <c r="H448" s="71" t="s">
        <v>251</v>
      </c>
      <c r="I448" s="71" t="s">
        <v>1314</v>
      </c>
      <c r="J448" s="71" t="s">
        <v>380</v>
      </c>
      <c r="K448" s="48" t="s">
        <v>381</v>
      </c>
      <c r="L448" s="48">
        <v>2</v>
      </c>
    </row>
    <row r="449" spans="1:12">
      <c r="A449" s="71" t="s">
        <v>1315</v>
      </c>
      <c r="B449" s="71" t="s">
        <v>1316</v>
      </c>
      <c r="C449" s="71">
        <v>18510200</v>
      </c>
      <c r="D449" s="71">
        <v>49822800</v>
      </c>
      <c r="E449" s="72" t="s">
        <v>376</v>
      </c>
      <c r="F449" s="71" t="s">
        <v>377</v>
      </c>
      <c r="G449" s="71" t="s">
        <v>378</v>
      </c>
      <c r="H449" s="71" t="s">
        <v>251</v>
      </c>
      <c r="I449" s="71" t="s">
        <v>1314</v>
      </c>
      <c r="J449" s="71" t="s">
        <v>380</v>
      </c>
      <c r="K449" s="48" t="s">
        <v>381</v>
      </c>
      <c r="L449" s="48">
        <v>2</v>
      </c>
    </row>
    <row r="450" spans="1:12">
      <c r="A450" s="71" t="s">
        <v>1317</v>
      </c>
      <c r="B450" s="71" t="s">
        <v>1318</v>
      </c>
      <c r="C450" s="71">
        <v>18523200</v>
      </c>
      <c r="D450" s="71">
        <v>49822800</v>
      </c>
      <c r="E450" s="72" t="s">
        <v>376</v>
      </c>
      <c r="F450" s="71" t="s">
        <v>377</v>
      </c>
      <c r="G450" s="71" t="s">
        <v>378</v>
      </c>
      <c r="H450" s="71" t="s">
        <v>251</v>
      </c>
      <c r="I450" s="71" t="s">
        <v>1314</v>
      </c>
      <c r="J450" s="71" t="s">
        <v>380</v>
      </c>
      <c r="K450" s="48" t="s">
        <v>381</v>
      </c>
      <c r="L450" s="48">
        <v>2</v>
      </c>
    </row>
    <row r="451" spans="1:12">
      <c r="A451" s="71" t="s">
        <v>1319</v>
      </c>
      <c r="B451" s="71" t="s">
        <v>1320</v>
      </c>
      <c r="C451" s="71">
        <v>18519800</v>
      </c>
      <c r="D451" s="71">
        <v>49809500</v>
      </c>
      <c r="E451" s="72" t="s">
        <v>376</v>
      </c>
      <c r="F451" s="71" t="s">
        <v>377</v>
      </c>
      <c r="G451" s="71" t="s">
        <v>378</v>
      </c>
      <c r="H451" s="71" t="s">
        <v>251</v>
      </c>
      <c r="I451" s="71" t="s">
        <v>1314</v>
      </c>
      <c r="J451" s="71" t="s">
        <v>380</v>
      </c>
      <c r="K451" s="48" t="s">
        <v>381</v>
      </c>
      <c r="L451" s="48">
        <v>2</v>
      </c>
    </row>
    <row r="452" spans="1:12">
      <c r="A452" s="71" t="s">
        <v>1321</v>
      </c>
      <c r="B452" s="71" t="s">
        <v>1322</v>
      </c>
      <c r="C452" s="71">
        <v>16342200</v>
      </c>
      <c r="D452" s="71">
        <v>47548900</v>
      </c>
      <c r="E452" s="72" t="s">
        <v>376</v>
      </c>
      <c r="F452" s="71" t="s">
        <v>377</v>
      </c>
      <c r="G452" s="71" t="s">
        <v>378</v>
      </c>
      <c r="H452" s="71" t="s">
        <v>251</v>
      </c>
      <c r="I452" s="71" t="s">
        <v>1232</v>
      </c>
      <c r="J452" s="71" t="s">
        <v>434</v>
      </c>
      <c r="K452" s="48" t="s">
        <v>435</v>
      </c>
      <c r="L452" s="48">
        <v>2</v>
      </c>
    </row>
    <row r="453" spans="1:12">
      <c r="A453" s="71" t="s">
        <v>1323</v>
      </c>
      <c r="B453" s="71" t="s">
        <v>1324</v>
      </c>
      <c r="C453" s="71">
        <v>16366800</v>
      </c>
      <c r="D453" s="71">
        <v>47556800</v>
      </c>
      <c r="E453" s="72" t="s">
        <v>376</v>
      </c>
      <c r="F453" s="71" t="s">
        <v>377</v>
      </c>
      <c r="G453" s="71" t="s">
        <v>378</v>
      </c>
      <c r="H453" s="71" t="s">
        <v>251</v>
      </c>
      <c r="I453" s="71" t="s">
        <v>1232</v>
      </c>
      <c r="J453" s="71" t="s">
        <v>434</v>
      </c>
      <c r="K453" s="48" t="s">
        <v>435</v>
      </c>
      <c r="L453" s="48">
        <v>2</v>
      </c>
    </row>
    <row r="454" spans="1:12">
      <c r="A454" s="71" t="s">
        <v>1325</v>
      </c>
      <c r="B454" s="71" t="s">
        <v>1326</v>
      </c>
      <c r="C454" s="71">
        <v>16392100</v>
      </c>
      <c r="D454" s="71">
        <v>47564500</v>
      </c>
      <c r="E454" s="72" t="s">
        <v>376</v>
      </c>
      <c r="F454" s="71" t="s">
        <v>377</v>
      </c>
      <c r="G454" s="71" t="s">
        <v>378</v>
      </c>
      <c r="H454" s="71" t="s">
        <v>251</v>
      </c>
      <c r="I454" s="71" t="s">
        <v>1232</v>
      </c>
      <c r="J454" s="71" t="s">
        <v>434</v>
      </c>
      <c r="K454" s="48" t="s">
        <v>435</v>
      </c>
      <c r="L454" s="48">
        <v>2</v>
      </c>
    </row>
    <row r="455" spans="1:12">
      <c r="A455" s="71" t="s">
        <v>1327</v>
      </c>
      <c r="B455" s="71" t="s">
        <v>1328</v>
      </c>
      <c r="C455" s="71">
        <v>16416100</v>
      </c>
      <c r="D455" s="71">
        <v>47570500</v>
      </c>
      <c r="E455" s="72" t="s">
        <v>376</v>
      </c>
      <c r="F455" s="71" t="s">
        <v>377</v>
      </c>
      <c r="G455" s="71" t="s">
        <v>378</v>
      </c>
      <c r="H455" s="71" t="s">
        <v>251</v>
      </c>
      <c r="I455" s="71" t="s">
        <v>1232</v>
      </c>
      <c r="J455" s="71" t="s">
        <v>434</v>
      </c>
      <c r="K455" s="48" t="s">
        <v>435</v>
      </c>
      <c r="L455" s="48">
        <v>2</v>
      </c>
    </row>
    <row r="456" spans="1:12">
      <c r="A456" s="71" t="s">
        <v>1329</v>
      </c>
      <c r="B456" s="71" t="s">
        <v>1330</v>
      </c>
      <c r="C456" s="71">
        <v>18699100</v>
      </c>
      <c r="D456" s="71">
        <v>50572400</v>
      </c>
      <c r="E456" s="72" t="s">
        <v>376</v>
      </c>
      <c r="F456" s="71" t="s">
        <v>377</v>
      </c>
      <c r="G456" s="71" t="s">
        <v>378</v>
      </c>
      <c r="H456" s="71" t="s">
        <v>251</v>
      </c>
      <c r="I456" s="71" t="s">
        <v>1314</v>
      </c>
      <c r="J456" s="71" t="s">
        <v>380</v>
      </c>
      <c r="K456" s="48" t="s">
        <v>381</v>
      </c>
      <c r="L456" s="48">
        <v>2</v>
      </c>
    </row>
    <row r="457" spans="1:12">
      <c r="A457" s="71" t="s">
        <v>1331</v>
      </c>
      <c r="B457" s="71" t="s">
        <v>1332</v>
      </c>
      <c r="C457" s="71">
        <v>18697900</v>
      </c>
      <c r="D457" s="71">
        <v>50595300</v>
      </c>
      <c r="E457" s="72" t="s">
        <v>376</v>
      </c>
      <c r="F457" s="71" t="s">
        <v>377</v>
      </c>
      <c r="G457" s="71" t="s">
        <v>378</v>
      </c>
      <c r="H457" s="71" t="s">
        <v>251</v>
      </c>
      <c r="I457" s="71" t="s">
        <v>1314</v>
      </c>
      <c r="J457" s="71" t="s">
        <v>380</v>
      </c>
      <c r="K457" s="48" t="s">
        <v>381</v>
      </c>
      <c r="L457" s="48">
        <v>2</v>
      </c>
    </row>
    <row r="458" spans="1:12">
      <c r="A458" s="71" t="s">
        <v>1333</v>
      </c>
      <c r="B458" s="71" t="s">
        <v>1334</v>
      </c>
      <c r="C458" s="71">
        <v>18692800</v>
      </c>
      <c r="D458" s="71">
        <v>50608600</v>
      </c>
      <c r="E458" s="72" t="s">
        <v>376</v>
      </c>
      <c r="F458" s="71" t="s">
        <v>377</v>
      </c>
      <c r="G458" s="71" t="s">
        <v>378</v>
      </c>
      <c r="H458" s="71" t="s">
        <v>251</v>
      </c>
      <c r="I458" s="71" t="s">
        <v>1314</v>
      </c>
      <c r="J458" s="71" t="s">
        <v>380</v>
      </c>
      <c r="K458" s="48" t="s">
        <v>381</v>
      </c>
      <c r="L458" s="48">
        <v>2</v>
      </c>
    </row>
    <row r="459" spans="1:12">
      <c r="A459" s="71" t="s">
        <v>1335</v>
      </c>
      <c r="B459" s="71" t="s">
        <v>1336</v>
      </c>
      <c r="C459" s="71">
        <v>18686900</v>
      </c>
      <c r="D459" s="71">
        <v>50622200</v>
      </c>
      <c r="E459" s="72" t="s">
        <v>376</v>
      </c>
      <c r="F459" s="71" t="s">
        <v>377</v>
      </c>
      <c r="G459" s="71" t="s">
        <v>378</v>
      </c>
      <c r="H459" s="71" t="s">
        <v>251</v>
      </c>
      <c r="I459" s="71" t="s">
        <v>1314</v>
      </c>
      <c r="J459" s="71" t="s">
        <v>380</v>
      </c>
      <c r="K459" s="48" t="s">
        <v>381</v>
      </c>
      <c r="L459" s="48">
        <v>2</v>
      </c>
    </row>
    <row r="460" spans="1:12">
      <c r="A460" s="71" t="s">
        <v>1337</v>
      </c>
      <c r="B460" s="71" t="s">
        <v>1338</v>
      </c>
      <c r="C460" s="71">
        <v>16517700</v>
      </c>
      <c r="D460" s="71">
        <v>47632000</v>
      </c>
      <c r="E460" s="72" t="s">
        <v>376</v>
      </c>
      <c r="F460" s="71" t="s">
        <v>377</v>
      </c>
      <c r="G460" s="71" t="s">
        <v>378</v>
      </c>
      <c r="H460" s="71" t="s">
        <v>251</v>
      </c>
      <c r="I460" s="71" t="s">
        <v>1232</v>
      </c>
      <c r="J460" s="71" t="s">
        <v>434</v>
      </c>
      <c r="K460" s="48" t="s">
        <v>435</v>
      </c>
      <c r="L460" s="48">
        <v>2</v>
      </c>
    </row>
    <row r="461" spans="1:12">
      <c r="A461" s="71" t="s">
        <v>1339</v>
      </c>
      <c r="B461" s="71" t="s">
        <v>1340</v>
      </c>
      <c r="C461" s="71">
        <v>16525000</v>
      </c>
      <c r="D461" s="71">
        <v>47653000</v>
      </c>
      <c r="E461" s="72" t="s">
        <v>376</v>
      </c>
      <c r="F461" s="71" t="s">
        <v>377</v>
      </c>
      <c r="G461" s="71" t="s">
        <v>378</v>
      </c>
      <c r="H461" s="71" t="s">
        <v>251</v>
      </c>
      <c r="I461" s="71" t="s">
        <v>1232</v>
      </c>
      <c r="J461" s="71" t="s">
        <v>434</v>
      </c>
      <c r="K461" s="48" t="s">
        <v>435</v>
      </c>
      <c r="L461" s="48">
        <v>2</v>
      </c>
    </row>
    <row r="462" spans="1:12">
      <c r="A462" s="71" t="s">
        <v>1341</v>
      </c>
      <c r="B462" s="71" t="s">
        <v>1342</v>
      </c>
      <c r="C462" s="71">
        <v>16533800</v>
      </c>
      <c r="D462" s="71">
        <v>47672100</v>
      </c>
      <c r="E462" s="72" t="s">
        <v>376</v>
      </c>
      <c r="F462" s="71" t="s">
        <v>377</v>
      </c>
      <c r="G462" s="71" t="s">
        <v>378</v>
      </c>
      <c r="H462" s="71" t="s">
        <v>251</v>
      </c>
      <c r="I462" s="71" t="s">
        <v>1232</v>
      </c>
      <c r="J462" s="71" t="s">
        <v>434</v>
      </c>
      <c r="K462" s="48" t="s">
        <v>435</v>
      </c>
      <c r="L462" s="48">
        <v>2</v>
      </c>
    </row>
    <row r="463" spans="1:12">
      <c r="A463" s="71" t="s">
        <v>1343</v>
      </c>
      <c r="B463" s="71" t="s">
        <v>1344</v>
      </c>
      <c r="C463" s="71">
        <v>16541600</v>
      </c>
      <c r="D463" s="71">
        <v>47696500</v>
      </c>
      <c r="E463" s="72" t="s">
        <v>376</v>
      </c>
      <c r="F463" s="71" t="s">
        <v>377</v>
      </c>
      <c r="G463" s="71" t="s">
        <v>378</v>
      </c>
      <c r="H463" s="71" t="s">
        <v>251</v>
      </c>
      <c r="I463" s="71" t="s">
        <v>1232</v>
      </c>
      <c r="J463" s="71" t="s">
        <v>434</v>
      </c>
      <c r="K463" s="48" t="s">
        <v>435</v>
      </c>
      <c r="L463" s="48">
        <v>2</v>
      </c>
    </row>
    <row r="464" spans="1:12">
      <c r="A464" s="71" t="s">
        <v>1345</v>
      </c>
      <c r="B464" s="71" t="s">
        <v>1346</v>
      </c>
      <c r="C464" s="71">
        <v>16693500</v>
      </c>
      <c r="D464" s="71">
        <v>48122400</v>
      </c>
      <c r="E464" s="72" t="s">
        <v>376</v>
      </c>
      <c r="F464" s="71" t="s">
        <v>377</v>
      </c>
      <c r="G464" s="71" t="s">
        <v>378</v>
      </c>
      <c r="H464" s="71" t="s">
        <v>251</v>
      </c>
      <c r="I464" s="71" t="s">
        <v>1232</v>
      </c>
      <c r="J464" s="71" t="s">
        <v>456</v>
      </c>
      <c r="K464" s="48" t="s">
        <v>457</v>
      </c>
      <c r="L464" s="48">
        <v>2</v>
      </c>
    </row>
    <row r="465" spans="1:12">
      <c r="A465" s="71" t="s">
        <v>1347</v>
      </c>
      <c r="B465" s="71" t="s">
        <v>1348</v>
      </c>
      <c r="C465" s="71">
        <v>16679300</v>
      </c>
      <c r="D465" s="71">
        <v>48128200</v>
      </c>
      <c r="E465" s="72" t="s">
        <v>376</v>
      </c>
      <c r="F465" s="71" t="s">
        <v>377</v>
      </c>
      <c r="G465" s="71" t="s">
        <v>378</v>
      </c>
      <c r="H465" s="71" t="s">
        <v>251</v>
      </c>
      <c r="I465" s="71" t="s">
        <v>1232</v>
      </c>
      <c r="J465" s="71" t="s">
        <v>456</v>
      </c>
      <c r="K465" s="48" t="s">
        <v>457</v>
      </c>
      <c r="L465" s="48">
        <v>2</v>
      </c>
    </row>
    <row r="466" spans="1:12">
      <c r="A466" s="71" t="s">
        <v>1349</v>
      </c>
      <c r="B466" s="71" t="s">
        <v>1350</v>
      </c>
      <c r="C466" s="71">
        <v>16685200</v>
      </c>
      <c r="D466" s="71">
        <v>48147700</v>
      </c>
      <c r="E466" s="72" t="s">
        <v>376</v>
      </c>
      <c r="F466" s="71" t="s">
        <v>377</v>
      </c>
      <c r="G466" s="71" t="s">
        <v>378</v>
      </c>
      <c r="H466" s="71" t="s">
        <v>251</v>
      </c>
      <c r="I466" s="71" t="s">
        <v>1232</v>
      </c>
      <c r="J466" s="71" t="s">
        <v>456</v>
      </c>
      <c r="K466" s="48" t="s">
        <v>457</v>
      </c>
      <c r="L466" s="48">
        <v>2</v>
      </c>
    </row>
    <row r="467" spans="1:12">
      <c r="A467" s="71" t="s">
        <v>1351</v>
      </c>
      <c r="B467" s="71" t="s">
        <v>1352</v>
      </c>
      <c r="C467" s="71">
        <v>16697800</v>
      </c>
      <c r="D467" s="71">
        <v>48136000</v>
      </c>
      <c r="E467" s="72" t="s">
        <v>376</v>
      </c>
      <c r="F467" s="71" t="s">
        <v>377</v>
      </c>
      <c r="G467" s="71" t="s">
        <v>378</v>
      </c>
      <c r="H467" s="71" t="s">
        <v>251</v>
      </c>
      <c r="I467" s="71" t="s">
        <v>1232</v>
      </c>
      <c r="J467" s="71" t="s">
        <v>456</v>
      </c>
      <c r="K467" s="48" t="s">
        <v>457</v>
      </c>
      <c r="L467" s="48">
        <v>2</v>
      </c>
    </row>
    <row r="468" spans="1:12">
      <c r="A468" s="71" t="s">
        <v>1353</v>
      </c>
      <c r="B468" s="71" t="s">
        <v>1354</v>
      </c>
      <c r="C468" s="71">
        <v>16097300</v>
      </c>
      <c r="D468" s="71">
        <v>47442200</v>
      </c>
      <c r="E468" s="72" t="s">
        <v>376</v>
      </c>
      <c r="F468" s="71" t="s">
        <v>377</v>
      </c>
      <c r="G468" s="71" t="s">
        <v>378</v>
      </c>
      <c r="H468" s="71" t="s">
        <v>251</v>
      </c>
      <c r="I468" s="71" t="s">
        <v>1232</v>
      </c>
      <c r="J468" s="71" t="s">
        <v>434</v>
      </c>
      <c r="K468" s="48" t="s">
        <v>435</v>
      </c>
      <c r="L468" s="48">
        <v>1</v>
      </c>
    </row>
    <row r="469" spans="1:12">
      <c r="A469" s="71" t="s">
        <v>1355</v>
      </c>
      <c r="B469" s="71" t="s">
        <v>1356</v>
      </c>
      <c r="C469" s="71">
        <v>16096400</v>
      </c>
      <c r="D469" s="71">
        <v>47459200</v>
      </c>
      <c r="E469" s="72" t="s">
        <v>376</v>
      </c>
      <c r="F469" s="71" t="s">
        <v>377</v>
      </c>
      <c r="G469" s="71" t="s">
        <v>378</v>
      </c>
      <c r="H469" s="71" t="s">
        <v>251</v>
      </c>
      <c r="I469" s="71" t="s">
        <v>1232</v>
      </c>
      <c r="J469" s="71" t="s">
        <v>434</v>
      </c>
      <c r="K469" s="48" t="s">
        <v>435</v>
      </c>
      <c r="L469" s="48">
        <v>1</v>
      </c>
    </row>
    <row r="470" spans="1:12">
      <c r="A470" s="71" t="s">
        <v>1357</v>
      </c>
      <c r="B470" s="71" t="s">
        <v>1358</v>
      </c>
      <c r="C470" s="71">
        <v>16116200</v>
      </c>
      <c r="D470" s="71">
        <v>47457800</v>
      </c>
      <c r="E470" s="72" t="s">
        <v>376</v>
      </c>
      <c r="F470" s="71" t="s">
        <v>377</v>
      </c>
      <c r="G470" s="71" t="s">
        <v>378</v>
      </c>
      <c r="H470" s="71" t="s">
        <v>251</v>
      </c>
      <c r="I470" s="71" t="s">
        <v>1232</v>
      </c>
      <c r="J470" s="71" t="s">
        <v>434</v>
      </c>
      <c r="K470" s="48" t="s">
        <v>435</v>
      </c>
      <c r="L470" s="48">
        <v>1</v>
      </c>
    </row>
    <row r="471" spans="1:12">
      <c r="A471" s="71" t="s">
        <v>1359</v>
      </c>
      <c r="B471" s="71" t="s">
        <v>1360</v>
      </c>
      <c r="C471" s="71">
        <v>16116200</v>
      </c>
      <c r="D471" s="71">
        <v>47442700</v>
      </c>
      <c r="E471" s="72" t="s">
        <v>376</v>
      </c>
      <c r="F471" s="71" t="s">
        <v>377</v>
      </c>
      <c r="G471" s="71" t="s">
        <v>378</v>
      </c>
      <c r="H471" s="71" t="s">
        <v>251</v>
      </c>
      <c r="I471" s="71" t="s">
        <v>1232</v>
      </c>
      <c r="J471" s="71" t="s">
        <v>434</v>
      </c>
      <c r="K471" s="48" t="s">
        <v>435</v>
      </c>
      <c r="L471" s="48">
        <v>1</v>
      </c>
    </row>
    <row r="472" spans="1:12">
      <c r="A472" s="71" t="s">
        <v>1361</v>
      </c>
      <c r="B472" s="71" t="s">
        <v>1362</v>
      </c>
      <c r="C472" s="71">
        <v>16759400</v>
      </c>
      <c r="D472" s="71">
        <v>48229100</v>
      </c>
      <c r="E472" s="72" t="s">
        <v>376</v>
      </c>
      <c r="F472" s="71" t="s">
        <v>377</v>
      </c>
      <c r="G472" s="71" t="s">
        <v>378</v>
      </c>
      <c r="H472" s="71" t="s">
        <v>251</v>
      </c>
      <c r="I472" s="71" t="s">
        <v>1191</v>
      </c>
      <c r="J472" s="71" t="s">
        <v>456</v>
      </c>
      <c r="K472" s="48" t="s">
        <v>457</v>
      </c>
      <c r="L472" s="48">
        <v>1</v>
      </c>
    </row>
    <row r="473" spans="1:12">
      <c r="A473" s="71" t="s">
        <v>1363</v>
      </c>
      <c r="B473" s="71" t="s">
        <v>1364</v>
      </c>
      <c r="C473" s="71">
        <v>16741900</v>
      </c>
      <c r="D473" s="71">
        <v>48238600</v>
      </c>
      <c r="E473" s="72" t="s">
        <v>376</v>
      </c>
      <c r="F473" s="71" t="s">
        <v>377</v>
      </c>
      <c r="G473" s="71" t="s">
        <v>378</v>
      </c>
      <c r="H473" s="71" t="s">
        <v>251</v>
      </c>
      <c r="I473" s="71" t="s">
        <v>1191</v>
      </c>
      <c r="J473" s="71" t="s">
        <v>456</v>
      </c>
      <c r="K473" s="48" t="s">
        <v>457</v>
      </c>
      <c r="L473" s="48">
        <v>1</v>
      </c>
    </row>
    <row r="474" spans="1:12">
      <c r="A474" s="71" t="s">
        <v>1365</v>
      </c>
      <c r="B474" s="71" t="s">
        <v>1366</v>
      </c>
      <c r="C474" s="71">
        <v>16750800</v>
      </c>
      <c r="D474" s="71">
        <v>48256400</v>
      </c>
      <c r="E474" s="72" t="s">
        <v>376</v>
      </c>
      <c r="F474" s="71" t="s">
        <v>377</v>
      </c>
      <c r="G474" s="71" t="s">
        <v>378</v>
      </c>
      <c r="H474" s="71" t="s">
        <v>251</v>
      </c>
      <c r="I474" s="71" t="s">
        <v>1191</v>
      </c>
      <c r="J474" s="71" t="s">
        <v>456</v>
      </c>
      <c r="K474" s="48" t="s">
        <v>457</v>
      </c>
      <c r="L474" s="48">
        <v>1</v>
      </c>
    </row>
    <row r="475" spans="1:12">
      <c r="A475" s="71" t="s">
        <v>1367</v>
      </c>
      <c r="B475" s="71" t="s">
        <v>1368</v>
      </c>
      <c r="C475" s="71">
        <v>16768600</v>
      </c>
      <c r="D475" s="71">
        <v>48247300</v>
      </c>
      <c r="E475" s="72" t="s">
        <v>376</v>
      </c>
      <c r="F475" s="71" t="s">
        <v>377</v>
      </c>
      <c r="G475" s="71" t="s">
        <v>378</v>
      </c>
      <c r="H475" s="71" t="s">
        <v>251</v>
      </c>
      <c r="I475" s="71" t="s">
        <v>1191</v>
      </c>
      <c r="J475" s="71" t="s">
        <v>456</v>
      </c>
      <c r="K475" s="48" t="s">
        <v>457</v>
      </c>
      <c r="L475" s="48">
        <v>1</v>
      </c>
    </row>
    <row r="476" spans="1:12">
      <c r="A476" s="71" t="s">
        <v>1369</v>
      </c>
      <c r="B476" s="71" t="s">
        <v>1370</v>
      </c>
      <c r="C476" s="71">
        <v>16872600</v>
      </c>
      <c r="D476" s="71">
        <v>48316600</v>
      </c>
      <c r="E476" s="72" t="s">
        <v>376</v>
      </c>
      <c r="F476" s="71" t="s">
        <v>377</v>
      </c>
      <c r="G476" s="71" t="s">
        <v>378</v>
      </c>
      <c r="H476" s="71" t="s">
        <v>251</v>
      </c>
      <c r="I476" s="71" t="s">
        <v>1191</v>
      </c>
      <c r="J476" s="71" t="s">
        <v>456</v>
      </c>
      <c r="K476" s="48" t="s">
        <v>457</v>
      </c>
      <c r="L476" s="48">
        <v>1</v>
      </c>
    </row>
    <row r="477" spans="1:12">
      <c r="A477" s="71" t="s">
        <v>1371</v>
      </c>
      <c r="B477" s="71" t="s">
        <v>1372</v>
      </c>
      <c r="C477" s="71">
        <v>16856300</v>
      </c>
      <c r="D477" s="71">
        <v>48329000</v>
      </c>
      <c r="E477" s="72" t="s">
        <v>376</v>
      </c>
      <c r="F477" s="71" t="s">
        <v>377</v>
      </c>
      <c r="G477" s="71" t="s">
        <v>378</v>
      </c>
      <c r="H477" s="71" t="s">
        <v>251</v>
      </c>
      <c r="I477" s="71" t="s">
        <v>1191</v>
      </c>
      <c r="J477" s="71" t="s">
        <v>456</v>
      </c>
      <c r="K477" s="48" t="s">
        <v>457</v>
      </c>
      <c r="L477" s="48">
        <v>1</v>
      </c>
    </row>
    <row r="478" spans="1:12">
      <c r="A478" s="71" t="s">
        <v>1373</v>
      </c>
      <c r="B478" s="71" t="s">
        <v>1374</v>
      </c>
      <c r="C478" s="71">
        <v>16869400</v>
      </c>
      <c r="D478" s="71">
        <v>48345400</v>
      </c>
      <c r="E478" s="72" t="s">
        <v>376</v>
      </c>
      <c r="F478" s="71" t="s">
        <v>377</v>
      </c>
      <c r="G478" s="71" t="s">
        <v>378</v>
      </c>
      <c r="H478" s="71" t="s">
        <v>251</v>
      </c>
      <c r="I478" s="71" t="s">
        <v>1191</v>
      </c>
      <c r="J478" s="71" t="s">
        <v>456</v>
      </c>
      <c r="K478" s="48" t="s">
        <v>457</v>
      </c>
      <c r="L478" s="48">
        <v>1</v>
      </c>
    </row>
    <row r="479" spans="1:12">
      <c r="A479" s="71" t="s">
        <v>1375</v>
      </c>
      <c r="B479" s="71" t="s">
        <v>1376</v>
      </c>
      <c r="C479" s="71">
        <v>16885000</v>
      </c>
      <c r="D479" s="71">
        <v>48332200</v>
      </c>
      <c r="E479" s="72" t="s">
        <v>376</v>
      </c>
      <c r="F479" s="71" t="s">
        <v>377</v>
      </c>
      <c r="G479" s="71" t="s">
        <v>378</v>
      </c>
      <c r="H479" s="71" t="s">
        <v>251</v>
      </c>
      <c r="I479" s="71" t="s">
        <v>1191</v>
      </c>
      <c r="J479" s="71" t="s">
        <v>456</v>
      </c>
      <c r="K479" s="48" t="s">
        <v>457</v>
      </c>
      <c r="L479" s="48">
        <v>1</v>
      </c>
    </row>
    <row r="480" spans="1:12">
      <c r="A480" s="71" t="s">
        <v>1377</v>
      </c>
      <c r="B480" s="71" t="s">
        <v>1378</v>
      </c>
      <c r="C480" s="71">
        <v>17058700</v>
      </c>
      <c r="D480" s="71">
        <v>48609600</v>
      </c>
      <c r="E480" s="72" t="s">
        <v>376</v>
      </c>
      <c r="F480" s="71" t="s">
        <v>377</v>
      </c>
      <c r="G480" s="71" t="s">
        <v>378</v>
      </c>
      <c r="H480" s="71" t="s">
        <v>251</v>
      </c>
      <c r="I480" s="71" t="s">
        <v>1249</v>
      </c>
      <c r="J480" s="71" t="s">
        <v>441</v>
      </c>
      <c r="K480" s="48" t="s">
        <v>442</v>
      </c>
      <c r="L480" s="48">
        <v>1</v>
      </c>
    </row>
    <row r="481" spans="1:12">
      <c r="A481" s="71" t="s">
        <v>1379</v>
      </c>
      <c r="B481" s="71" t="s">
        <v>1380</v>
      </c>
      <c r="C481" s="71">
        <v>17057300</v>
      </c>
      <c r="D481" s="71">
        <v>48628000</v>
      </c>
      <c r="E481" s="72" t="s">
        <v>376</v>
      </c>
      <c r="F481" s="71" t="s">
        <v>377</v>
      </c>
      <c r="G481" s="71" t="s">
        <v>378</v>
      </c>
      <c r="H481" s="71" t="s">
        <v>251</v>
      </c>
      <c r="I481" s="71" t="s">
        <v>1249</v>
      </c>
      <c r="J481" s="71" t="s">
        <v>441</v>
      </c>
      <c r="K481" s="48" t="s">
        <v>442</v>
      </c>
      <c r="L481" s="48">
        <v>1</v>
      </c>
    </row>
    <row r="482" spans="1:12">
      <c r="A482" s="71" t="s">
        <v>1381</v>
      </c>
      <c r="B482" s="71" t="s">
        <v>1382</v>
      </c>
      <c r="C482" s="71">
        <v>17073000</v>
      </c>
      <c r="D482" s="71">
        <v>48631900</v>
      </c>
      <c r="E482" s="72" t="s">
        <v>376</v>
      </c>
      <c r="F482" s="71" t="s">
        <v>377</v>
      </c>
      <c r="G482" s="71" t="s">
        <v>378</v>
      </c>
      <c r="H482" s="71" t="s">
        <v>251</v>
      </c>
      <c r="I482" s="71" t="s">
        <v>1249</v>
      </c>
      <c r="J482" s="71" t="s">
        <v>441</v>
      </c>
      <c r="K482" s="48" t="s">
        <v>442</v>
      </c>
      <c r="L482" s="48">
        <v>1</v>
      </c>
    </row>
    <row r="483" spans="1:12">
      <c r="A483" s="71" t="s">
        <v>1383</v>
      </c>
      <c r="B483" s="71" t="s">
        <v>1384</v>
      </c>
      <c r="C483" s="71">
        <v>17076700</v>
      </c>
      <c r="D483" s="71">
        <v>48608600</v>
      </c>
      <c r="E483" s="72" t="s">
        <v>376</v>
      </c>
      <c r="F483" s="71" t="s">
        <v>377</v>
      </c>
      <c r="G483" s="71" t="s">
        <v>378</v>
      </c>
      <c r="H483" s="71" t="s">
        <v>251</v>
      </c>
      <c r="I483" s="71" t="s">
        <v>1249</v>
      </c>
      <c r="J483" s="71" t="s">
        <v>441</v>
      </c>
      <c r="K483" s="48" t="s">
        <v>442</v>
      </c>
      <c r="L483" s="48">
        <v>1</v>
      </c>
    </row>
    <row r="484" spans="1:12">
      <c r="A484" s="71" t="s">
        <v>1385</v>
      </c>
      <c r="B484" s="71" t="s">
        <v>1386</v>
      </c>
      <c r="C484" s="71">
        <v>17362000</v>
      </c>
      <c r="D484" s="71">
        <v>48726700</v>
      </c>
      <c r="E484" s="72" t="s">
        <v>376</v>
      </c>
      <c r="F484" s="71" t="s">
        <v>377</v>
      </c>
      <c r="G484" s="71" t="s">
        <v>378</v>
      </c>
      <c r="H484" s="71" t="s">
        <v>251</v>
      </c>
      <c r="I484" s="71" t="s">
        <v>1249</v>
      </c>
      <c r="J484" s="71" t="s">
        <v>441</v>
      </c>
      <c r="K484" s="48" t="s">
        <v>442</v>
      </c>
      <c r="L484" s="48">
        <v>1</v>
      </c>
    </row>
    <row r="485" spans="1:12">
      <c r="A485" s="71" t="s">
        <v>1387</v>
      </c>
      <c r="B485" s="71" t="s">
        <v>1388</v>
      </c>
      <c r="C485" s="71">
        <v>17362500</v>
      </c>
      <c r="D485" s="71">
        <v>48752700</v>
      </c>
      <c r="E485" s="72" t="s">
        <v>376</v>
      </c>
      <c r="F485" s="71" t="s">
        <v>377</v>
      </c>
      <c r="G485" s="71" t="s">
        <v>378</v>
      </c>
      <c r="H485" s="71" t="s">
        <v>251</v>
      </c>
      <c r="I485" s="71" t="s">
        <v>1249</v>
      </c>
      <c r="J485" s="71" t="s">
        <v>441</v>
      </c>
      <c r="K485" s="48" t="s">
        <v>442</v>
      </c>
      <c r="L485" s="48">
        <v>1</v>
      </c>
    </row>
    <row r="486" spans="1:12">
      <c r="A486" s="71" t="s">
        <v>1389</v>
      </c>
      <c r="B486" s="71" t="s">
        <v>1390</v>
      </c>
      <c r="C486" s="71">
        <v>17387100</v>
      </c>
      <c r="D486" s="71">
        <v>48750800</v>
      </c>
      <c r="E486" s="72" t="s">
        <v>376</v>
      </c>
      <c r="F486" s="71" t="s">
        <v>377</v>
      </c>
      <c r="G486" s="71" t="s">
        <v>378</v>
      </c>
      <c r="H486" s="71" t="s">
        <v>251</v>
      </c>
      <c r="I486" s="71" t="s">
        <v>1249</v>
      </c>
      <c r="J486" s="71" t="s">
        <v>441</v>
      </c>
      <c r="K486" s="48" t="s">
        <v>442</v>
      </c>
      <c r="L486" s="48">
        <v>1</v>
      </c>
    </row>
    <row r="487" spans="1:12">
      <c r="A487" s="71" t="s">
        <v>1391</v>
      </c>
      <c r="B487" s="71" t="s">
        <v>1392</v>
      </c>
      <c r="C487" s="71">
        <v>17387500</v>
      </c>
      <c r="D487" s="71">
        <v>48726700</v>
      </c>
      <c r="E487" s="72" t="s">
        <v>376</v>
      </c>
      <c r="F487" s="71" t="s">
        <v>377</v>
      </c>
      <c r="G487" s="71" t="s">
        <v>378</v>
      </c>
      <c r="H487" s="71" t="s">
        <v>251</v>
      </c>
      <c r="I487" s="71" t="s">
        <v>1249</v>
      </c>
      <c r="J487" s="71" t="s">
        <v>441</v>
      </c>
      <c r="K487" s="48" t="s">
        <v>442</v>
      </c>
      <c r="L487" s="48">
        <v>1</v>
      </c>
    </row>
    <row r="488" spans="1:12">
      <c r="A488" s="71" t="s">
        <v>1393</v>
      </c>
      <c r="B488" s="71" t="s">
        <v>1394</v>
      </c>
      <c r="C488" s="71">
        <v>17537000</v>
      </c>
      <c r="D488" s="71">
        <v>48851100</v>
      </c>
      <c r="E488" s="72" t="s">
        <v>376</v>
      </c>
      <c r="F488" s="71" t="s">
        <v>377</v>
      </c>
      <c r="G488" s="71" t="s">
        <v>378</v>
      </c>
      <c r="H488" s="71" t="s">
        <v>251</v>
      </c>
      <c r="I488" s="71" t="s">
        <v>1249</v>
      </c>
      <c r="J488" s="71" t="s">
        <v>441</v>
      </c>
      <c r="K488" s="48" t="s">
        <v>442</v>
      </c>
      <c r="L488" s="48">
        <v>1</v>
      </c>
    </row>
    <row r="489" spans="1:12">
      <c r="A489" s="71" t="s">
        <v>1395</v>
      </c>
      <c r="B489" s="71" t="s">
        <v>1396</v>
      </c>
      <c r="C489" s="71">
        <v>17551900</v>
      </c>
      <c r="D489" s="71">
        <v>48864400</v>
      </c>
      <c r="E489" s="72" t="s">
        <v>376</v>
      </c>
      <c r="F489" s="71" t="s">
        <v>377</v>
      </c>
      <c r="G489" s="71" t="s">
        <v>378</v>
      </c>
      <c r="H489" s="71" t="s">
        <v>251</v>
      </c>
      <c r="I489" s="71" t="s">
        <v>1249</v>
      </c>
      <c r="J489" s="71" t="s">
        <v>441</v>
      </c>
      <c r="K489" s="48" t="s">
        <v>442</v>
      </c>
      <c r="L489" s="48">
        <v>1</v>
      </c>
    </row>
    <row r="490" spans="1:12">
      <c r="A490" s="71" t="s">
        <v>1397</v>
      </c>
      <c r="B490" s="71" t="s">
        <v>1398</v>
      </c>
      <c r="C490" s="71">
        <v>17566100</v>
      </c>
      <c r="D490" s="71">
        <v>48850000</v>
      </c>
      <c r="E490" s="72" t="s">
        <v>376</v>
      </c>
      <c r="F490" s="71" t="s">
        <v>377</v>
      </c>
      <c r="G490" s="71" t="s">
        <v>378</v>
      </c>
      <c r="H490" s="71" t="s">
        <v>251</v>
      </c>
      <c r="I490" s="71" t="s">
        <v>1249</v>
      </c>
      <c r="J490" s="71" t="s">
        <v>441</v>
      </c>
      <c r="K490" s="48" t="s">
        <v>442</v>
      </c>
      <c r="L490" s="48">
        <v>1</v>
      </c>
    </row>
    <row r="491" spans="1:12">
      <c r="A491" s="71" t="s">
        <v>1399</v>
      </c>
      <c r="B491" s="71" t="s">
        <v>1400</v>
      </c>
      <c r="C491" s="71">
        <v>17551100</v>
      </c>
      <c r="D491" s="71">
        <v>48836700</v>
      </c>
      <c r="E491" s="72" t="s">
        <v>376</v>
      </c>
      <c r="F491" s="71" t="s">
        <v>377</v>
      </c>
      <c r="G491" s="71" t="s">
        <v>378</v>
      </c>
      <c r="H491" s="71" t="s">
        <v>251</v>
      </c>
      <c r="I491" s="71" t="s">
        <v>1249</v>
      </c>
      <c r="J491" s="71" t="s">
        <v>441</v>
      </c>
      <c r="K491" s="48" t="s">
        <v>442</v>
      </c>
      <c r="L491" s="48">
        <v>1</v>
      </c>
    </row>
    <row r="492" spans="1:12">
      <c r="A492" s="71" t="s">
        <v>1401</v>
      </c>
      <c r="B492" s="71" t="s">
        <v>1402</v>
      </c>
      <c r="C492" s="71">
        <v>17805100</v>
      </c>
      <c r="D492" s="71">
        <v>48985600</v>
      </c>
      <c r="E492" s="72" t="s">
        <v>376</v>
      </c>
      <c r="F492" s="71" t="s">
        <v>377</v>
      </c>
      <c r="G492" s="71" t="s">
        <v>378</v>
      </c>
      <c r="H492" s="71" t="s">
        <v>251</v>
      </c>
      <c r="I492" s="71" t="s">
        <v>1249</v>
      </c>
      <c r="J492" s="71" t="s">
        <v>441</v>
      </c>
      <c r="K492" s="48" t="s">
        <v>442</v>
      </c>
      <c r="L492" s="48">
        <v>1</v>
      </c>
    </row>
    <row r="493" spans="1:12">
      <c r="A493" s="71" t="s">
        <v>1403</v>
      </c>
      <c r="B493" s="71" t="s">
        <v>1404</v>
      </c>
      <c r="C493" s="71">
        <v>17805600</v>
      </c>
      <c r="D493" s="71">
        <v>49007800</v>
      </c>
      <c r="E493" s="72" t="s">
        <v>376</v>
      </c>
      <c r="F493" s="71" t="s">
        <v>377</v>
      </c>
      <c r="G493" s="71" t="s">
        <v>378</v>
      </c>
      <c r="H493" s="71" t="s">
        <v>251</v>
      </c>
      <c r="I493" s="71" t="s">
        <v>1249</v>
      </c>
      <c r="J493" s="71" t="s">
        <v>441</v>
      </c>
      <c r="K493" s="48" t="s">
        <v>442</v>
      </c>
      <c r="L493" s="48">
        <v>1</v>
      </c>
    </row>
    <row r="494" spans="1:12">
      <c r="A494" s="71" t="s">
        <v>1405</v>
      </c>
      <c r="B494" s="71" t="s">
        <v>1406</v>
      </c>
      <c r="C494" s="71">
        <v>17832500</v>
      </c>
      <c r="D494" s="71">
        <v>49007400</v>
      </c>
      <c r="E494" s="72" t="s">
        <v>376</v>
      </c>
      <c r="F494" s="71" t="s">
        <v>377</v>
      </c>
      <c r="G494" s="71" t="s">
        <v>378</v>
      </c>
      <c r="H494" s="71" t="s">
        <v>251</v>
      </c>
      <c r="I494" s="71" t="s">
        <v>1249</v>
      </c>
      <c r="J494" s="71" t="s">
        <v>441</v>
      </c>
      <c r="K494" s="48" t="s">
        <v>442</v>
      </c>
      <c r="L494" s="48">
        <v>1</v>
      </c>
    </row>
    <row r="495" spans="1:12">
      <c r="A495" s="71" t="s">
        <v>1407</v>
      </c>
      <c r="B495" s="71" t="s">
        <v>1408</v>
      </c>
      <c r="C495" s="71">
        <v>17831100</v>
      </c>
      <c r="D495" s="71">
        <v>48988000</v>
      </c>
      <c r="E495" s="72" t="s">
        <v>376</v>
      </c>
      <c r="F495" s="71" t="s">
        <v>377</v>
      </c>
      <c r="G495" s="71" t="s">
        <v>378</v>
      </c>
      <c r="H495" s="71" t="s">
        <v>251</v>
      </c>
      <c r="I495" s="71" t="s">
        <v>1249</v>
      </c>
      <c r="J495" s="71" t="s">
        <v>441</v>
      </c>
      <c r="K495" s="48" t="s">
        <v>442</v>
      </c>
      <c r="L495" s="48">
        <v>1</v>
      </c>
    </row>
    <row r="496" spans="1:12">
      <c r="A496" s="71" t="s">
        <v>1409</v>
      </c>
      <c r="B496" s="71" t="s">
        <v>1410</v>
      </c>
      <c r="C496" s="71">
        <v>17912900</v>
      </c>
      <c r="D496" s="71">
        <v>49076900</v>
      </c>
      <c r="E496" s="72" t="s">
        <v>376</v>
      </c>
      <c r="F496" s="71" t="s">
        <v>377</v>
      </c>
      <c r="G496" s="71" t="s">
        <v>378</v>
      </c>
      <c r="H496" s="71" t="s">
        <v>251</v>
      </c>
      <c r="I496" s="71" t="s">
        <v>1249</v>
      </c>
      <c r="J496" s="71" t="s">
        <v>441</v>
      </c>
      <c r="K496" s="48" t="s">
        <v>442</v>
      </c>
      <c r="L496" s="48">
        <v>1</v>
      </c>
    </row>
    <row r="497" spans="1:12">
      <c r="A497" s="71" t="s">
        <v>1411</v>
      </c>
      <c r="B497" s="71" t="s">
        <v>1412</v>
      </c>
      <c r="C497" s="71">
        <v>17899200</v>
      </c>
      <c r="D497" s="71">
        <v>49091700</v>
      </c>
      <c r="E497" s="72" t="s">
        <v>376</v>
      </c>
      <c r="F497" s="71" t="s">
        <v>377</v>
      </c>
      <c r="G497" s="71" t="s">
        <v>378</v>
      </c>
      <c r="H497" s="71" t="s">
        <v>251</v>
      </c>
      <c r="I497" s="71" t="s">
        <v>1249</v>
      </c>
      <c r="J497" s="71" t="s">
        <v>441</v>
      </c>
      <c r="K497" s="48" t="s">
        <v>442</v>
      </c>
      <c r="L497" s="48">
        <v>1</v>
      </c>
    </row>
    <row r="498" spans="1:12">
      <c r="A498" s="71" t="s">
        <v>1413</v>
      </c>
      <c r="B498" s="71" t="s">
        <v>1414</v>
      </c>
      <c r="C498" s="71">
        <v>17914200</v>
      </c>
      <c r="D498" s="71">
        <v>49105400</v>
      </c>
      <c r="E498" s="72" t="s">
        <v>376</v>
      </c>
      <c r="F498" s="71" t="s">
        <v>377</v>
      </c>
      <c r="G498" s="71" t="s">
        <v>378</v>
      </c>
      <c r="H498" s="71" t="s">
        <v>251</v>
      </c>
      <c r="I498" s="71" t="s">
        <v>1249</v>
      </c>
      <c r="J498" s="71" t="s">
        <v>441</v>
      </c>
      <c r="K498" s="48" t="s">
        <v>442</v>
      </c>
      <c r="L498" s="48">
        <v>1</v>
      </c>
    </row>
    <row r="499" spans="1:12">
      <c r="A499" s="71" t="s">
        <v>1415</v>
      </c>
      <c r="B499" s="71" t="s">
        <v>1416</v>
      </c>
      <c r="C499" s="71">
        <v>17927300</v>
      </c>
      <c r="D499" s="71">
        <v>49090400</v>
      </c>
      <c r="E499" s="72" t="s">
        <v>376</v>
      </c>
      <c r="F499" s="71" t="s">
        <v>377</v>
      </c>
      <c r="G499" s="71" t="s">
        <v>378</v>
      </c>
      <c r="H499" s="71" t="s">
        <v>251</v>
      </c>
      <c r="I499" s="71" t="s">
        <v>1249</v>
      </c>
      <c r="J499" s="71" t="s">
        <v>441</v>
      </c>
      <c r="K499" s="48" t="s">
        <v>442</v>
      </c>
      <c r="L499" s="48">
        <v>1</v>
      </c>
    </row>
    <row r="500" spans="1:12">
      <c r="A500" s="71" t="s">
        <v>1417</v>
      </c>
      <c r="B500" s="71" t="s">
        <v>1418</v>
      </c>
      <c r="C500" s="71">
        <v>18207400</v>
      </c>
      <c r="D500" s="71">
        <v>49321800</v>
      </c>
      <c r="E500" s="72" t="s">
        <v>376</v>
      </c>
      <c r="F500" s="71" t="s">
        <v>377</v>
      </c>
      <c r="G500" s="71" t="s">
        <v>378</v>
      </c>
      <c r="H500" s="71" t="s">
        <v>251</v>
      </c>
      <c r="I500" s="71" t="s">
        <v>1249</v>
      </c>
      <c r="J500" s="71" t="s">
        <v>441</v>
      </c>
      <c r="K500" s="48" t="s">
        <v>442</v>
      </c>
      <c r="L500" s="48">
        <v>1</v>
      </c>
    </row>
    <row r="501" spans="1:12">
      <c r="A501" s="71" t="s">
        <v>1419</v>
      </c>
      <c r="B501" s="71" t="s">
        <v>1420</v>
      </c>
      <c r="C501" s="71">
        <v>18198400</v>
      </c>
      <c r="D501" s="71">
        <v>49339700</v>
      </c>
      <c r="E501" s="72" t="s">
        <v>376</v>
      </c>
      <c r="F501" s="71" t="s">
        <v>377</v>
      </c>
      <c r="G501" s="71" t="s">
        <v>378</v>
      </c>
      <c r="H501" s="71" t="s">
        <v>251</v>
      </c>
      <c r="I501" s="71" t="s">
        <v>1249</v>
      </c>
      <c r="J501" s="71" t="s">
        <v>441</v>
      </c>
      <c r="K501" s="48" t="s">
        <v>442</v>
      </c>
      <c r="L501" s="48">
        <v>1</v>
      </c>
    </row>
    <row r="502" spans="1:12">
      <c r="A502" s="71" t="s">
        <v>1421</v>
      </c>
      <c r="B502" s="71" t="s">
        <v>1422</v>
      </c>
      <c r="C502" s="71">
        <v>18216200</v>
      </c>
      <c r="D502" s="71">
        <v>49348300</v>
      </c>
      <c r="E502" s="72" t="s">
        <v>376</v>
      </c>
      <c r="F502" s="71" t="s">
        <v>377</v>
      </c>
      <c r="G502" s="71" t="s">
        <v>378</v>
      </c>
      <c r="H502" s="71" t="s">
        <v>251</v>
      </c>
      <c r="I502" s="71" t="s">
        <v>1249</v>
      </c>
      <c r="J502" s="71" t="s">
        <v>441</v>
      </c>
      <c r="K502" s="48" t="s">
        <v>442</v>
      </c>
      <c r="L502" s="48">
        <v>1</v>
      </c>
    </row>
    <row r="503" spans="1:12">
      <c r="A503" s="71" t="s">
        <v>1423</v>
      </c>
      <c r="B503" s="71" t="s">
        <v>1424</v>
      </c>
      <c r="C503" s="71">
        <v>18225600</v>
      </c>
      <c r="D503" s="71">
        <v>49330500</v>
      </c>
      <c r="E503" s="72" t="s">
        <v>376</v>
      </c>
      <c r="F503" s="71" t="s">
        <v>377</v>
      </c>
      <c r="G503" s="71" t="s">
        <v>378</v>
      </c>
      <c r="H503" s="71" t="s">
        <v>251</v>
      </c>
      <c r="I503" s="71" t="s">
        <v>1249</v>
      </c>
      <c r="J503" s="71" t="s">
        <v>441</v>
      </c>
      <c r="K503" s="48" t="s">
        <v>442</v>
      </c>
      <c r="L503" s="48">
        <v>1</v>
      </c>
    </row>
    <row r="504" spans="1:12">
      <c r="A504" s="71" t="s">
        <v>1425</v>
      </c>
      <c r="B504" s="71" t="s">
        <v>1426</v>
      </c>
      <c r="C504" s="71">
        <v>18341800</v>
      </c>
      <c r="D504" s="71">
        <v>49439600</v>
      </c>
      <c r="E504" s="72" t="s">
        <v>376</v>
      </c>
      <c r="F504" s="71" t="s">
        <v>377</v>
      </c>
      <c r="G504" s="71" t="s">
        <v>378</v>
      </c>
      <c r="H504" s="71" t="s">
        <v>251</v>
      </c>
      <c r="I504" s="71" t="s">
        <v>1249</v>
      </c>
      <c r="J504" s="71" t="s">
        <v>441</v>
      </c>
      <c r="K504" s="48" t="s">
        <v>442</v>
      </c>
      <c r="L504" s="48">
        <v>1</v>
      </c>
    </row>
    <row r="505" spans="1:12">
      <c r="A505" s="71" t="s">
        <v>1427</v>
      </c>
      <c r="B505" s="71" t="s">
        <v>1428</v>
      </c>
      <c r="C505" s="71">
        <v>18343700</v>
      </c>
      <c r="D505" s="71">
        <v>49459900</v>
      </c>
      <c r="E505" s="72" t="s">
        <v>376</v>
      </c>
      <c r="F505" s="71" t="s">
        <v>377</v>
      </c>
      <c r="G505" s="71" t="s">
        <v>378</v>
      </c>
      <c r="H505" s="71" t="s">
        <v>251</v>
      </c>
      <c r="I505" s="71" t="s">
        <v>1249</v>
      </c>
      <c r="J505" s="71" t="s">
        <v>441</v>
      </c>
      <c r="K505" s="48" t="s">
        <v>442</v>
      </c>
      <c r="L505" s="48">
        <v>1</v>
      </c>
    </row>
    <row r="506" spans="1:12">
      <c r="A506" s="71" t="s">
        <v>1429</v>
      </c>
      <c r="B506" s="71" t="s">
        <v>1430</v>
      </c>
      <c r="C506" s="71">
        <v>18363600</v>
      </c>
      <c r="D506" s="71">
        <v>49458500</v>
      </c>
      <c r="E506" s="72" t="s">
        <v>376</v>
      </c>
      <c r="F506" s="71" t="s">
        <v>377</v>
      </c>
      <c r="G506" s="71" t="s">
        <v>378</v>
      </c>
      <c r="H506" s="71" t="s">
        <v>251</v>
      </c>
      <c r="I506" s="71" t="s">
        <v>1249</v>
      </c>
      <c r="J506" s="71" t="s">
        <v>441</v>
      </c>
      <c r="K506" s="48" t="s">
        <v>442</v>
      </c>
      <c r="L506" s="48">
        <v>1</v>
      </c>
    </row>
    <row r="507" spans="1:12">
      <c r="A507" s="71" t="s">
        <v>1431</v>
      </c>
      <c r="B507" s="71" t="s">
        <v>1432</v>
      </c>
      <c r="C507" s="71">
        <v>18363100</v>
      </c>
      <c r="D507" s="71">
        <v>49439200</v>
      </c>
      <c r="E507" s="72" t="s">
        <v>376</v>
      </c>
      <c r="F507" s="71" t="s">
        <v>377</v>
      </c>
      <c r="G507" s="71" t="s">
        <v>378</v>
      </c>
      <c r="H507" s="71" t="s">
        <v>251</v>
      </c>
      <c r="I507" s="71" t="s">
        <v>1249</v>
      </c>
      <c r="J507" s="71" t="s">
        <v>441</v>
      </c>
      <c r="K507" s="48" t="s">
        <v>442</v>
      </c>
      <c r="L507" s="48">
        <v>1</v>
      </c>
    </row>
    <row r="508" spans="1:12">
      <c r="A508" s="71" t="s">
        <v>1433</v>
      </c>
      <c r="B508" s="71" t="s">
        <v>1434</v>
      </c>
      <c r="C508" s="71">
        <v>18415500</v>
      </c>
      <c r="D508" s="71">
        <v>49564300</v>
      </c>
      <c r="E508" s="72" t="s">
        <v>376</v>
      </c>
      <c r="F508" s="71" t="s">
        <v>377</v>
      </c>
      <c r="G508" s="71" t="s">
        <v>378</v>
      </c>
      <c r="H508" s="71" t="s">
        <v>251</v>
      </c>
      <c r="I508" s="71" t="s">
        <v>1249</v>
      </c>
      <c r="J508" s="71" t="s">
        <v>441</v>
      </c>
      <c r="K508" s="48" t="s">
        <v>442</v>
      </c>
      <c r="L508" s="48">
        <v>1</v>
      </c>
    </row>
    <row r="509" spans="1:12">
      <c r="A509" s="71" t="s">
        <v>1435</v>
      </c>
      <c r="B509" s="71" t="s">
        <v>1436</v>
      </c>
      <c r="C509" s="71">
        <v>18417900</v>
      </c>
      <c r="D509" s="71">
        <v>49583700</v>
      </c>
      <c r="E509" s="72" t="s">
        <v>376</v>
      </c>
      <c r="F509" s="71" t="s">
        <v>377</v>
      </c>
      <c r="G509" s="71" t="s">
        <v>378</v>
      </c>
      <c r="H509" s="71" t="s">
        <v>251</v>
      </c>
      <c r="I509" s="71" t="s">
        <v>1249</v>
      </c>
      <c r="J509" s="71" t="s">
        <v>441</v>
      </c>
      <c r="K509" s="48" t="s">
        <v>442</v>
      </c>
      <c r="L509" s="48">
        <v>1</v>
      </c>
    </row>
    <row r="510" spans="1:12">
      <c r="A510" s="71" t="s">
        <v>1437</v>
      </c>
      <c r="B510" s="71" t="s">
        <v>1438</v>
      </c>
      <c r="C510" s="71">
        <v>18437300</v>
      </c>
      <c r="D510" s="71">
        <v>49582300</v>
      </c>
      <c r="E510" s="72" t="s">
        <v>376</v>
      </c>
      <c r="F510" s="71" t="s">
        <v>377</v>
      </c>
      <c r="G510" s="71" t="s">
        <v>378</v>
      </c>
      <c r="H510" s="71" t="s">
        <v>251</v>
      </c>
      <c r="I510" s="71" t="s">
        <v>1249</v>
      </c>
      <c r="J510" s="71" t="s">
        <v>441</v>
      </c>
      <c r="K510" s="48" t="s">
        <v>442</v>
      </c>
      <c r="L510" s="48">
        <v>1</v>
      </c>
    </row>
    <row r="511" spans="1:12">
      <c r="A511" s="71" t="s">
        <v>1439</v>
      </c>
      <c r="B511" s="71" t="s">
        <v>1440</v>
      </c>
      <c r="C511" s="71">
        <v>18434900</v>
      </c>
      <c r="D511" s="71">
        <v>49562500</v>
      </c>
      <c r="E511" s="72" t="s">
        <v>376</v>
      </c>
      <c r="F511" s="71" t="s">
        <v>377</v>
      </c>
      <c r="G511" s="71" t="s">
        <v>378</v>
      </c>
      <c r="H511" s="71" t="s">
        <v>251</v>
      </c>
      <c r="I511" s="71" t="s">
        <v>1249</v>
      </c>
      <c r="J511" s="71" t="s">
        <v>441</v>
      </c>
      <c r="K511" s="48" t="s">
        <v>442</v>
      </c>
      <c r="L511" s="48">
        <v>1</v>
      </c>
    </row>
    <row r="512" spans="1:12">
      <c r="A512" s="71" t="s">
        <v>1441</v>
      </c>
      <c r="B512" s="71" t="s">
        <v>1442</v>
      </c>
      <c r="C512" s="71">
        <v>16449900</v>
      </c>
      <c r="D512" s="71">
        <v>47540100</v>
      </c>
      <c r="E512" s="72" t="s">
        <v>376</v>
      </c>
      <c r="F512" s="71" t="s">
        <v>377</v>
      </c>
      <c r="G512" s="71" t="s">
        <v>378</v>
      </c>
      <c r="H512" s="71" t="s">
        <v>251</v>
      </c>
      <c r="I512" s="71" t="s">
        <v>1232</v>
      </c>
      <c r="J512" s="71" t="s">
        <v>434</v>
      </c>
      <c r="K512" s="48" t="s">
        <v>435</v>
      </c>
      <c r="L512" s="48">
        <v>1</v>
      </c>
    </row>
    <row r="513" spans="1:12">
      <c r="A513" s="71" t="s">
        <v>1443</v>
      </c>
      <c r="B513" s="71" t="s">
        <v>1444</v>
      </c>
      <c r="C513" s="71">
        <v>16449800</v>
      </c>
      <c r="D513" s="71">
        <v>47559600</v>
      </c>
      <c r="E513" s="72" t="s">
        <v>376</v>
      </c>
      <c r="F513" s="71" t="s">
        <v>377</v>
      </c>
      <c r="G513" s="71" t="s">
        <v>378</v>
      </c>
      <c r="H513" s="71" t="s">
        <v>251</v>
      </c>
      <c r="I513" s="71" t="s">
        <v>1232</v>
      </c>
      <c r="J513" s="71" t="s">
        <v>434</v>
      </c>
      <c r="K513" s="48" t="s">
        <v>435</v>
      </c>
      <c r="L513" s="48">
        <v>1</v>
      </c>
    </row>
    <row r="514" spans="1:12">
      <c r="A514" s="71" t="s">
        <v>1445</v>
      </c>
      <c r="B514" s="71" t="s">
        <v>1446</v>
      </c>
      <c r="C514" s="71">
        <v>16470300</v>
      </c>
      <c r="D514" s="71">
        <v>47560100</v>
      </c>
      <c r="E514" s="72" t="s">
        <v>376</v>
      </c>
      <c r="F514" s="71" t="s">
        <v>377</v>
      </c>
      <c r="G514" s="71" t="s">
        <v>378</v>
      </c>
      <c r="H514" s="71" t="s">
        <v>251</v>
      </c>
      <c r="I514" s="71" t="s">
        <v>1232</v>
      </c>
      <c r="J514" s="71" t="s">
        <v>434</v>
      </c>
      <c r="K514" s="48" t="s">
        <v>435</v>
      </c>
      <c r="L514" s="48">
        <v>1</v>
      </c>
    </row>
    <row r="515" spans="1:12">
      <c r="A515" s="71" t="s">
        <v>1447</v>
      </c>
      <c r="B515" s="71" t="s">
        <v>1448</v>
      </c>
      <c r="C515" s="71">
        <v>16470000</v>
      </c>
      <c r="D515" s="71">
        <v>47540600</v>
      </c>
      <c r="E515" s="72" t="s">
        <v>376</v>
      </c>
      <c r="F515" s="71" t="s">
        <v>377</v>
      </c>
      <c r="G515" s="71" t="s">
        <v>378</v>
      </c>
      <c r="H515" s="71" t="s">
        <v>251</v>
      </c>
      <c r="I515" s="71" t="s">
        <v>1232</v>
      </c>
      <c r="J515" s="71" t="s">
        <v>434</v>
      </c>
      <c r="K515" s="48" t="s">
        <v>435</v>
      </c>
      <c r="L515" s="48">
        <v>1</v>
      </c>
    </row>
    <row r="516" spans="1:12">
      <c r="A516" s="71" t="s">
        <v>1449</v>
      </c>
      <c r="B516" s="71" t="s">
        <v>1450</v>
      </c>
      <c r="C516" s="71">
        <v>18476000</v>
      </c>
      <c r="D516" s="71">
        <v>49699900</v>
      </c>
      <c r="E516" s="72" t="s">
        <v>376</v>
      </c>
      <c r="F516" s="71" t="s">
        <v>377</v>
      </c>
      <c r="G516" s="71" t="s">
        <v>378</v>
      </c>
      <c r="H516" s="71" t="s">
        <v>251</v>
      </c>
      <c r="I516" s="71" t="s">
        <v>1314</v>
      </c>
      <c r="J516" s="71" t="s">
        <v>380</v>
      </c>
      <c r="K516" s="48" t="s">
        <v>381</v>
      </c>
      <c r="L516" s="48">
        <v>1</v>
      </c>
    </row>
    <row r="517" spans="1:12">
      <c r="A517" s="71" t="s">
        <v>1451</v>
      </c>
      <c r="B517" s="71" t="s">
        <v>1452</v>
      </c>
      <c r="C517" s="71">
        <v>18477900</v>
      </c>
      <c r="D517" s="71">
        <v>49717900</v>
      </c>
      <c r="E517" s="72" t="s">
        <v>376</v>
      </c>
      <c r="F517" s="71" t="s">
        <v>377</v>
      </c>
      <c r="G517" s="71" t="s">
        <v>378</v>
      </c>
      <c r="H517" s="71" t="s">
        <v>251</v>
      </c>
      <c r="I517" s="71" t="s">
        <v>1314</v>
      </c>
      <c r="J517" s="71" t="s">
        <v>380</v>
      </c>
      <c r="K517" s="48" t="s">
        <v>381</v>
      </c>
      <c r="L517" s="48">
        <v>1</v>
      </c>
    </row>
    <row r="518" spans="1:12">
      <c r="A518" s="71" t="s">
        <v>1453</v>
      </c>
      <c r="B518" s="71" t="s">
        <v>1454</v>
      </c>
      <c r="C518" s="71">
        <v>18496300</v>
      </c>
      <c r="D518" s="71">
        <v>49716900</v>
      </c>
      <c r="E518" s="72" t="s">
        <v>376</v>
      </c>
      <c r="F518" s="71" t="s">
        <v>377</v>
      </c>
      <c r="G518" s="71" t="s">
        <v>378</v>
      </c>
      <c r="H518" s="71" t="s">
        <v>251</v>
      </c>
      <c r="I518" s="71" t="s">
        <v>1314</v>
      </c>
      <c r="J518" s="71" t="s">
        <v>380</v>
      </c>
      <c r="K518" s="48" t="s">
        <v>381</v>
      </c>
      <c r="L518" s="48">
        <v>1</v>
      </c>
    </row>
    <row r="519" spans="1:12">
      <c r="A519" s="71" t="s">
        <v>1455</v>
      </c>
      <c r="B519" s="71" t="s">
        <v>1456</v>
      </c>
      <c r="C519" s="71">
        <v>18494400</v>
      </c>
      <c r="D519" s="71">
        <v>49699000</v>
      </c>
      <c r="E519" s="72" t="s">
        <v>376</v>
      </c>
      <c r="F519" s="71" t="s">
        <v>377</v>
      </c>
      <c r="G519" s="71" t="s">
        <v>378</v>
      </c>
      <c r="H519" s="71" t="s">
        <v>251</v>
      </c>
      <c r="I519" s="71" t="s">
        <v>1314</v>
      </c>
      <c r="J519" s="71" t="s">
        <v>380</v>
      </c>
      <c r="K519" s="48" t="s">
        <v>381</v>
      </c>
      <c r="L519" s="48">
        <v>1</v>
      </c>
    </row>
    <row r="520" spans="1:12">
      <c r="A520" s="71" t="s">
        <v>1457</v>
      </c>
      <c r="B520" s="71" t="s">
        <v>1458</v>
      </c>
      <c r="C520" s="71">
        <v>18578200</v>
      </c>
      <c r="D520" s="71">
        <v>49919800</v>
      </c>
      <c r="E520" s="72" t="s">
        <v>376</v>
      </c>
      <c r="F520" s="71" t="s">
        <v>377</v>
      </c>
      <c r="G520" s="71" t="s">
        <v>378</v>
      </c>
      <c r="H520" s="71" t="s">
        <v>251</v>
      </c>
      <c r="I520" s="71" t="s">
        <v>1314</v>
      </c>
      <c r="J520" s="71" t="s">
        <v>380</v>
      </c>
      <c r="K520" s="48" t="s">
        <v>381</v>
      </c>
      <c r="L520" s="48">
        <v>1</v>
      </c>
    </row>
    <row r="521" spans="1:12">
      <c r="A521" s="71" t="s">
        <v>1459</v>
      </c>
      <c r="B521" s="71" t="s">
        <v>1460</v>
      </c>
      <c r="C521" s="71">
        <v>18588800</v>
      </c>
      <c r="D521" s="71">
        <v>49936900</v>
      </c>
      <c r="E521" s="72" t="s">
        <v>376</v>
      </c>
      <c r="F521" s="71" t="s">
        <v>377</v>
      </c>
      <c r="G521" s="71" t="s">
        <v>378</v>
      </c>
      <c r="H521" s="71" t="s">
        <v>251</v>
      </c>
      <c r="I521" s="71" t="s">
        <v>1314</v>
      </c>
      <c r="J521" s="71" t="s">
        <v>380</v>
      </c>
      <c r="K521" s="48" t="s">
        <v>381</v>
      </c>
      <c r="L521" s="48">
        <v>1</v>
      </c>
    </row>
    <row r="522" spans="1:12">
      <c r="A522" s="71" t="s">
        <v>1461</v>
      </c>
      <c r="B522" s="71" t="s">
        <v>1462</v>
      </c>
      <c r="C522" s="71">
        <v>18606000</v>
      </c>
      <c r="D522" s="71">
        <v>49926300</v>
      </c>
      <c r="E522" s="72" t="s">
        <v>376</v>
      </c>
      <c r="F522" s="71" t="s">
        <v>377</v>
      </c>
      <c r="G522" s="71" t="s">
        <v>378</v>
      </c>
      <c r="H522" s="71" t="s">
        <v>251</v>
      </c>
      <c r="I522" s="71" t="s">
        <v>1314</v>
      </c>
      <c r="J522" s="71" t="s">
        <v>380</v>
      </c>
      <c r="K522" s="48" t="s">
        <v>381</v>
      </c>
      <c r="L522" s="48">
        <v>1</v>
      </c>
    </row>
    <row r="523" spans="1:12">
      <c r="A523" s="71" t="s">
        <v>1463</v>
      </c>
      <c r="B523" s="71" t="s">
        <v>1464</v>
      </c>
      <c r="C523" s="71">
        <v>18595000</v>
      </c>
      <c r="D523" s="71">
        <v>49909700</v>
      </c>
      <c r="E523" s="72" t="s">
        <v>376</v>
      </c>
      <c r="F523" s="71" t="s">
        <v>377</v>
      </c>
      <c r="G523" s="71" t="s">
        <v>378</v>
      </c>
      <c r="H523" s="71" t="s">
        <v>251</v>
      </c>
      <c r="I523" s="71" t="s">
        <v>1314</v>
      </c>
      <c r="J523" s="71" t="s">
        <v>380</v>
      </c>
      <c r="K523" s="48" t="s">
        <v>381</v>
      </c>
      <c r="L523" s="48">
        <v>1</v>
      </c>
    </row>
    <row r="524" spans="1:12">
      <c r="A524" s="71" t="s">
        <v>1465</v>
      </c>
      <c r="B524" s="71" t="s">
        <v>1466</v>
      </c>
      <c r="C524" s="71">
        <v>18622200</v>
      </c>
      <c r="D524" s="71">
        <v>50005100</v>
      </c>
      <c r="E524" s="72" t="s">
        <v>376</v>
      </c>
      <c r="F524" s="71" t="s">
        <v>377</v>
      </c>
      <c r="G524" s="71" t="s">
        <v>378</v>
      </c>
      <c r="H524" s="71" t="s">
        <v>251</v>
      </c>
      <c r="I524" s="71" t="s">
        <v>1314</v>
      </c>
      <c r="J524" s="71" t="s">
        <v>380</v>
      </c>
      <c r="K524" s="48" t="s">
        <v>381</v>
      </c>
      <c r="L524" s="48">
        <v>1</v>
      </c>
    </row>
    <row r="525" spans="1:12">
      <c r="A525" s="71" t="s">
        <v>1467</v>
      </c>
      <c r="B525" s="71" t="s">
        <v>1468</v>
      </c>
      <c r="C525" s="71">
        <v>18622100</v>
      </c>
      <c r="D525" s="71">
        <v>50023000</v>
      </c>
      <c r="E525" s="72" t="s">
        <v>376</v>
      </c>
      <c r="F525" s="71" t="s">
        <v>377</v>
      </c>
      <c r="G525" s="71" t="s">
        <v>378</v>
      </c>
      <c r="H525" s="71" t="s">
        <v>251</v>
      </c>
      <c r="I525" s="71" t="s">
        <v>1314</v>
      </c>
      <c r="J525" s="71" t="s">
        <v>380</v>
      </c>
      <c r="K525" s="48" t="s">
        <v>381</v>
      </c>
      <c r="L525" s="48">
        <v>1</v>
      </c>
    </row>
    <row r="526" spans="1:12">
      <c r="A526" s="71" t="s">
        <v>1469</v>
      </c>
      <c r="B526" s="71" t="s">
        <v>1470</v>
      </c>
      <c r="C526" s="71">
        <v>18637000</v>
      </c>
      <c r="D526" s="71">
        <v>50026000</v>
      </c>
      <c r="E526" s="72" t="s">
        <v>376</v>
      </c>
      <c r="F526" s="71" t="s">
        <v>377</v>
      </c>
      <c r="G526" s="71" t="s">
        <v>378</v>
      </c>
      <c r="H526" s="71" t="s">
        <v>251</v>
      </c>
      <c r="I526" s="71" t="s">
        <v>1314</v>
      </c>
      <c r="J526" s="71" t="s">
        <v>380</v>
      </c>
      <c r="K526" s="48" t="s">
        <v>381</v>
      </c>
      <c r="L526" s="48">
        <v>1</v>
      </c>
    </row>
    <row r="527" spans="1:12">
      <c r="A527" s="71" t="s">
        <v>1471</v>
      </c>
      <c r="B527" s="71" t="s">
        <v>1472</v>
      </c>
      <c r="C527" s="71">
        <v>18637000</v>
      </c>
      <c r="D527" s="71">
        <v>50006500</v>
      </c>
      <c r="E527" s="72" t="s">
        <v>376</v>
      </c>
      <c r="F527" s="71" t="s">
        <v>377</v>
      </c>
      <c r="G527" s="71" t="s">
        <v>378</v>
      </c>
      <c r="H527" s="71" t="s">
        <v>251</v>
      </c>
      <c r="I527" s="71" t="s">
        <v>1314</v>
      </c>
      <c r="J527" s="71" t="s">
        <v>380</v>
      </c>
      <c r="K527" s="48" t="s">
        <v>381</v>
      </c>
      <c r="L527" s="48">
        <v>1</v>
      </c>
    </row>
    <row r="528" spans="1:12">
      <c r="A528" s="71" t="s">
        <v>1473</v>
      </c>
      <c r="B528" s="71" t="s">
        <v>1474</v>
      </c>
      <c r="C528" s="71">
        <v>18710100</v>
      </c>
      <c r="D528" s="71">
        <v>50360000</v>
      </c>
      <c r="E528" s="72" t="s">
        <v>376</v>
      </c>
      <c r="F528" s="71" t="s">
        <v>377</v>
      </c>
      <c r="G528" s="71" t="s">
        <v>378</v>
      </c>
      <c r="H528" s="71" t="s">
        <v>251</v>
      </c>
      <c r="I528" s="71" t="s">
        <v>1314</v>
      </c>
      <c r="J528" s="71" t="s">
        <v>380</v>
      </c>
      <c r="K528" s="48" t="s">
        <v>381</v>
      </c>
      <c r="L528" s="48">
        <v>1</v>
      </c>
    </row>
    <row r="529" spans="1:12">
      <c r="A529" s="71" t="s">
        <v>1475</v>
      </c>
      <c r="B529" s="71" t="s">
        <v>1476</v>
      </c>
      <c r="C529" s="71">
        <v>18709900</v>
      </c>
      <c r="D529" s="71">
        <v>50379900</v>
      </c>
      <c r="E529" s="72" t="s">
        <v>376</v>
      </c>
      <c r="F529" s="71" t="s">
        <v>377</v>
      </c>
      <c r="G529" s="71" t="s">
        <v>378</v>
      </c>
      <c r="H529" s="71" t="s">
        <v>251</v>
      </c>
      <c r="I529" s="71" t="s">
        <v>1314</v>
      </c>
      <c r="J529" s="71" t="s">
        <v>380</v>
      </c>
      <c r="K529" s="48" t="s">
        <v>381</v>
      </c>
      <c r="L529" s="48">
        <v>1</v>
      </c>
    </row>
    <row r="530" spans="1:12">
      <c r="A530" s="71" t="s">
        <v>1477</v>
      </c>
      <c r="B530" s="71" t="s">
        <v>1478</v>
      </c>
      <c r="C530" s="71">
        <v>18729800</v>
      </c>
      <c r="D530" s="71">
        <v>50380100</v>
      </c>
      <c r="E530" s="72" t="s">
        <v>376</v>
      </c>
      <c r="F530" s="71" t="s">
        <v>377</v>
      </c>
      <c r="G530" s="71" t="s">
        <v>378</v>
      </c>
      <c r="H530" s="71" t="s">
        <v>251</v>
      </c>
      <c r="I530" s="71" t="s">
        <v>1314</v>
      </c>
      <c r="J530" s="71" t="s">
        <v>380</v>
      </c>
      <c r="K530" s="48" t="s">
        <v>381</v>
      </c>
      <c r="L530" s="48">
        <v>1</v>
      </c>
    </row>
    <row r="531" spans="1:12">
      <c r="A531" s="71" t="s">
        <v>1479</v>
      </c>
      <c r="B531" s="71" t="s">
        <v>1480</v>
      </c>
      <c r="C531" s="71">
        <v>18729700</v>
      </c>
      <c r="D531" s="71">
        <v>50359900</v>
      </c>
      <c r="E531" s="72" t="s">
        <v>376</v>
      </c>
      <c r="F531" s="71" t="s">
        <v>377</v>
      </c>
      <c r="G531" s="71" t="s">
        <v>378</v>
      </c>
      <c r="H531" s="71" t="s">
        <v>251</v>
      </c>
      <c r="I531" s="71" t="s">
        <v>1314</v>
      </c>
      <c r="J531" s="71" t="s">
        <v>380</v>
      </c>
      <c r="K531" s="48" t="s">
        <v>381</v>
      </c>
      <c r="L531" s="48">
        <v>1</v>
      </c>
    </row>
    <row r="532" spans="1:12">
      <c r="A532" s="71" t="s">
        <v>1481</v>
      </c>
      <c r="B532" s="71" t="s">
        <v>1482</v>
      </c>
      <c r="C532" s="71">
        <v>18698000</v>
      </c>
      <c r="D532" s="71">
        <v>50490300</v>
      </c>
      <c r="E532" s="72" t="s">
        <v>376</v>
      </c>
      <c r="F532" s="71" t="s">
        <v>377</v>
      </c>
      <c r="G532" s="71" t="s">
        <v>378</v>
      </c>
      <c r="H532" s="71" t="s">
        <v>251</v>
      </c>
      <c r="I532" s="71" t="s">
        <v>1314</v>
      </c>
      <c r="J532" s="71" t="s">
        <v>380</v>
      </c>
      <c r="K532" s="48" t="s">
        <v>381</v>
      </c>
      <c r="L532" s="48">
        <v>1</v>
      </c>
    </row>
    <row r="533" spans="1:12">
      <c r="A533" s="71" t="s">
        <v>1483</v>
      </c>
      <c r="B533" s="71" t="s">
        <v>1484</v>
      </c>
      <c r="C533" s="71">
        <v>18696600</v>
      </c>
      <c r="D533" s="71">
        <v>50508700</v>
      </c>
      <c r="E533" s="72" t="s">
        <v>376</v>
      </c>
      <c r="F533" s="71" t="s">
        <v>377</v>
      </c>
      <c r="G533" s="71" t="s">
        <v>378</v>
      </c>
      <c r="H533" s="71" t="s">
        <v>251</v>
      </c>
      <c r="I533" s="71" t="s">
        <v>1314</v>
      </c>
      <c r="J533" s="71" t="s">
        <v>380</v>
      </c>
      <c r="K533" s="48" t="s">
        <v>381</v>
      </c>
      <c r="L533" s="48">
        <v>1</v>
      </c>
    </row>
    <row r="534" spans="1:12">
      <c r="A534" s="71" t="s">
        <v>1485</v>
      </c>
      <c r="B534" s="71" t="s">
        <v>1486</v>
      </c>
      <c r="C534" s="71">
        <v>18710800</v>
      </c>
      <c r="D534" s="71">
        <v>50509200</v>
      </c>
      <c r="E534" s="72" t="s">
        <v>376</v>
      </c>
      <c r="F534" s="71" t="s">
        <v>377</v>
      </c>
      <c r="G534" s="71" t="s">
        <v>378</v>
      </c>
      <c r="H534" s="71" t="s">
        <v>251</v>
      </c>
      <c r="I534" s="71" t="s">
        <v>1314</v>
      </c>
      <c r="J534" s="71" t="s">
        <v>380</v>
      </c>
      <c r="K534" s="48" t="s">
        <v>381</v>
      </c>
      <c r="L534" s="48">
        <v>1</v>
      </c>
    </row>
    <row r="535" spans="1:12">
      <c r="A535" s="71" t="s">
        <v>1487</v>
      </c>
      <c r="B535" s="71" t="s">
        <v>1488</v>
      </c>
      <c r="C535" s="71">
        <v>18712700</v>
      </c>
      <c r="D535" s="71">
        <v>50491200</v>
      </c>
      <c r="E535" s="72" t="s">
        <v>376</v>
      </c>
      <c r="F535" s="71" t="s">
        <v>377</v>
      </c>
      <c r="G535" s="71" t="s">
        <v>378</v>
      </c>
      <c r="H535" s="71" t="s">
        <v>251</v>
      </c>
      <c r="I535" s="71" t="s">
        <v>1314</v>
      </c>
      <c r="J535" s="71" t="s">
        <v>380</v>
      </c>
      <c r="K535" s="48" t="s">
        <v>381</v>
      </c>
      <c r="L535" s="48">
        <v>1</v>
      </c>
    </row>
    <row r="536" spans="1:12">
      <c r="A536" s="71" t="s">
        <v>1489</v>
      </c>
      <c r="B536" s="71" t="s">
        <v>1490</v>
      </c>
      <c r="C536" s="71">
        <v>16519700</v>
      </c>
      <c r="D536" s="71">
        <v>47742700</v>
      </c>
      <c r="E536" s="72" t="s">
        <v>376</v>
      </c>
      <c r="F536" s="71" t="s">
        <v>377</v>
      </c>
      <c r="G536" s="71" t="s">
        <v>378</v>
      </c>
      <c r="H536" s="71" t="s">
        <v>251</v>
      </c>
      <c r="I536" s="71" t="s">
        <v>1232</v>
      </c>
      <c r="J536" s="71" t="s">
        <v>434</v>
      </c>
      <c r="K536" s="48" t="s">
        <v>435</v>
      </c>
      <c r="L536" s="48">
        <v>1</v>
      </c>
    </row>
    <row r="537" spans="1:12">
      <c r="A537" s="71" t="s">
        <v>1491</v>
      </c>
      <c r="B537" s="71" t="s">
        <v>1492</v>
      </c>
      <c r="C537" s="71">
        <v>16503100</v>
      </c>
      <c r="D537" s="71">
        <v>47747400</v>
      </c>
      <c r="E537" s="72" t="s">
        <v>376</v>
      </c>
      <c r="F537" s="71" t="s">
        <v>377</v>
      </c>
      <c r="G537" s="71" t="s">
        <v>378</v>
      </c>
      <c r="H537" s="71" t="s">
        <v>251</v>
      </c>
      <c r="I537" s="71" t="s">
        <v>1232</v>
      </c>
      <c r="J537" s="71" t="s">
        <v>434</v>
      </c>
      <c r="K537" s="48" t="s">
        <v>435</v>
      </c>
      <c r="L537" s="48">
        <v>1</v>
      </c>
    </row>
    <row r="538" spans="1:12">
      <c r="A538" s="71" t="s">
        <v>1493</v>
      </c>
      <c r="B538" s="71" t="s">
        <v>1494</v>
      </c>
      <c r="C538" s="71">
        <v>16508300</v>
      </c>
      <c r="D538" s="71">
        <v>47766800</v>
      </c>
      <c r="E538" s="72" t="s">
        <v>376</v>
      </c>
      <c r="F538" s="71" t="s">
        <v>377</v>
      </c>
      <c r="G538" s="71" t="s">
        <v>378</v>
      </c>
      <c r="H538" s="71" t="s">
        <v>251</v>
      </c>
      <c r="I538" s="71" t="s">
        <v>1232</v>
      </c>
      <c r="J538" s="71" t="s">
        <v>434</v>
      </c>
      <c r="K538" s="48" t="s">
        <v>435</v>
      </c>
      <c r="L538" s="48">
        <v>1</v>
      </c>
    </row>
    <row r="539" spans="1:12">
      <c r="A539" s="71" t="s">
        <v>1495</v>
      </c>
      <c r="B539" s="71" t="s">
        <v>1496</v>
      </c>
      <c r="C539" s="71">
        <v>16526300</v>
      </c>
      <c r="D539" s="71">
        <v>47763000</v>
      </c>
      <c r="E539" s="72" t="s">
        <v>376</v>
      </c>
      <c r="F539" s="71" t="s">
        <v>377</v>
      </c>
      <c r="G539" s="71" t="s">
        <v>378</v>
      </c>
      <c r="H539" s="71" t="s">
        <v>251</v>
      </c>
      <c r="I539" s="71" t="s">
        <v>1232</v>
      </c>
      <c r="J539" s="71" t="s">
        <v>434</v>
      </c>
      <c r="K539" s="48" t="s">
        <v>435</v>
      </c>
      <c r="L539" s="48">
        <v>1</v>
      </c>
    </row>
    <row r="540" spans="1:12">
      <c r="A540" s="71" t="s">
        <v>1497</v>
      </c>
      <c r="B540" s="71" t="s">
        <v>1498</v>
      </c>
      <c r="C540" s="71">
        <v>16589600</v>
      </c>
      <c r="D540" s="71">
        <v>47939900</v>
      </c>
      <c r="E540" s="72" t="s">
        <v>376</v>
      </c>
      <c r="F540" s="71" t="s">
        <v>377</v>
      </c>
      <c r="G540" s="71" t="s">
        <v>378</v>
      </c>
      <c r="H540" s="71" t="s">
        <v>251</v>
      </c>
      <c r="I540" s="71" t="s">
        <v>1232</v>
      </c>
      <c r="J540" s="71" t="s">
        <v>434</v>
      </c>
      <c r="K540" s="48" t="s">
        <v>435</v>
      </c>
      <c r="L540" s="48">
        <v>1</v>
      </c>
    </row>
    <row r="541" spans="1:12">
      <c r="A541" s="71" t="s">
        <v>1499</v>
      </c>
      <c r="B541" s="71" t="s">
        <v>1500</v>
      </c>
      <c r="C541" s="71">
        <v>16570000</v>
      </c>
      <c r="D541" s="71">
        <v>47940000</v>
      </c>
      <c r="E541" s="72" t="s">
        <v>376</v>
      </c>
      <c r="F541" s="71" t="s">
        <v>377</v>
      </c>
      <c r="G541" s="71" t="s">
        <v>378</v>
      </c>
      <c r="H541" s="71" t="s">
        <v>251</v>
      </c>
      <c r="I541" s="71" t="s">
        <v>1232</v>
      </c>
      <c r="J541" s="71" t="s">
        <v>434</v>
      </c>
      <c r="K541" s="48" t="s">
        <v>435</v>
      </c>
      <c r="L541" s="48">
        <v>1</v>
      </c>
    </row>
    <row r="542" spans="1:12">
      <c r="A542" s="71" t="s">
        <v>1501</v>
      </c>
      <c r="B542" s="71" t="s">
        <v>1502</v>
      </c>
      <c r="C542" s="71">
        <v>16571500</v>
      </c>
      <c r="D542" s="71">
        <v>47959900</v>
      </c>
      <c r="E542" s="72" t="s">
        <v>376</v>
      </c>
      <c r="F542" s="71" t="s">
        <v>377</v>
      </c>
      <c r="G542" s="71" t="s">
        <v>378</v>
      </c>
      <c r="H542" s="71" t="s">
        <v>251</v>
      </c>
      <c r="I542" s="71" t="s">
        <v>1232</v>
      </c>
      <c r="J542" s="71" t="s">
        <v>434</v>
      </c>
      <c r="K542" s="48" t="s">
        <v>435</v>
      </c>
      <c r="L542" s="48">
        <v>1</v>
      </c>
    </row>
    <row r="543" spans="1:12">
      <c r="A543" s="71" t="s">
        <v>1503</v>
      </c>
      <c r="B543" s="71" t="s">
        <v>1504</v>
      </c>
      <c r="C543" s="71">
        <v>16589900</v>
      </c>
      <c r="D543" s="71">
        <v>47960000</v>
      </c>
      <c r="E543" s="72" t="s">
        <v>376</v>
      </c>
      <c r="F543" s="71" t="s">
        <v>377</v>
      </c>
      <c r="G543" s="71" t="s">
        <v>378</v>
      </c>
      <c r="H543" s="71" t="s">
        <v>251</v>
      </c>
      <c r="I543" s="71" t="s">
        <v>1232</v>
      </c>
      <c r="J543" s="71" t="s">
        <v>434</v>
      </c>
      <c r="K543" s="48" t="s">
        <v>435</v>
      </c>
      <c r="L543" s="48">
        <v>1</v>
      </c>
    </row>
    <row r="544" spans="1:12">
      <c r="A544" s="71" t="s">
        <v>1505</v>
      </c>
      <c r="B544" s="71" t="s">
        <v>1506</v>
      </c>
      <c r="C544" s="71">
        <v>16631200</v>
      </c>
      <c r="D544" s="71">
        <v>48089000</v>
      </c>
      <c r="E544" s="72" t="s">
        <v>376</v>
      </c>
      <c r="F544" s="71" t="s">
        <v>377</v>
      </c>
      <c r="G544" s="71" t="s">
        <v>378</v>
      </c>
      <c r="H544" s="71" t="s">
        <v>251</v>
      </c>
      <c r="I544" s="71" t="s">
        <v>1232</v>
      </c>
      <c r="J544" s="71" t="s">
        <v>434</v>
      </c>
      <c r="K544" s="48" t="s">
        <v>435</v>
      </c>
      <c r="L544" s="48">
        <v>1</v>
      </c>
    </row>
    <row r="545" spans="1:12">
      <c r="A545" s="71" t="s">
        <v>1507</v>
      </c>
      <c r="B545" s="71" t="s">
        <v>1508</v>
      </c>
      <c r="C545" s="71">
        <v>16614200</v>
      </c>
      <c r="D545" s="71">
        <v>48089000</v>
      </c>
      <c r="E545" s="72" t="s">
        <v>376</v>
      </c>
      <c r="F545" s="71" t="s">
        <v>377</v>
      </c>
      <c r="G545" s="71" t="s">
        <v>378</v>
      </c>
      <c r="H545" s="71" t="s">
        <v>251</v>
      </c>
      <c r="I545" s="71" t="s">
        <v>1232</v>
      </c>
      <c r="J545" s="71" t="s">
        <v>434</v>
      </c>
      <c r="K545" s="48" t="s">
        <v>435</v>
      </c>
      <c r="L545" s="48">
        <v>1</v>
      </c>
    </row>
    <row r="546" spans="1:12">
      <c r="A546" s="71" t="s">
        <v>1509</v>
      </c>
      <c r="B546" s="71" t="s">
        <v>1510</v>
      </c>
      <c r="C546" s="71">
        <v>16616100</v>
      </c>
      <c r="D546" s="71">
        <v>48106400</v>
      </c>
      <c r="E546" s="72" t="s">
        <v>376</v>
      </c>
      <c r="F546" s="71" t="s">
        <v>377</v>
      </c>
      <c r="G546" s="71" t="s">
        <v>378</v>
      </c>
      <c r="H546" s="71" t="s">
        <v>251</v>
      </c>
      <c r="I546" s="71" t="s">
        <v>1232</v>
      </c>
      <c r="J546" s="71" t="s">
        <v>434</v>
      </c>
      <c r="K546" s="48" t="s">
        <v>435</v>
      </c>
      <c r="L546" s="48">
        <v>1</v>
      </c>
    </row>
    <row r="547" spans="1:12">
      <c r="A547" s="71" t="s">
        <v>1511</v>
      </c>
      <c r="B547" s="71" t="s">
        <v>1512</v>
      </c>
      <c r="C547" s="71">
        <v>16633100</v>
      </c>
      <c r="D547" s="71">
        <v>48107900</v>
      </c>
      <c r="E547" s="72" t="s">
        <v>376</v>
      </c>
      <c r="F547" s="71" t="s">
        <v>377</v>
      </c>
      <c r="G547" s="71" t="s">
        <v>378</v>
      </c>
      <c r="H547" s="71" t="s">
        <v>251</v>
      </c>
      <c r="I547" s="71" t="s">
        <v>1232</v>
      </c>
      <c r="J547" s="71" t="s">
        <v>434</v>
      </c>
      <c r="K547" s="48" t="s">
        <v>435</v>
      </c>
      <c r="L547" s="48">
        <v>1</v>
      </c>
    </row>
    <row r="548" spans="1:12">
      <c r="A548" s="71" t="s">
        <v>1513</v>
      </c>
      <c r="B548" s="71" t="s">
        <v>1514</v>
      </c>
      <c r="C548" s="71">
        <v>14213800</v>
      </c>
      <c r="D548" s="71">
        <v>48124300</v>
      </c>
      <c r="E548" s="72" t="s">
        <v>376</v>
      </c>
      <c r="F548" s="71" t="s">
        <v>377</v>
      </c>
      <c r="G548" s="71" t="s">
        <v>378</v>
      </c>
      <c r="H548" s="71" t="s">
        <v>332</v>
      </c>
      <c r="I548" s="71" t="s">
        <v>1515</v>
      </c>
      <c r="J548" s="71" t="s">
        <v>404</v>
      </c>
      <c r="K548" s="48" t="s">
        <v>405</v>
      </c>
      <c r="L548" s="48">
        <v>2</v>
      </c>
    </row>
    <row r="549" spans="1:12">
      <c r="A549" s="71" t="s">
        <v>1516</v>
      </c>
      <c r="B549" s="71" t="s">
        <v>1517</v>
      </c>
      <c r="C549" s="71">
        <v>14225700</v>
      </c>
      <c r="D549" s="71">
        <v>48127600</v>
      </c>
      <c r="E549" s="72" t="s">
        <v>376</v>
      </c>
      <c r="F549" s="71" t="s">
        <v>377</v>
      </c>
      <c r="G549" s="71" t="s">
        <v>378</v>
      </c>
      <c r="H549" s="71" t="s">
        <v>332</v>
      </c>
      <c r="I549" s="71" t="s">
        <v>1515</v>
      </c>
      <c r="J549" s="71" t="s">
        <v>404</v>
      </c>
      <c r="K549" s="48" t="s">
        <v>405</v>
      </c>
      <c r="L549" s="48">
        <v>2</v>
      </c>
    </row>
    <row r="550" spans="1:12">
      <c r="A550" s="71" t="s">
        <v>1518</v>
      </c>
      <c r="B550" s="71" t="s">
        <v>1519</v>
      </c>
      <c r="C550" s="71">
        <v>14236600</v>
      </c>
      <c r="D550" s="71">
        <v>48130000</v>
      </c>
      <c r="E550" s="72" t="s">
        <v>376</v>
      </c>
      <c r="F550" s="71" t="s">
        <v>377</v>
      </c>
      <c r="G550" s="71" t="s">
        <v>378</v>
      </c>
      <c r="H550" s="71" t="s">
        <v>332</v>
      </c>
      <c r="I550" s="71" t="s">
        <v>1515</v>
      </c>
      <c r="J550" s="71" t="s">
        <v>404</v>
      </c>
      <c r="K550" s="48" t="s">
        <v>405</v>
      </c>
      <c r="L550" s="48">
        <v>2</v>
      </c>
    </row>
    <row r="551" spans="1:12">
      <c r="A551" s="71" t="s">
        <v>1520</v>
      </c>
      <c r="B551" s="71" t="s">
        <v>1521</v>
      </c>
      <c r="C551" s="71">
        <v>14246000</v>
      </c>
      <c r="D551" s="71">
        <v>48133400</v>
      </c>
      <c r="E551" s="72" t="s">
        <v>376</v>
      </c>
      <c r="F551" s="71" t="s">
        <v>377</v>
      </c>
      <c r="G551" s="71" t="s">
        <v>378</v>
      </c>
      <c r="H551" s="71" t="s">
        <v>332</v>
      </c>
      <c r="I551" s="71" t="s">
        <v>1515</v>
      </c>
      <c r="J551" s="71" t="s">
        <v>404</v>
      </c>
      <c r="K551" s="48" t="s">
        <v>405</v>
      </c>
      <c r="L551" s="48">
        <v>2</v>
      </c>
    </row>
    <row r="552" spans="1:12">
      <c r="A552" s="71" t="s">
        <v>1522</v>
      </c>
      <c r="B552" s="71" t="s">
        <v>1523</v>
      </c>
      <c r="C552" s="71">
        <v>14400000</v>
      </c>
      <c r="D552" s="71">
        <v>48252000</v>
      </c>
      <c r="E552" s="72" t="s">
        <v>376</v>
      </c>
      <c r="F552" s="71" t="s">
        <v>377</v>
      </c>
      <c r="G552" s="71" t="s">
        <v>378</v>
      </c>
      <c r="H552" s="71" t="s">
        <v>332</v>
      </c>
      <c r="I552" s="71" t="s">
        <v>1515</v>
      </c>
      <c r="J552" s="71" t="s">
        <v>404</v>
      </c>
      <c r="K552" s="48" t="s">
        <v>405</v>
      </c>
      <c r="L552" s="48">
        <v>2</v>
      </c>
    </row>
    <row r="553" spans="1:12">
      <c r="A553" s="71" t="s">
        <v>1524</v>
      </c>
      <c r="B553" s="71" t="s">
        <v>1525</v>
      </c>
      <c r="C553" s="71">
        <v>14429800</v>
      </c>
      <c r="D553" s="71">
        <v>48244000</v>
      </c>
      <c r="E553" s="72" t="s">
        <v>376</v>
      </c>
      <c r="F553" s="71" t="s">
        <v>377</v>
      </c>
      <c r="G553" s="71" t="s">
        <v>378</v>
      </c>
      <c r="H553" s="71" t="s">
        <v>332</v>
      </c>
      <c r="I553" s="71" t="s">
        <v>1515</v>
      </c>
      <c r="J553" s="71" t="s">
        <v>404</v>
      </c>
      <c r="K553" s="48" t="s">
        <v>405</v>
      </c>
      <c r="L553" s="48">
        <v>2</v>
      </c>
    </row>
    <row r="554" spans="1:12">
      <c r="A554" s="71" t="s">
        <v>1526</v>
      </c>
      <c r="B554" s="71" t="s">
        <v>1527</v>
      </c>
      <c r="C554" s="71">
        <v>14449600</v>
      </c>
      <c r="D554" s="71">
        <v>48210300</v>
      </c>
      <c r="E554" s="72" t="s">
        <v>376</v>
      </c>
      <c r="F554" s="71" t="s">
        <v>377</v>
      </c>
      <c r="G554" s="71" t="s">
        <v>378</v>
      </c>
      <c r="H554" s="71" t="s">
        <v>332</v>
      </c>
      <c r="I554" s="71" t="s">
        <v>1515</v>
      </c>
      <c r="J554" s="71" t="s">
        <v>404</v>
      </c>
      <c r="K554" s="48" t="s">
        <v>405</v>
      </c>
      <c r="L554" s="48">
        <v>2</v>
      </c>
    </row>
    <row r="555" spans="1:12">
      <c r="A555" s="71" t="s">
        <v>1528</v>
      </c>
      <c r="B555" s="71" t="s">
        <v>1529</v>
      </c>
      <c r="C555" s="71">
        <v>14469400</v>
      </c>
      <c r="D555" s="71">
        <v>48206100</v>
      </c>
      <c r="E555" s="72" t="s">
        <v>376</v>
      </c>
      <c r="F555" s="71" t="s">
        <v>377</v>
      </c>
      <c r="G555" s="71" t="s">
        <v>378</v>
      </c>
      <c r="H555" s="71" t="s">
        <v>332</v>
      </c>
      <c r="I555" s="71" t="s">
        <v>1515</v>
      </c>
      <c r="J555" s="71" t="s">
        <v>404</v>
      </c>
      <c r="K555" s="48" t="s">
        <v>405</v>
      </c>
      <c r="L555" s="48">
        <v>2</v>
      </c>
    </row>
    <row r="556" spans="1:12">
      <c r="A556" s="71" t="s">
        <v>1530</v>
      </c>
      <c r="B556" s="71" t="s">
        <v>1531</v>
      </c>
      <c r="C556" s="71">
        <v>14619100</v>
      </c>
      <c r="D556" s="71">
        <v>48152700</v>
      </c>
      <c r="E556" s="72" t="s">
        <v>376</v>
      </c>
      <c r="F556" s="71" t="s">
        <v>377</v>
      </c>
      <c r="G556" s="71" t="s">
        <v>378</v>
      </c>
      <c r="H556" s="71" t="s">
        <v>332</v>
      </c>
      <c r="I556" s="71" t="s">
        <v>1515</v>
      </c>
      <c r="J556" s="71" t="s">
        <v>404</v>
      </c>
      <c r="K556" s="48" t="s">
        <v>405</v>
      </c>
      <c r="L556" s="48">
        <v>2</v>
      </c>
    </row>
    <row r="557" spans="1:12">
      <c r="A557" s="71" t="s">
        <v>1532</v>
      </c>
      <c r="B557" s="71" t="s">
        <v>1533</v>
      </c>
      <c r="C557" s="71">
        <v>14620700</v>
      </c>
      <c r="D557" s="71">
        <v>48172200</v>
      </c>
      <c r="E557" s="72" t="s">
        <v>376</v>
      </c>
      <c r="F557" s="71" t="s">
        <v>377</v>
      </c>
      <c r="G557" s="71" t="s">
        <v>378</v>
      </c>
      <c r="H557" s="71" t="s">
        <v>332</v>
      </c>
      <c r="I557" s="71" t="s">
        <v>1515</v>
      </c>
      <c r="J557" s="71" t="s">
        <v>404</v>
      </c>
      <c r="K557" s="48" t="s">
        <v>405</v>
      </c>
      <c r="L557" s="48">
        <v>2</v>
      </c>
    </row>
    <row r="558" spans="1:12">
      <c r="A558" s="71" t="s">
        <v>1534</v>
      </c>
      <c r="B558" s="71" t="s">
        <v>1535</v>
      </c>
      <c r="C558" s="71">
        <v>14644300</v>
      </c>
      <c r="D558" s="71">
        <v>48167300</v>
      </c>
      <c r="E558" s="72" t="s">
        <v>376</v>
      </c>
      <c r="F558" s="71" t="s">
        <v>377</v>
      </c>
      <c r="G558" s="71" t="s">
        <v>378</v>
      </c>
      <c r="H558" s="71" t="s">
        <v>332</v>
      </c>
      <c r="I558" s="71" t="s">
        <v>1515</v>
      </c>
      <c r="J558" s="71" t="s">
        <v>404</v>
      </c>
      <c r="K558" s="48" t="s">
        <v>405</v>
      </c>
      <c r="L558" s="48">
        <v>2</v>
      </c>
    </row>
    <row r="559" spans="1:12">
      <c r="A559" s="71" t="s">
        <v>1536</v>
      </c>
      <c r="B559" s="71" t="s">
        <v>1537</v>
      </c>
      <c r="C559" s="71">
        <v>14641900</v>
      </c>
      <c r="D559" s="71">
        <v>48146200</v>
      </c>
      <c r="E559" s="72" t="s">
        <v>376</v>
      </c>
      <c r="F559" s="71" t="s">
        <v>377</v>
      </c>
      <c r="G559" s="71" t="s">
        <v>378</v>
      </c>
      <c r="H559" s="71" t="s">
        <v>332</v>
      </c>
      <c r="I559" s="71" t="s">
        <v>1515</v>
      </c>
      <c r="J559" s="71" t="s">
        <v>404</v>
      </c>
      <c r="K559" s="48" t="s">
        <v>405</v>
      </c>
      <c r="L559" s="48">
        <v>2</v>
      </c>
    </row>
    <row r="560" spans="1:12">
      <c r="A560" s="71" t="s">
        <v>1538</v>
      </c>
      <c r="B560" s="71" t="s">
        <v>1539</v>
      </c>
      <c r="C560" s="71">
        <v>14648400</v>
      </c>
      <c r="D560" s="71">
        <v>48060800</v>
      </c>
      <c r="E560" s="72" t="s">
        <v>376</v>
      </c>
      <c r="F560" s="71" t="s">
        <v>377</v>
      </c>
      <c r="G560" s="71" t="s">
        <v>378</v>
      </c>
      <c r="H560" s="71" t="s">
        <v>332</v>
      </c>
      <c r="I560" s="71" t="s">
        <v>1515</v>
      </c>
      <c r="J560" s="71" t="s">
        <v>404</v>
      </c>
      <c r="K560" s="48" t="s">
        <v>405</v>
      </c>
      <c r="L560" s="48">
        <v>2</v>
      </c>
    </row>
    <row r="561" spans="1:12">
      <c r="A561" s="71" t="s">
        <v>1540</v>
      </c>
      <c r="B561" s="71" t="s">
        <v>1541</v>
      </c>
      <c r="C561" s="71">
        <v>14650800</v>
      </c>
      <c r="D561" s="71">
        <v>48084400</v>
      </c>
      <c r="E561" s="72" t="s">
        <v>376</v>
      </c>
      <c r="F561" s="71" t="s">
        <v>377</v>
      </c>
      <c r="G561" s="71" t="s">
        <v>378</v>
      </c>
      <c r="H561" s="71" t="s">
        <v>332</v>
      </c>
      <c r="I561" s="71" t="s">
        <v>1515</v>
      </c>
      <c r="J561" s="71" t="s">
        <v>404</v>
      </c>
      <c r="K561" s="48" t="s">
        <v>405</v>
      </c>
      <c r="L561" s="48">
        <v>2</v>
      </c>
    </row>
    <row r="562" spans="1:12">
      <c r="A562" s="71" t="s">
        <v>1542</v>
      </c>
      <c r="B562" s="71" t="s">
        <v>1543</v>
      </c>
      <c r="C562" s="71">
        <v>14675200</v>
      </c>
      <c r="D562" s="71">
        <v>48082800</v>
      </c>
      <c r="E562" s="72" t="s">
        <v>376</v>
      </c>
      <c r="F562" s="71" t="s">
        <v>377</v>
      </c>
      <c r="G562" s="71" t="s">
        <v>378</v>
      </c>
      <c r="H562" s="71" t="s">
        <v>332</v>
      </c>
      <c r="I562" s="71" t="s">
        <v>1515</v>
      </c>
      <c r="J562" s="71" t="s">
        <v>404</v>
      </c>
      <c r="K562" s="48" t="s">
        <v>405</v>
      </c>
      <c r="L562" s="48">
        <v>2</v>
      </c>
    </row>
    <row r="563" spans="1:12">
      <c r="A563" s="71" t="s">
        <v>1544</v>
      </c>
      <c r="B563" s="71" t="s">
        <v>1545</v>
      </c>
      <c r="C563" s="71">
        <v>14671900</v>
      </c>
      <c r="D563" s="71">
        <v>48056800</v>
      </c>
      <c r="E563" s="72" t="s">
        <v>376</v>
      </c>
      <c r="F563" s="71" t="s">
        <v>377</v>
      </c>
      <c r="G563" s="71" t="s">
        <v>378</v>
      </c>
      <c r="H563" s="71" t="s">
        <v>332</v>
      </c>
      <c r="I563" s="71" t="s">
        <v>1515</v>
      </c>
      <c r="J563" s="71" t="s">
        <v>404</v>
      </c>
      <c r="K563" s="48" t="s">
        <v>405</v>
      </c>
      <c r="L563" s="48">
        <v>2</v>
      </c>
    </row>
    <row r="564" spans="1:12">
      <c r="A564" s="71" t="s">
        <v>1546</v>
      </c>
      <c r="B564" s="71" t="s">
        <v>1547</v>
      </c>
      <c r="C564" s="71">
        <v>14784900</v>
      </c>
      <c r="D564" s="71">
        <v>48034000</v>
      </c>
      <c r="E564" s="72" t="s">
        <v>376</v>
      </c>
      <c r="F564" s="71" t="s">
        <v>377</v>
      </c>
      <c r="G564" s="71" t="s">
        <v>378</v>
      </c>
      <c r="H564" s="71" t="s">
        <v>332</v>
      </c>
      <c r="I564" s="71" t="s">
        <v>1515</v>
      </c>
      <c r="J564" s="71" t="s">
        <v>404</v>
      </c>
      <c r="K564" s="48" t="s">
        <v>405</v>
      </c>
      <c r="L564" s="48">
        <v>2</v>
      </c>
    </row>
    <row r="565" spans="1:12">
      <c r="A565" s="71" t="s">
        <v>1548</v>
      </c>
      <c r="B565" s="71" t="s">
        <v>1549</v>
      </c>
      <c r="C565" s="71">
        <v>14785700</v>
      </c>
      <c r="D565" s="71">
        <v>48060800</v>
      </c>
      <c r="E565" s="72" t="s">
        <v>376</v>
      </c>
      <c r="F565" s="71" t="s">
        <v>377</v>
      </c>
      <c r="G565" s="71" t="s">
        <v>378</v>
      </c>
      <c r="H565" s="71" t="s">
        <v>332</v>
      </c>
      <c r="I565" s="71" t="s">
        <v>1515</v>
      </c>
      <c r="J565" s="71" t="s">
        <v>404</v>
      </c>
      <c r="K565" s="48" t="s">
        <v>405</v>
      </c>
      <c r="L565" s="48">
        <v>2</v>
      </c>
    </row>
    <row r="566" spans="1:12">
      <c r="A566" s="71" t="s">
        <v>1550</v>
      </c>
      <c r="B566" s="71" t="s">
        <v>1551</v>
      </c>
      <c r="C566" s="71">
        <v>14812500</v>
      </c>
      <c r="D566" s="71">
        <v>48060000</v>
      </c>
      <c r="E566" s="72" t="s">
        <v>376</v>
      </c>
      <c r="F566" s="71" t="s">
        <v>377</v>
      </c>
      <c r="G566" s="71" t="s">
        <v>378</v>
      </c>
      <c r="H566" s="71" t="s">
        <v>332</v>
      </c>
      <c r="I566" s="71" t="s">
        <v>1515</v>
      </c>
      <c r="J566" s="71" t="s">
        <v>404</v>
      </c>
      <c r="K566" s="48" t="s">
        <v>405</v>
      </c>
      <c r="L566" s="48">
        <v>2</v>
      </c>
    </row>
    <row r="567" spans="1:12">
      <c r="A567" s="71" t="s">
        <v>1552</v>
      </c>
      <c r="B567" s="71" t="s">
        <v>1553</v>
      </c>
      <c r="C567" s="71">
        <v>14810900</v>
      </c>
      <c r="D567" s="71">
        <v>48032400</v>
      </c>
      <c r="E567" s="72" t="s">
        <v>376</v>
      </c>
      <c r="F567" s="71" t="s">
        <v>377</v>
      </c>
      <c r="G567" s="71" t="s">
        <v>378</v>
      </c>
      <c r="H567" s="71" t="s">
        <v>332</v>
      </c>
      <c r="I567" s="71" t="s">
        <v>1515</v>
      </c>
      <c r="J567" s="71" t="s">
        <v>404</v>
      </c>
      <c r="K567" s="48" t="s">
        <v>405</v>
      </c>
      <c r="L567" s="48">
        <v>2</v>
      </c>
    </row>
    <row r="568" spans="1:12">
      <c r="A568" s="71" t="s">
        <v>1554</v>
      </c>
      <c r="B568" s="71" t="s">
        <v>1555</v>
      </c>
      <c r="C568" s="71">
        <v>13917800</v>
      </c>
      <c r="D568" s="71">
        <v>48080300</v>
      </c>
      <c r="E568" s="72" t="s">
        <v>376</v>
      </c>
      <c r="F568" s="71" t="s">
        <v>377</v>
      </c>
      <c r="G568" s="71" t="s">
        <v>378</v>
      </c>
      <c r="H568" s="71" t="s">
        <v>332</v>
      </c>
      <c r="I568" s="71" t="s">
        <v>1515</v>
      </c>
      <c r="J568" s="71" t="s">
        <v>404</v>
      </c>
      <c r="K568" s="48" t="s">
        <v>405</v>
      </c>
      <c r="L568" s="48">
        <v>2</v>
      </c>
    </row>
    <row r="569" spans="1:12">
      <c r="A569" s="71" t="s">
        <v>1556</v>
      </c>
      <c r="B569" s="71" t="s">
        <v>1557</v>
      </c>
      <c r="C569" s="71">
        <v>13916100</v>
      </c>
      <c r="D569" s="71">
        <v>48098200</v>
      </c>
      <c r="E569" s="72" t="s">
        <v>376</v>
      </c>
      <c r="F569" s="71" t="s">
        <v>377</v>
      </c>
      <c r="G569" s="71" t="s">
        <v>378</v>
      </c>
      <c r="H569" s="71" t="s">
        <v>332</v>
      </c>
      <c r="I569" s="71" t="s">
        <v>1515</v>
      </c>
      <c r="J569" s="71" t="s">
        <v>404</v>
      </c>
      <c r="K569" s="48" t="s">
        <v>405</v>
      </c>
      <c r="L569" s="48">
        <v>2</v>
      </c>
    </row>
    <row r="570" spans="1:12">
      <c r="A570" s="71" t="s">
        <v>1558</v>
      </c>
      <c r="B570" s="71" t="s">
        <v>1559</v>
      </c>
      <c r="C570" s="71">
        <v>13938100</v>
      </c>
      <c r="D570" s="71">
        <v>48099800</v>
      </c>
      <c r="E570" s="72" t="s">
        <v>376</v>
      </c>
      <c r="F570" s="71" t="s">
        <v>377</v>
      </c>
      <c r="G570" s="71" t="s">
        <v>378</v>
      </c>
      <c r="H570" s="71" t="s">
        <v>332</v>
      </c>
      <c r="I570" s="71" t="s">
        <v>1515</v>
      </c>
      <c r="J570" s="71" t="s">
        <v>404</v>
      </c>
      <c r="K570" s="48" t="s">
        <v>405</v>
      </c>
      <c r="L570" s="48">
        <v>2</v>
      </c>
    </row>
    <row r="571" spans="1:12">
      <c r="A571" s="71" t="s">
        <v>1560</v>
      </c>
      <c r="B571" s="71" t="s">
        <v>1561</v>
      </c>
      <c r="C571" s="71">
        <v>13937300</v>
      </c>
      <c r="D571" s="71">
        <v>48076300</v>
      </c>
      <c r="E571" s="72" t="s">
        <v>376</v>
      </c>
      <c r="F571" s="71" t="s">
        <v>377</v>
      </c>
      <c r="G571" s="71" t="s">
        <v>378</v>
      </c>
      <c r="H571" s="71" t="s">
        <v>332</v>
      </c>
      <c r="I571" s="71" t="s">
        <v>1515</v>
      </c>
      <c r="J571" s="71" t="s">
        <v>404</v>
      </c>
      <c r="K571" s="48" t="s">
        <v>405</v>
      </c>
      <c r="L571" s="48">
        <v>2</v>
      </c>
    </row>
    <row r="572" spans="1:12">
      <c r="A572" s="71" t="s">
        <v>1562</v>
      </c>
      <c r="B572" s="71" t="s">
        <v>1563</v>
      </c>
      <c r="C572" s="71">
        <v>14807700</v>
      </c>
      <c r="D572" s="71">
        <v>47938900</v>
      </c>
      <c r="E572" s="72" t="s">
        <v>376</v>
      </c>
      <c r="F572" s="71" t="s">
        <v>377</v>
      </c>
      <c r="G572" s="71" t="s">
        <v>378</v>
      </c>
      <c r="H572" s="71" t="s">
        <v>332</v>
      </c>
      <c r="I572" s="71" t="s">
        <v>1515</v>
      </c>
      <c r="J572" s="71" t="s">
        <v>404</v>
      </c>
      <c r="K572" s="48" t="s">
        <v>405</v>
      </c>
      <c r="L572" s="48">
        <v>2</v>
      </c>
    </row>
    <row r="573" spans="1:12">
      <c r="A573" s="71" t="s">
        <v>1564</v>
      </c>
      <c r="B573" s="71" t="s">
        <v>1565</v>
      </c>
      <c r="C573" s="71">
        <v>14808500</v>
      </c>
      <c r="D573" s="71">
        <v>47964900</v>
      </c>
      <c r="E573" s="72" t="s">
        <v>376</v>
      </c>
      <c r="F573" s="71" t="s">
        <v>377</v>
      </c>
      <c r="G573" s="71" t="s">
        <v>378</v>
      </c>
      <c r="H573" s="71" t="s">
        <v>332</v>
      </c>
      <c r="I573" s="71" t="s">
        <v>1515</v>
      </c>
      <c r="J573" s="71" t="s">
        <v>404</v>
      </c>
      <c r="K573" s="48" t="s">
        <v>405</v>
      </c>
      <c r="L573" s="48">
        <v>2</v>
      </c>
    </row>
    <row r="574" spans="1:12">
      <c r="A574" s="71" t="s">
        <v>1566</v>
      </c>
      <c r="B574" s="71" t="s">
        <v>1567</v>
      </c>
      <c r="C574" s="71">
        <v>14829600</v>
      </c>
      <c r="D574" s="71">
        <v>47964900</v>
      </c>
      <c r="E574" s="72" t="s">
        <v>376</v>
      </c>
      <c r="F574" s="71" t="s">
        <v>377</v>
      </c>
      <c r="G574" s="71" t="s">
        <v>378</v>
      </c>
      <c r="H574" s="71" t="s">
        <v>332</v>
      </c>
      <c r="I574" s="71" t="s">
        <v>1515</v>
      </c>
      <c r="J574" s="71" t="s">
        <v>404</v>
      </c>
      <c r="K574" s="48" t="s">
        <v>405</v>
      </c>
      <c r="L574" s="48">
        <v>2</v>
      </c>
    </row>
    <row r="575" spans="1:12">
      <c r="A575" s="71" t="s">
        <v>1568</v>
      </c>
      <c r="B575" s="71" t="s">
        <v>1569</v>
      </c>
      <c r="C575" s="71">
        <v>14829600</v>
      </c>
      <c r="D575" s="71">
        <v>47939700</v>
      </c>
      <c r="E575" s="72" t="s">
        <v>376</v>
      </c>
      <c r="F575" s="71" t="s">
        <v>377</v>
      </c>
      <c r="G575" s="71" t="s">
        <v>378</v>
      </c>
      <c r="H575" s="71" t="s">
        <v>332</v>
      </c>
      <c r="I575" s="71" t="s">
        <v>1515</v>
      </c>
      <c r="J575" s="71" t="s">
        <v>404</v>
      </c>
      <c r="K575" s="48" t="s">
        <v>405</v>
      </c>
      <c r="L575" s="48">
        <v>2</v>
      </c>
    </row>
    <row r="576" spans="1:12">
      <c r="A576" s="71" t="s">
        <v>1570</v>
      </c>
      <c r="B576" s="71" t="s">
        <v>1571</v>
      </c>
      <c r="C576" s="71">
        <v>14901900</v>
      </c>
      <c r="D576" s="71">
        <v>47960100</v>
      </c>
      <c r="E576" s="72" t="s">
        <v>376</v>
      </c>
      <c r="F576" s="71" t="s">
        <v>377</v>
      </c>
      <c r="G576" s="71" t="s">
        <v>378</v>
      </c>
      <c r="H576" s="71" t="s">
        <v>332</v>
      </c>
      <c r="I576" s="71" t="s">
        <v>1515</v>
      </c>
      <c r="J576" s="71" t="s">
        <v>404</v>
      </c>
      <c r="K576" s="48" t="s">
        <v>405</v>
      </c>
      <c r="L576" s="48">
        <v>2</v>
      </c>
    </row>
    <row r="577" spans="1:12">
      <c r="A577" s="71" t="s">
        <v>1572</v>
      </c>
      <c r="B577" s="71" t="s">
        <v>1573</v>
      </c>
      <c r="C577" s="71">
        <v>14903600</v>
      </c>
      <c r="D577" s="71">
        <v>47983600</v>
      </c>
      <c r="E577" s="72" t="s">
        <v>376</v>
      </c>
      <c r="F577" s="71" t="s">
        <v>377</v>
      </c>
      <c r="G577" s="71" t="s">
        <v>378</v>
      </c>
      <c r="H577" s="71" t="s">
        <v>332</v>
      </c>
      <c r="I577" s="71" t="s">
        <v>1515</v>
      </c>
      <c r="J577" s="71" t="s">
        <v>404</v>
      </c>
      <c r="K577" s="48" t="s">
        <v>405</v>
      </c>
      <c r="L577" s="48">
        <v>2</v>
      </c>
    </row>
    <row r="578" spans="1:12">
      <c r="A578" s="71" t="s">
        <v>1574</v>
      </c>
      <c r="B578" s="71" t="s">
        <v>1575</v>
      </c>
      <c r="C578" s="71">
        <v>14925500</v>
      </c>
      <c r="D578" s="71">
        <v>47984400</v>
      </c>
      <c r="E578" s="72" t="s">
        <v>376</v>
      </c>
      <c r="F578" s="71" t="s">
        <v>377</v>
      </c>
      <c r="G578" s="71" t="s">
        <v>378</v>
      </c>
      <c r="H578" s="71" t="s">
        <v>332</v>
      </c>
      <c r="I578" s="71" t="s">
        <v>1515</v>
      </c>
      <c r="J578" s="71" t="s">
        <v>404</v>
      </c>
      <c r="K578" s="48" t="s">
        <v>405</v>
      </c>
      <c r="L578" s="48">
        <v>2</v>
      </c>
    </row>
    <row r="579" spans="1:12">
      <c r="A579" s="71" t="s">
        <v>1576</v>
      </c>
      <c r="B579" s="71" t="s">
        <v>1577</v>
      </c>
      <c r="C579" s="71">
        <v>14925500</v>
      </c>
      <c r="D579" s="71">
        <v>47960100</v>
      </c>
      <c r="E579" s="72" t="s">
        <v>376</v>
      </c>
      <c r="F579" s="71" t="s">
        <v>377</v>
      </c>
      <c r="G579" s="71" t="s">
        <v>378</v>
      </c>
      <c r="H579" s="71" t="s">
        <v>332</v>
      </c>
      <c r="I579" s="71" t="s">
        <v>1515</v>
      </c>
      <c r="J579" s="71" t="s">
        <v>404</v>
      </c>
      <c r="K579" s="48" t="s">
        <v>405</v>
      </c>
      <c r="L579" s="48">
        <v>2</v>
      </c>
    </row>
    <row r="580" spans="1:12">
      <c r="A580" s="71" t="s">
        <v>1578</v>
      </c>
      <c r="B580" s="71" t="s">
        <v>1579</v>
      </c>
      <c r="C580" s="71">
        <v>15000000</v>
      </c>
      <c r="D580" s="71">
        <v>47793600</v>
      </c>
      <c r="E580" s="72" t="s">
        <v>376</v>
      </c>
      <c r="F580" s="71" t="s">
        <v>377</v>
      </c>
      <c r="G580" s="71" t="s">
        <v>378</v>
      </c>
      <c r="H580" s="71" t="s">
        <v>332</v>
      </c>
      <c r="I580" s="71" t="s">
        <v>1580</v>
      </c>
      <c r="J580" s="71" t="s">
        <v>384</v>
      </c>
      <c r="K580" s="48" t="s">
        <v>385</v>
      </c>
      <c r="L580" s="48">
        <v>2</v>
      </c>
    </row>
    <row r="581" spans="1:12">
      <c r="A581" s="71" t="s">
        <v>1581</v>
      </c>
      <c r="B581" s="71" t="s">
        <v>1582</v>
      </c>
      <c r="C581" s="71">
        <v>15000000</v>
      </c>
      <c r="D581" s="71">
        <v>47813600</v>
      </c>
      <c r="E581" s="72" t="s">
        <v>376</v>
      </c>
      <c r="F581" s="71" t="s">
        <v>377</v>
      </c>
      <c r="G581" s="71" t="s">
        <v>378</v>
      </c>
      <c r="H581" s="71" t="s">
        <v>332</v>
      </c>
      <c r="I581" s="71" t="s">
        <v>1580</v>
      </c>
      <c r="J581" s="71" t="s">
        <v>384</v>
      </c>
      <c r="K581" s="48" t="s">
        <v>385</v>
      </c>
      <c r="L581" s="48">
        <v>2</v>
      </c>
    </row>
    <row r="582" spans="1:12">
      <c r="A582" s="71" t="s">
        <v>1583</v>
      </c>
      <c r="B582" s="71" t="s">
        <v>1584</v>
      </c>
      <c r="C582" s="71">
        <v>15020000</v>
      </c>
      <c r="D582" s="71">
        <v>47813600</v>
      </c>
      <c r="E582" s="72" t="s">
        <v>376</v>
      </c>
      <c r="F582" s="71" t="s">
        <v>377</v>
      </c>
      <c r="G582" s="71" t="s">
        <v>378</v>
      </c>
      <c r="H582" s="71" t="s">
        <v>332</v>
      </c>
      <c r="I582" s="71" t="s">
        <v>1580</v>
      </c>
      <c r="J582" s="71" t="s">
        <v>384</v>
      </c>
      <c r="K582" s="48" t="s">
        <v>385</v>
      </c>
      <c r="L582" s="48">
        <v>2</v>
      </c>
    </row>
    <row r="583" spans="1:12">
      <c r="A583" s="71" t="s">
        <v>1585</v>
      </c>
      <c r="B583" s="71" t="s">
        <v>1586</v>
      </c>
      <c r="C583" s="71">
        <v>15020000</v>
      </c>
      <c r="D583" s="71">
        <v>47793600</v>
      </c>
      <c r="E583" s="72" t="s">
        <v>376</v>
      </c>
      <c r="F583" s="71" t="s">
        <v>377</v>
      </c>
      <c r="G583" s="71" t="s">
        <v>378</v>
      </c>
      <c r="H583" s="71" t="s">
        <v>332</v>
      </c>
      <c r="I583" s="71" t="s">
        <v>1580</v>
      </c>
      <c r="J583" s="71" t="s">
        <v>384</v>
      </c>
      <c r="K583" s="48" t="s">
        <v>385</v>
      </c>
      <c r="L583" s="48">
        <v>2</v>
      </c>
    </row>
    <row r="584" spans="1:12">
      <c r="A584" s="71" t="s">
        <v>1587</v>
      </c>
      <c r="B584" s="71" t="s">
        <v>1588</v>
      </c>
      <c r="C584" s="71">
        <v>15051900</v>
      </c>
      <c r="D584" s="71">
        <v>47728100</v>
      </c>
      <c r="E584" s="72" t="s">
        <v>376</v>
      </c>
      <c r="F584" s="71" t="s">
        <v>377</v>
      </c>
      <c r="G584" s="71" t="s">
        <v>378</v>
      </c>
      <c r="H584" s="71" t="s">
        <v>332</v>
      </c>
      <c r="I584" s="71" t="s">
        <v>1580</v>
      </c>
      <c r="J584" s="71" t="s">
        <v>384</v>
      </c>
      <c r="K584" s="48" t="s">
        <v>385</v>
      </c>
      <c r="L584" s="48">
        <v>2</v>
      </c>
    </row>
    <row r="585" spans="1:12">
      <c r="A585" s="71" t="s">
        <v>1589</v>
      </c>
      <c r="B585" s="71" t="s">
        <v>1590</v>
      </c>
      <c r="C585" s="71">
        <v>15062500</v>
      </c>
      <c r="D585" s="71">
        <v>47745400</v>
      </c>
      <c r="E585" s="72" t="s">
        <v>376</v>
      </c>
      <c r="F585" s="71" t="s">
        <v>377</v>
      </c>
      <c r="G585" s="71" t="s">
        <v>378</v>
      </c>
      <c r="H585" s="71" t="s">
        <v>332</v>
      </c>
      <c r="I585" s="71" t="s">
        <v>1580</v>
      </c>
      <c r="J585" s="71" t="s">
        <v>384</v>
      </c>
      <c r="K585" s="48" t="s">
        <v>385</v>
      </c>
      <c r="L585" s="48">
        <v>2</v>
      </c>
    </row>
    <row r="586" spans="1:12">
      <c r="A586" s="71" t="s">
        <v>1591</v>
      </c>
      <c r="B586" s="71" t="s">
        <v>1592</v>
      </c>
      <c r="C586" s="71">
        <v>15079300</v>
      </c>
      <c r="D586" s="71">
        <v>47735400</v>
      </c>
      <c r="E586" s="72" t="s">
        <v>376</v>
      </c>
      <c r="F586" s="71" t="s">
        <v>377</v>
      </c>
      <c r="G586" s="71" t="s">
        <v>378</v>
      </c>
      <c r="H586" s="71" t="s">
        <v>332</v>
      </c>
      <c r="I586" s="71" t="s">
        <v>1580</v>
      </c>
      <c r="J586" s="71" t="s">
        <v>384</v>
      </c>
      <c r="K586" s="48" t="s">
        <v>385</v>
      </c>
      <c r="L586" s="48">
        <v>2</v>
      </c>
    </row>
    <row r="587" spans="1:12">
      <c r="A587" s="71" t="s">
        <v>1593</v>
      </c>
      <c r="B587" s="71" t="s">
        <v>1594</v>
      </c>
      <c r="C587" s="71">
        <v>15068800</v>
      </c>
      <c r="D587" s="71">
        <v>47718000</v>
      </c>
      <c r="E587" s="72" t="s">
        <v>376</v>
      </c>
      <c r="F587" s="71" t="s">
        <v>377</v>
      </c>
      <c r="G587" s="71" t="s">
        <v>378</v>
      </c>
      <c r="H587" s="71" t="s">
        <v>332</v>
      </c>
      <c r="I587" s="71" t="s">
        <v>1580</v>
      </c>
      <c r="J587" s="71" t="s">
        <v>384</v>
      </c>
      <c r="K587" s="48" t="s">
        <v>385</v>
      </c>
      <c r="L587" s="48">
        <v>2</v>
      </c>
    </row>
    <row r="588" spans="1:12">
      <c r="A588" s="71" t="s">
        <v>1595</v>
      </c>
      <c r="B588" s="71" t="s">
        <v>1596</v>
      </c>
      <c r="C588" s="71">
        <v>15102800</v>
      </c>
      <c r="D588" s="71">
        <v>47813800</v>
      </c>
      <c r="E588" s="72" t="s">
        <v>376</v>
      </c>
      <c r="F588" s="71" t="s">
        <v>377</v>
      </c>
      <c r="G588" s="71" t="s">
        <v>378</v>
      </c>
      <c r="H588" s="71" t="s">
        <v>332</v>
      </c>
      <c r="I588" s="71" t="s">
        <v>1580</v>
      </c>
      <c r="J588" s="71" t="s">
        <v>384</v>
      </c>
      <c r="K588" s="48" t="s">
        <v>385</v>
      </c>
      <c r="L588" s="48">
        <v>2</v>
      </c>
    </row>
    <row r="589" spans="1:12">
      <c r="A589" s="71" t="s">
        <v>1597</v>
      </c>
      <c r="B589" s="71" t="s">
        <v>1598</v>
      </c>
      <c r="C589" s="71">
        <v>15113200</v>
      </c>
      <c r="D589" s="71">
        <v>47831600</v>
      </c>
      <c r="E589" s="72" t="s">
        <v>376</v>
      </c>
      <c r="F589" s="71" t="s">
        <v>377</v>
      </c>
      <c r="G589" s="71" t="s">
        <v>378</v>
      </c>
      <c r="H589" s="71" t="s">
        <v>332</v>
      </c>
      <c r="I589" s="71" t="s">
        <v>1580</v>
      </c>
      <c r="J589" s="71" t="s">
        <v>384</v>
      </c>
      <c r="K589" s="48" t="s">
        <v>385</v>
      </c>
      <c r="L589" s="48">
        <v>2</v>
      </c>
    </row>
    <row r="590" spans="1:12">
      <c r="A590" s="71" t="s">
        <v>1599</v>
      </c>
      <c r="B590" s="71" t="s">
        <v>1600</v>
      </c>
      <c r="C590" s="71">
        <v>15131300</v>
      </c>
      <c r="D590" s="71">
        <v>47821400</v>
      </c>
      <c r="E590" s="72" t="s">
        <v>376</v>
      </c>
      <c r="F590" s="71" t="s">
        <v>377</v>
      </c>
      <c r="G590" s="71" t="s">
        <v>378</v>
      </c>
      <c r="H590" s="71" t="s">
        <v>332</v>
      </c>
      <c r="I590" s="71" t="s">
        <v>1580</v>
      </c>
      <c r="J590" s="71" t="s">
        <v>384</v>
      </c>
      <c r="K590" s="48" t="s">
        <v>385</v>
      </c>
      <c r="L590" s="48">
        <v>2</v>
      </c>
    </row>
    <row r="591" spans="1:12">
      <c r="A591" s="71" t="s">
        <v>1601</v>
      </c>
      <c r="B591" s="71" t="s">
        <v>1602</v>
      </c>
      <c r="C591" s="71">
        <v>15120300</v>
      </c>
      <c r="D591" s="71">
        <v>47803800</v>
      </c>
      <c r="E591" s="72" t="s">
        <v>376</v>
      </c>
      <c r="F591" s="71" t="s">
        <v>377</v>
      </c>
      <c r="G591" s="71" t="s">
        <v>378</v>
      </c>
      <c r="H591" s="71" t="s">
        <v>332</v>
      </c>
      <c r="I591" s="71" t="s">
        <v>1580</v>
      </c>
      <c r="J591" s="71" t="s">
        <v>384</v>
      </c>
      <c r="K591" s="48" t="s">
        <v>385</v>
      </c>
      <c r="L591" s="48">
        <v>2</v>
      </c>
    </row>
    <row r="592" spans="1:12">
      <c r="A592" s="71" t="s">
        <v>1603</v>
      </c>
      <c r="B592" s="71" t="s">
        <v>1604</v>
      </c>
      <c r="C592" s="71">
        <v>15194500</v>
      </c>
      <c r="D592" s="71">
        <v>47639000</v>
      </c>
      <c r="E592" s="72" t="s">
        <v>376</v>
      </c>
      <c r="F592" s="71" t="s">
        <v>377</v>
      </c>
      <c r="G592" s="71" t="s">
        <v>378</v>
      </c>
      <c r="H592" s="71" t="s">
        <v>332</v>
      </c>
      <c r="I592" s="71" t="s">
        <v>1580</v>
      </c>
      <c r="J592" s="71" t="s">
        <v>384</v>
      </c>
      <c r="K592" s="48" t="s">
        <v>385</v>
      </c>
      <c r="L592" s="48">
        <v>2</v>
      </c>
    </row>
    <row r="593" spans="1:12">
      <c r="A593" s="71" t="s">
        <v>1605</v>
      </c>
      <c r="B593" s="71" t="s">
        <v>1606</v>
      </c>
      <c r="C593" s="71">
        <v>15194500</v>
      </c>
      <c r="D593" s="71">
        <v>47661800</v>
      </c>
      <c r="E593" s="72" t="s">
        <v>376</v>
      </c>
      <c r="F593" s="71" t="s">
        <v>377</v>
      </c>
      <c r="G593" s="71" t="s">
        <v>378</v>
      </c>
      <c r="H593" s="71" t="s">
        <v>332</v>
      </c>
      <c r="I593" s="71" t="s">
        <v>1580</v>
      </c>
      <c r="J593" s="71" t="s">
        <v>384</v>
      </c>
      <c r="K593" s="48" t="s">
        <v>385</v>
      </c>
      <c r="L593" s="48">
        <v>2</v>
      </c>
    </row>
    <row r="594" spans="1:12">
      <c r="A594" s="71" t="s">
        <v>1607</v>
      </c>
      <c r="B594" s="71" t="s">
        <v>1608</v>
      </c>
      <c r="C594" s="71">
        <v>15220500</v>
      </c>
      <c r="D594" s="71">
        <v>47660200</v>
      </c>
      <c r="E594" s="72" t="s">
        <v>376</v>
      </c>
      <c r="F594" s="71" t="s">
        <v>377</v>
      </c>
      <c r="G594" s="71" t="s">
        <v>378</v>
      </c>
      <c r="H594" s="71" t="s">
        <v>332</v>
      </c>
      <c r="I594" s="71" t="s">
        <v>1580</v>
      </c>
      <c r="J594" s="71" t="s">
        <v>384</v>
      </c>
      <c r="K594" s="48" t="s">
        <v>385</v>
      </c>
      <c r="L594" s="48">
        <v>2</v>
      </c>
    </row>
    <row r="595" spans="1:12">
      <c r="A595" s="71" t="s">
        <v>1609</v>
      </c>
      <c r="B595" s="71" t="s">
        <v>1610</v>
      </c>
      <c r="C595" s="71">
        <v>15218100</v>
      </c>
      <c r="D595" s="71">
        <v>47637400</v>
      </c>
      <c r="E595" s="72" t="s">
        <v>376</v>
      </c>
      <c r="F595" s="71" t="s">
        <v>377</v>
      </c>
      <c r="G595" s="71" t="s">
        <v>378</v>
      </c>
      <c r="H595" s="71" t="s">
        <v>332</v>
      </c>
      <c r="I595" s="71" t="s">
        <v>1580</v>
      </c>
      <c r="J595" s="71" t="s">
        <v>384</v>
      </c>
      <c r="K595" s="48" t="s">
        <v>385</v>
      </c>
      <c r="L595" s="48">
        <v>2</v>
      </c>
    </row>
    <row r="596" spans="1:12">
      <c r="A596" s="71" t="s">
        <v>1611</v>
      </c>
      <c r="B596" s="71" t="s">
        <v>1612</v>
      </c>
      <c r="C596" s="71">
        <v>15381300</v>
      </c>
      <c r="D596" s="71">
        <v>47566800</v>
      </c>
      <c r="E596" s="72" t="s">
        <v>376</v>
      </c>
      <c r="F596" s="71" t="s">
        <v>377</v>
      </c>
      <c r="G596" s="71" t="s">
        <v>378</v>
      </c>
      <c r="H596" s="71" t="s">
        <v>332</v>
      </c>
      <c r="I596" s="71" t="s">
        <v>1613</v>
      </c>
      <c r="J596" s="71" t="s">
        <v>384</v>
      </c>
      <c r="K596" s="48" t="s">
        <v>385</v>
      </c>
      <c r="L596" s="48">
        <v>2</v>
      </c>
    </row>
    <row r="597" spans="1:12">
      <c r="A597" s="71" t="s">
        <v>1614</v>
      </c>
      <c r="B597" s="71" t="s">
        <v>1615</v>
      </c>
      <c r="C597" s="71">
        <v>15395600</v>
      </c>
      <c r="D597" s="71">
        <v>47581000</v>
      </c>
      <c r="E597" s="72" t="s">
        <v>376</v>
      </c>
      <c r="F597" s="71" t="s">
        <v>377</v>
      </c>
      <c r="G597" s="71" t="s">
        <v>378</v>
      </c>
      <c r="H597" s="71" t="s">
        <v>332</v>
      </c>
      <c r="I597" s="71" t="s">
        <v>1613</v>
      </c>
      <c r="J597" s="71" t="s">
        <v>384</v>
      </c>
      <c r="K597" s="48" t="s">
        <v>385</v>
      </c>
      <c r="L597" s="48">
        <v>2</v>
      </c>
    </row>
    <row r="598" spans="1:12">
      <c r="A598" s="71" t="s">
        <v>1616</v>
      </c>
      <c r="B598" s="71" t="s">
        <v>1617</v>
      </c>
      <c r="C598" s="71">
        <v>15409500</v>
      </c>
      <c r="D598" s="71">
        <v>47566500</v>
      </c>
      <c r="E598" s="72" t="s">
        <v>376</v>
      </c>
      <c r="F598" s="71" t="s">
        <v>377</v>
      </c>
      <c r="G598" s="71" t="s">
        <v>378</v>
      </c>
      <c r="H598" s="71" t="s">
        <v>332</v>
      </c>
      <c r="I598" s="71" t="s">
        <v>1613</v>
      </c>
      <c r="J598" s="71" t="s">
        <v>384</v>
      </c>
      <c r="K598" s="48" t="s">
        <v>385</v>
      </c>
      <c r="L598" s="48">
        <v>2</v>
      </c>
    </row>
    <row r="599" spans="1:12">
      <c r="A599" s="71" t="s">
        <v>1618</v>
      </c>
      <c r="B599" s="71" t="s">
        <v>1619</v>
      </c>
      <c r="C599" s="71">
        <v>15397000</v>
      </c>
      <c r="D599" s="71">
        <v>47553500</v>
      </c>
      <c r="E599" s="72" t="s">
        <v>376</v>
      </c>
      <c r="F599" s="71" t="s">
        <v>377</v>
      </c>
      <c r="G599" s="71" t="s">
        <v>378</v>
      </c>
      <c r="H599" s="71" t="s">
        <v>332</v>
      </c>
      <c r="I599" s="71" t="s">
        <v>1613</v>
      </c>
      <c r="J599" s="71" t="s">
        <v>384</v>
      </c>
      <c r="K599" s="48" t="s">
        <v>385</v>
      </c>
      <c r="L599" s="48">
        <v>2</v>
      </c>
    </row>
    <row r="600" spans="1:12">
      <c r="A600" s="71" t="s">
        <v>1620</v>
      </c>
      <c r="B600" s="71" t="s">
        <v>1621</v>
      </c>
      <c r="C600" s="71">
        <v>15610600</v>
      </c>
      <c r="D600" s="71">
        <v>47386300</v>
      </c>
      <c r="E600" s="72" t="s">
        <v>376</v>
      </c>
      <c r="F600" s="71" t="s">
        <v>377</v>
      </c>
      <c r="G600" s="71" t="s">
        <v>378</v>
      </c>
      <c r="H600" s="71" t="s">
        <v>332</v>
      </c>
      <c r="I600" s="71" t="s">
        <v>1613</v>
      </c>
      <c r="J600" s="71" t="s">
        <v>428</v>
      </c>
      <c r="K600" s="48" t="s">
        <v>429</v>
      </c>
      <c r="L600" s="48">
        <v>2</v>
      </c>
    </row>
    <row r="601" spans="1:12">
      <c r="A601" s="71" t="s">
        <v>1622</v>
      </c>
      <c r="B601" s="71" t="s">
        <v>1623</v>
      </c>
      <c r="C601" s="71">
        <v>15629300</v>
      </c>
      <c r="D601" s="71">
        <v>47380600</v>
      </c>
      <c r="E601" s="72" t="s">
        <v>376</v>
      </c>
      <c r="F601" s="71" t="s">
        <v>377</v>
      </c>
      <c r="G601" s="71" t="s">
        <v>378</v>
      </c>
      <c r="H601" s="71" t="s">
        <v>332</v>
      </c>
      <c r="I601" s="71" t="s">
        <v>1613</v>
      </c>
      <c r="J601" s="71" t="s">
        <v>428</v>
      </c>
      <c r="K601" s="48" t="s">
        <v>429</v>
      </c>
      <c r="L601" s="48">
        <v>2</v>
      </c>
    </row>
    <row r="602" spans="1:12">
      <c r="A602" s="71" t="s">
        <v>1624</v>
      </c>
      <c r="B602" s="71" t="s">
        <v>1625</v>
      </c>
      <c r="C602" s="71">
        <v>15648800</v>
      </c>
      <c r="D602" s="71">
        <v>47378200</v>
      </c>
      <c r="E602" s="72" t="s">
        <v>376</v>
      </c>
      <c r="F602" s="71" t="s">
        <v>377</v>
      </c>
      <c r="G602" s="71" t="s">
        <v>378</v>
      </c>
      <c r="H602" s="71" t="s">
        <v>332</v>
      </c>
      <c r="I602" s="71" t="s">
        <v>1613</v>
      </c>
      <c r="J602" s="71" t="s">
        <v>428</v>
      </c>
      <c r="K602" s="48" t="s">
        <v>429</v>
      </c>
      <c r="L602" s="48">
        <v>2</v>
      </c>
    </row>
    <row r="603" spans="1:12">
      <c r="A603" s="71" t="s">
        <v>1626</v>
      </c>
      <c r="B603" s="71" t="s">
        <v>1627</v>
      </c>
      <c r="C603" s="71">
        <v>15671300</v>
      </c>
      <c r="D603" s="71">
        <v>47376200</v>
      </c>
      <c r="E603" s="72" t="s">
        <v>376</v>
      </c>
      <c r="F603" s="71" t="s">
        <v>377</v>
      </c>
      <c r="G603" s="71" t="s">
        <v>378</v>
      </c>
      <c r="H603" s="71" t="s">
        <v>332</v>
      </c>
      <c r="I603" s="71" t="s">
        <v>1613</v>
      </c>
      <c r="J603" s="71" t="s">
        <v>428</v>
      </c>
      <c r="K603" s="48" t="s">
        <v>429</v>
      </c>
      <c r="L603" s="48">
        <v>2</v>
      </c>
    </row>
    <row r="604" spans="1:12">
      <c r="A604" s="71" t="s">
        <v>1628</v>
      </c>
      <c r="B604" s="71" t="s">
        <v>1629</v>
      </c>
      <c r="C604" s="71">
        <v>15745800</v>
      </c>
      <c r="D604" s="71">
        <v>47375600</v>
      </c>
      <c r="E604" s="72" t="s">
        <v>376</v>
      </c>
      <c r="F604" s="71" t="s">
        <v>377</v>
      </c>
      <c r="G604" s="71" t="s">
        <v>378</v>
      </c>
      <c r="H604" s="71" t="s">
        <v>332</v>
      </c>
      <c r="I604" s="71" t="s">
        <v>1613</v>
      </c>
      <c r="J604" s="71" t="s">
        <v>428</v>
      </c>
      <c r="K604" s="48" t="s">
        <v>429</v>
      </c>
      <c r="L604" s="48">
        <v>2</v>
      </c>
    </row>
    <row r="605" spans="1:12">
      <c r="A605" s="71" t="s">
        <v>1630</v>
      </c>
      <c r="B605" s="71" t="s">
        <v>1631</v>
      </c>
      <c r="C605" s="71">
        <v>15770200</v>
      </c>
      <c r="D605" s="71">
        <v>47380600</v>
      </c>
      <c r="E605" s="72" t="s">
        <v>376</v>
      </c>
      <c r="F605" s="71" t="s">
        <v>377</v>
      </c>
      <c r="G605" s="71" t="s">
        <v>378</v>
      </c>
      <c r="H605" s="71" t="s">
        <v>332</v>
      </c>
      <c r="I605" s="71" t="s">
        <v>1613</v>
      </c>
      <c r="J605" s="71" t="s">
        <v>428</v>
      </c>
      <c r="K605" s="48" t="s">
        <v>429</v>
      </c>
      <c r="L605" s="48">
        <v>2</v>
      </c>
    </row>
    <row r="606" spans="1:12">
      <c r="A606" s="71" t="s">
        <v>1632</v>
      </c>
      <c r="B606" s="71" t="s">
        <v>1633</v>
      </c>
      <c r="C606" s="71">
        <v>15788700</v>
      </c>
      <c r="D606" s="71">
        <v>47384400</v>
      </c>
      <c r="E606" s="72" t="s">
        <v>376</v>
      </c>
      <c r="F606" s="71" t="s">
        <v>377</v>
      </c>
      <c r="G606" s="71" t="s">
        <v>378</v>
      </c>
      <c r="H606" s="71" t="s">
        <v>332</v>
      </c>
      <c r="I606" s="71" t="s">
        <v>1613</v>
      </c>
      <c r="J606" s="71" t="s">
        <v>428</v>
      </c>
      <c r="K606" s="48" t="s">
        <v>429</v>
      </c>
      <c r="L606" s="48">
        <v>2</v>
      </c>
    </row>
    <row r="607" spans="1:12">
      <c r="A607" s="71" t="s">
        <v>1634</v>
      </c>
      <c r="B607" s="71" t="s">
        <v>1635</v>
      </c>
      <c r="C607" s="71">
        <v>15811800</v>
      </c>
      <c r="D607" s="71">
        <v>47393700</v>
      </c>
      <c r="E607" s="72" t="s">
        <v>376</v>
      </c>
      <c r="F607" s="71" t="s">
        <v>377</v>
      </c>
      <c r="G607" s="71" t="s">
        <v>378</v>
      </c>
      <c r="H607" s="71" t="s">
        <v>332</v>
      </c>
      <c r="I607" s="71" t="s">
        <v>1613</v>
      </c>
      <c r="J607" s="71" t="s">
        <v>428</v>
      </c>
      <c r="K607" s="48" t="s">
        <v>429</v>
      </c>
      <c r="L607" s="48">
        <v>2</v>
      </c>
    </row>
    <row r="608" spans="1:12">
      <c r="A608" s="71" t="s">
        <v>1636</v>
      </c>
      <c r="B608" s="71" t="s">
        <v>1637</v>
      </c>
      <c r="C608" s="71">
        <v>15955200</v>
      </c>
      <c r="D608" s="71">
        <v>47457900</v>
      </c>
      <c r="E608" s="72" t="s">
        <v>376</v>
      </c>
      <c r="F608" s="71" t="s">
        <v>377</v>
      </c>
      <c r="G608" s="71" t="s">
        <v>378</v>
      </c>
      <c r="H608" s="71" t="s">
        <v>332</v>
      </c>
      <c r="I608" s="71" t="s">
        <v>1613</v>
      </c>
      <c r="J608" s="71" t="s">
        <v>428</v>
      </c>
      <c r="K608" s="48" t="s">
        <v>429</v>
      </c>
      <c r="L608" s="48">
        <v>2</v>
      </c>
    </row>
    <row r="609" spans="1:12">
      <c r="A609" s="71" t="s">
        <v>1638</v>
      </c>
      <c r="B609" s="71" t="s">
        <v>1639</v>
      </c>
      <c r="C609" s="71">
        <v>15972200</v>
      </c>
      <c r="D609" s="71">
        <v>47468400</v>
      </c>
      <c r="E609" s="72" t="s">
        <v>376</v>
      </c>
      <c r="F609" s="71" t="s">
        <v>377</v>
      </c>
      <c r="G609" s="71" t="s">
        <v>378</v>
      </c>
      <c r="H609" s="71" t="s">
        <v>332</v>
      </c>
      <c r="I609" s="71" t="s">
        <v>1613</v>
      </c>
      <c r="J609" s="71" t="s">
        <v>428</v>
      </c>
      <c r="K609" s="48" t="s">
        <v>429</v>
      </c>
      <c r="L609" s="48">
        <v>2</v>
      </c>
    </row>
    <row r="610" spans="1:12">
      <c r="A610" s="71" t="s">
        <v>1640</v>
      </c>
      <c r="B610" s="71" t="s">
        <v>1641</v>
      </c>
      <c r="C610" s="71">
        <v>15989300</v>
      </c>
      <c r="D610" s="71">
        <v>47474100</v>
      </c>
      <c r="E610" s="72" t="s">
        <v>376</v>
      </c>
      <c r="F610" s="71" t="s">
        <v>377</v>
      </c>
      <c r="G610" s="71" t="s">
        <v>378</v>
      </c>
      <c r="H610" s="71" t="s">
        <v>332</v>
      </c>
      <c r="I610" s="71" t="s">
        <v>1613</v>
      </c>
      <c r="J610" s="71" t="s">
        <v>428</v>
      </c>
      <c r="K610" s="48" t="s">
        <v>429</v>
      </c>
      <c r="L610" s="48">
        <v>2</v>
      </c>
    </row>
    <row r="611" spans="1:12">
      <c r="A611" s="71" t="s">
        <v>1642</v>
      </c>
      <c r="B611" s="71" t="s">
        <v>1643</v>
      </c>
      <c r="C611" s="71">
        <v>16012100</v>
      </c>
      <c r="D611" s="71">
        <v>47478900</v>
      </c>
      <c r="E611" s="72" t="s">
        <v>376</v>
      </c>
      <c r="F611" s="71" t="s">
        <v>377</v>
      </c>
      <c r="G611" s="71" t="s">
        <v>378</v>
      </c>
      <c r="H611" s="71" t="s">
        <v>332</v>
      </c>
      <c r="I611" s="71" t="s">
        <v>1613</v>
      </c>
      <c r="J611" s="71" t="s">
        <v>428</v>
      </c>
      <c r="K611" s="48" t="s">
        <v>429</v>
      </c>
      <c r="L611" s="48">
        <v>2</v>
      </c>
    </row>
    <row r="612" spans="1:12">
      <c r="A612" s="71" t="s">
        <v>1644</v>
      </c>
      <c r="B612" s="71" t="s">
        <v>1645</v>
      </c>
      <c r="C612" s="71">
        <v>13922700</v>
      </c>
      <c r="D612" s="71">
        <v>48175400</v>
      </c>
      <c r="E612" s="72" t="s">
        <v>376</v>
      </c>
      <c r="F612" s="71" t="s">
        <v>377</v>
      </c>
      <c r="G612" s="71" t="s">
        <v>378</v>
      </c>
      <c r="H612" s="71" t="s">
        <v>332</v>
      </c>
      <c r="I612" s="71" t="s">
        <v>1515</v>
      </c>
      <c r="J612" s="71" t="s">
        <v>404</v>
      </c>
      <c r="K612" s="48" t="s">
        <v>405</v>
      </c>
      <c r="L612" s="48">
        <v>2</v>
      </c>
    </row>
    <row r="613" spans="1:12">
      <c r="A613" s="71" t="s">
        <v>1646</v>
      </c>
      <c r="B613" s="71" t="s">
        <v>1647</v>
      </c>
      <c r="C613" s="71">
        <v>13924300</v>
      </c>
      <c r="D613" s="71">
        <v>48196500</v>
      </c>
      <c r="E613" s="72" t="s">
        <v>376</v>
      </c>
      <c r="F613" s="71" t="s">
        <v>377</v>
      </c>
      <c r="G613" s="71" t="s">
        <v>378</v>
      </c>
      <c r="H613" s="71" t="s">
        <v>332</v>
      </c>
      <c r="I613" s="71" t="s">
        <v>1515</v>
      </c>
      <c r="J613" s="71" t="s">
        <v>404</v>
      </c>
      <c r="K613" s="48" t="s">
        <v>405</v>
      </c>
      <c r="L613" s="48">
        <v>2</v>
      </c>
    </row>
    <row r="614" spans="1:12">
      <c r="A614" s="71" t="s">
        <v>1648</v>
      </c>
      <c r="B614" s="71" t="s">
        <v>1649</v>
      </c>
      <c r="C614" s="71">
        <v>13943000</v>
      </c>
      <c r="D614" s="71">
        <v>48196500</v>
      </c>
      <c r="E614" s="72" t="s">
        <v>376</v>
      </c>
      <c r="F614" s="71" t="s">
        <v>377</v>
      </c>
      <c r="G614" s="71" t="s">
        <v>378</v>
      </c>
      <c r="H614" s="71" t="s">
        <v>332</v>
      </c>
      <c r="I614" s="71" t="s">
        <v>1515</v>
      </c>
      <c r="J614" s="71" t="s">
        <v>404</v>
      </c>
      <c r="K614" s="48" t="s">
        <v>405</v>
      </c>
      <c r="L614" s="48">
        <v>2</v>
      </c>
    </row>
    <row r="615" spans="1:12">
      <c r="A615" s="71" t="s">
        <v>1650</v>
      </c>
      <c r="B615" s="71" t="s">
        <v>1651</v>
      </c>
      <c r="C615" s="71">
        <v>13943800</v>
      </c>
      <c r="D615" s="71">
        <v>48175400</v>
      </c>
      <c r="E615" s="72" t="s">
        <v>376</v>
      </c>
      <c r="F615" s="71" t="s">
        <v>377</v>
      </c>
      <c r="G615" s="71" t="s">
        <v>378</v>
      </c>
      <c r="H615" s="71" t="s">
        <v>332</v>
      </c>
      <c r="I615" s="71" t="s">
        <v>1515</v>
      </c>
      <c r="J615" s="71" t="s">
        <v>404</v>
      </c>
      <c r="K615" s="48" t="s">
        <v>405</v>
      </c>
      <c r="L615" s="48">
        <v>2</v>
      </c>
    </row>
    <row r="616" spans="1:12">
      <c r="A616" s="71" t="s">
        <v>1652</v>
      </c>
      <c r="B616" s="71" t="s">
        <v>1653</v>
      </c>
      <c r="C616" s="71">
        <v>16032400</v>
      </c>
      <c r="D616" s="71">
        <v>47461900</v>
      </c>
      <c r="E616" s="72" t="s">
        <v>376</v>
      </c>
      <c r="F616" s="71" t="s">
        <v>377</v>
      </c>
      <c r="G616" s="71" t="s">
        <v>378</v>
      </c>
      <c r="H616" s="71" t="s">
        <v>332</v>
      </c>
      <c r="I616" s="71" t="s">
        <v>1613</v>
      </c>
      <c r="J616" s="71" t="s">
        <v>428</v>
      </c>
      <c r="K616" s="48" t="s">
        <v>429</v>
      </c>
      <c r="L616" s="48">
        <v>2</v>
      </c>
    </row>
    <row r="617" spans="1:12">
      <c r="A617" s="71" t="s">
        <v>1654</v>
      </c>
      <c r="B617" s="71" t="s">
        <v>1655</v>
      </c>
      <c r="C617" s="71">
        <v>16048600</v>
      </c>
      <c r="D617" s="71">
        <v>47457000</v>
      </c>
      <c r="E617" s="72" t="s">
        <v>376</v>
      </c>
      <c r="F617" s="71" t="s">
        <v>377</v>
      </c>
      <c r="G617" s="71" t="s">
        <v>378</v>
      </c>
      <c r="H617" s="71" t="s">
        <v>332</v>
      </c>
      <c r="I617" s="71" t="s">
        <v>1613</v>
      </c>
      <c r="J617" s="71" t="s">
        <v>428</v>
      </c>
      <c r="K617" s="48" t="s">
        <v>429</v>
      </c>
      <c r="L617" s="48">
        <v>2</v>
      </c>
    </row>
    <row r="618" spans="1:12">
      <c r="A618" s="71" t="s">
        <v>1656</v>
      </c>
      <c r="B618" s="71" t="s">
        <v>1657</v>
      </c>
      <c r="C618" s="71">
        <v>16058400</v>
      </c>
      <c r="D618" s="71">
        <v>47464300</v>
      </c>
      <c r="E618" s="72" t="s">
        <v>376</v>
      </c>
      <c r="F618" s="71" t="s">
        <v>377</v>
      </c>
      <c r="G618" s="71" t="s">
        <v>378</v>
      </c>
      <c r="H618" s="71" t="s">
        <v>332</v>
      </c>
      <c r="I618" s="71" t="s">
        <v>1613</v>
      </c>
      <c r="J618" s="71" t="s">
        <v>428</v>
      </c>
      <c r="K618" s="48" t="s">
        <v>429</v>
      </c>
      <c r="L618" s="48">
        <v>2</v>
      </c>
    </row>
    <row r="619" spans="1:12">
      <c r="A619" s="71" t="s">
        <v>1658</v>
      </c>
      <c r="B619" s="71" t="s">
        <v>1659</v>
      </c>
      <c r="C619" s="71">
        <v>16058400</v>
      </c>
      <c r="D619" s="71">
        <v>47475700</v>
      </c>
      <c r="E619" s="72" t="s">
        <v>376</v>
      </c>
      <c r="F619" s="71" t="s">
        <v>377</v>
      </c>
      <c r="G619" s="71" t="s">
        <v>378</v>
      </c>
      <c r="H619" s="71" t="s">
        <v>332</v>
      </c>
      <c r="I619" s="71" t="s">
        <v>1613</v>
      </c>
      <c r="J619" s="71" t="s">
        <v>428</v>
      </c>
      <c r="K619" s="48" t="s">
        <v>429</v>
      </c>
      <c r="L619" s="48">
        <v>2</v>
      </c>
    </row>
    <row r="620" spans="1:12">
      <c r="A620" s="71" t="s">
        <v>1660</v>
      </c>
      <c r="B620" s="71" t="s">
        <v>1661</v>
      </c>
      <c r="C620" s="71">
        <v>14089800</v>
      </c>
      <c r="D620" s="71">
        <v>48189700</v>
      </c>
      <c r="E620" s="72" t="s">
        <v>376</v>
      </c>
      <c r="F620" s="71" t="s">
        <v>377</v>
      </c>
      <c r="G620" s="71" t="s">
        <v>378</v>
      </c>
      <c r="H620" s="71" t="s">
        <v>332</v>
      </c>
      <c r="I620" s="71" t="s">
        <v>1515</v>
      </c>
      <c r="J620" s="71" t="s">
        <v>404</v>
      </c>
      <c r="K620" s="48" t="s">
        <v>405</v>
      </c>
      <c r="L620" s="48">
        <v>2</v>
      </c>
    </row>
    <row r="621" spans="1:12">
      <c r="A621" s="71" t="s">
        <v>1662</v>
      </c>
      <c r="B621" s="71" t="s">
        <v>1663</v>
      </c>
      <c r="C621" s="71">
        <v>14089400</v>
      </c>
      <c r="D621" s="71">
        <v>48275000</v>
      </c>
      <c r="E621" s="72" t="s">
        <v>376</v>
      </c>
      <c r="F621" s="71" t="s">
        <v>377</v>
      </c>
      <c r="G621" s="71" t="s">
        <v>378</v>
      </c>
      <c r="H621" s="71" t="s">
        <v>332</v>
      </c>
      <c r="I621" s="71" t="s">
        <v>1515</v>
      </c>
      <c r="J621" s="71" t="s">
        <v>404</v>
      </c>
      <c r="K621" s="48" t="s">
        <v>405</v>
      </c>
      <c r="L621" s="48">
        <v>2</v>
      </c>
    </row>
    <row r="622" spans="1:12">
      <c r="A622" s="71" t="s">
        <v>1664</v>
      </c>
      <c r="B622" s="71" t="s">
        <v>1665</v>
      </c>
      <c r="C622" s="71">
        <v>14109800</v>
      </c>
      <c r="D622" s="71">
        <v>48275000</v>
      </c>
      <c r="E622" s="72" t="s">
        <v>376</v>
      </c>
      <c r="F622" s="71" t="s">
        <v>377</v>
      </c>
      <c r="G622" s="71" t="s">
        <v>378</v>
      </c>
      <c r="H622" s="71" t="s">
        <v>332</v>
      </c>
      <c r="I622" s="71" t="s">
        <v>1515</v>
      </c>
      <c r="J622" s="71" t="s">
        <v>404</v>
      </c>
      <c r="K622" s="48" t="s">
        <v>405</v>
      </c>
      <c r="L622" s="48">
        <v>2</v>
      </c>
    </row>
    <row r="623" spans="1:12">
      <c r="A623" s="71" t="s">
        <v>1666</v>
      </c>
      <c r="B623" s="71" t="s">
        <v>1667</v>
      </c>
      <c r="C623" s="71">
        <v>14110200</v>
      </c>
      <c r="D623" s="71">
        <v>48189600</v>
      </c>
      <c r="E623" s="72" t="s">
        <v>376</v>
      </c>
      <c r="F623" s="71" t="s">
        <v>377</v>
      </c>
      <c r="G623" s="71" t="s">
        <v>378</v>
      </c>
      <c r="H623" s="71" t="s">
        <v>332</v>
      </c>
      <c r="I623" s="71" t="s">
        <v>1515</v>
      </c>
      <c r="J623" s="71" t="s">
        <v>404</v>
      </c>
      <c r="K623" s="48" t="s">
        <v>405</v>
      </c>
      <c r="L623" s="48">
        <v>2</v>
      </c>
    </row>
    <row r="624" spans="1:12">
      <c r="A624" s="71" t="s">
        <v>1668</v>
      </c>
      <c r="B624" s="71" t="s">
        <v>1669</v>
      </c>
      <c r="C624" s="71">
        <v>14049000</v>
      </c>
      <c r="D624" s="71">
        <v>48094100</v>
      </c>
      <c r="E624" s="72" t="s">
        <v>376</v>
      </c>
      <c r="F624" s="71" t="s">
        <v>377</v>
      </c>
      <c r="G624" s="71" t="s">
        <v>378</v>
      </c>
      <c r="H624" s="71" t="s">
        <v>332</v>
      </c>
      <c r="I624" s="71" t="s">
        <v>1515</v>
      </c>
      <c r="J624" s="71" t="s">
        <v>404</v>
      </c>
      <c r="K624" s="48" t="s">
        <v>405</v>
      </c>
      <c r="L624" s="48">
        <v>2</v>
      </c>
    </row>
    <row r="625" spans="1:12">
      <c r="A625" s="71" t="s">
        <v>1670</v>
      </c>
      <c r="B625" s="71" t="s">
        <v>1671</v>
      </c>
      <c r="C625" s="71">
        <v>14059400</v>
      </c>
      <c r="D625" s="71">
        <v>48095900</v>
      </c>
      <c r="E625" s="72" t="s">
        <v>376</v>
      </c>
      <c r="F625" s="71" t="s">
        <v>377</v>
      </c>
      <c r="G625" s="71" t="s">
        <v>378</v>
      </c>
      <c r="H625" s="71" t="s">
        <v>332</v>
      </c>
      <c r="I625" s="71" t="s">
        <v>1515</v>
      </c>
      <c r="J625" s="71" t="s">
        <v>404</v>
      </c>
      <c r="K625" s="48" t="s">
        <v>405</v>
      </c>
      <c r="L625" s="48">
        <v>2</v>
      </c>
    </row>
    <row r="626" spans="1:12">
      <c r="A626" s="71" t="s">
        <v>1672</v>
      </c>
      <c r="B626" s="71" t="s">
        <v>1673</v>
      </c>
      <c r="C626" s="71">
        <v>14029800</v>
      </c>
      <c r="D626" s="71">
        <v>48086300</v>
      </c>
      <c r="E626" s="72" t="s">
        <v>376</v>
      </c>
      <c r="F626" s="71" t="s">
        <v>377</v>
      </c>
      <c r="G626" s="71" t="s">
        <v>378</v>
      </c>
      <c r="H626" s="71" t="s">
        <v>332</v>
      </c>
      <c r="I626" s="71" t="s">
        <v>1515</v>
      </c>
      <c r="J626" s="71" t="s">
        <v>404</v>
      </c>
      <c r="K626" s="48" t="s">
        <v>405</v>
      </c>
      <c r="L626" s="48">
        <v>2</v>
      </c>
    </row>
    <row r="627" spans="1:12">
      <c r="A627" s="71" t="s">
        <v>1674</v>
      </c>
      <c r="B627" s="71" t="s">
        <v>1675</v>
      </c>
      <c r="C627" s="71">
        <v>14038900</v>
      </c>
      <c r="D627" s="71">
        <v>48091000</v>
      </c>
      <c r="E627" s="72" t="s">
        <v>376</v>
      </c>
      <c r="F627" s="71" t="s">
        <v>377</v>
      </c>
      <c r="G627" s="71" t="s">
        <v>378</v>
      </c>
      <c r="H627" s="71" t="s">
        <v>332</v>
      </c>
      <c r="I627" s="71" t="s">
        <v>1515</v>
      </c>
      <c r="J627" s="71" t="s">
        <v>404</v>
      </c>
      <c r="K627" s="48" t="s">
        <v>405</v>
      </c>
      <c r="L627" s="48">
        <v>2</v>
      </c>
    </row>
    <row r="628" spans="1:12">
      <c r="A628" s="71" t="s">
        <v>1676</v>
      </c>
      <c r="B628" s="71" t="s">
        <v>1677</v>
      </c>
      <c r="C628" s="71">
        <v>13872300</v>
      </c>
      <c r="D628" s="71">
        <v>48175400</v>
      </c>
      <c r="E628" s="72" t="s">
        <v>376</v>
      </c>
      <c r="F628" s="71" t="s">
        <v>377</v>
      </c>
      <c r="G628" s="71" t="s">
        <v>378</v>
      </c>
      <c r="H628" s="71" t="s">
        <v>332</v>
      </c>
      <c r="I628" s="71" t="s">
        <v>1515</v>
      </c>
      <c r="J628" s="71" t="s">
        <v>404</v>
      </c>
      <c r="K628" s="48" t="s">
        <v>405</v>
      </c>
      <c r="L628" s="48">
        <v>1</v>
      </c>
    </row>
    <row r="629" spans="1:12">
      <c r="A629" s="71" t="s">
        <v>1678</v>
      </c>
      <c r="B629" s="71" t="s">
        <v>1679</v>
      </c>
      <c r="C629" s="71">
        <v>13886100</v>
      </c>
      <c r="D629" s="71">
        <v>48189200</v>
      </c>
      <c r="E629" s="72" t="s">
        <v>376</v>
      </c>
      <c r="F629" s="71" t="s">
        <v>377</v>
      </c>
      <c r="G629" s="71" t="s">
        <v>378</v>
      </c>
      <c r="H629" s="71" t="s">
        <v>332</v>
      </c>
      <c r="I629" s="71" t="s">
        <v>1515</v>
      </c>
      <c r="J629" s="71" t="s">
        <v>404</v>
      </c>
      <c r="K629" s="48" t="s">
        <v>405</v>
      </c>
      <c r="L629" s="48">
        <v>1</v>
      </c>
    </row>
    <row r="630" spans="1:12">
      <c r="A630" s="71" t="s">
        <v>1680</v>
      </c>
      <c r="B630" s="71" t="s">
        <v>1681</v>
      </c>
      <c r="C630" s="71">
        <v>13899100</v>
      </c>
      <c r="D630" s="71">
        <v>48202200</v>
      </c>
      <c r="E630" s="72" t="s">
        <v>376</v>
      </c>
      <c r="F630" s="71" t="s">
        <v>377</v>
      </c>
      <c r="G630" s="71" t="s">
        <v>378</v>
      </c>
      <c r="H630" s="71" t="s">
        <v>332</v>
      </c>
      <c r="I630" s="71" t="s">
        <v>1515</v>
      </c>
      <c r="J630" s="71" t="s">
        <v>404</v>
      </c>
      <c r="K630" s="48" t="s">
        <v>405</v>
      </c>
      <c r="L630" s="48">
        <v>1</v>
      </c>
    </row>
    <row r="631" spans="1:12">
      <c r="A631" s="71" t="s">
        <v>1682</v>
      </c>
      <c r="B631" s="71" t="s">
        <v>1683</v>
      </c>
      <c r="C631" s="71">
        <v>13916100</v>
      </c>
      <c r="D631" s="71">
        <v>48216900</v>
      </c>
      <c r="E631" s="72" t="s">
        <v>376</v>
      </c>
      <c r="F631" s="71" t="s">
        <v>377</v>
      </c>
      <c r="G631" s="71" t="s">
        <v>378</v>
      </c>
      <c r="H631" s="71" t="s">
        <v>332</v>
      </c>
      <c r="I631" s="71" t="s">
        <v>1515</v>
      </c>
      <c r="J631" s="71" t="s">
        <v>404</v>
      </c>
      <c r="K631" s="48" t="s">
        <v>405</v>
      </c>
      <c r="L631" s="48">
        <v>1</v>
      </c>
    </row>
    <row r="632" spans="1:12">
      <c r="A632" s="71" t="s">
        <v>1684</v>
      </c>
      <c r="B632" s="71" t="s">
        <v>1685</v>
      </c>
      <c r="C632" s="71">
        <v>14429600</v>
      </c>
      <c r="D632" s="71">
        <v>48099700</v>
      </c>
      <c r="E632" s="72" t="s">
        <v>376</v>
      </c>
      <c r="F632" s="71" t="s">
        <v>377</v>
      </c>
      <c r="G632" s="71" t="s">
        <v>378</v>
      </c>
      <c r="H632" s="71" t="s">
        <v>332</v>
      </c>
      <c r="I632" s="71" t="s">
        <v>1515</v>
      </c>
      <c r="J632" s="71" t="s">
        <v>404</v>
      </c>
      <c r="K632" s="48" t="s">
        <v>405</v>
      </c>
      <c r="L632" s="48">
        <v>1</v>
      </c>
    </row>
    <row r="633" spans="1:12">
      <c r="A633" s="71" t="s">
        <v>1686</v>
      </c>
      <c r="B633" s="71" t="s">
        <v>1687</v>
      </c>
      <c r="C633" s="71">
        <v>14429800</v>
      </c>
      <c r="D633" s="71">
        <v>48119800</v>
      </c>
      <c r="E633" s="72" t="s">
        <v>376</v>
      </c>
      <c r="F633" s="71" t="s">
        <v>377</v>
      </c>
      <c r="G633" s="71" t="s">
        <v>378</v>
      </c>
      <c r="H633" s="71" t="s">
        <v>332</v>
      </c>
      <c r="I633" s="71" t="s">
        <v>1515</v>
      </c>
      <c r="J633" s="71" t="s">
        <v>404</v>
      </c>
      <c r="K633" s="48" t="s">
        <v>405</v>
      </c>
      <c r="L633" s="48">
        <v>1</v>
      </c>
    </row>
    <row r="634" spans="1:12">
      <c r="A634" s="71" t="s">
        <v>1688</v>
      </c>
      <c r="B634" s="71" t="s">
        <v>1689</v>
      </c>
      <c r="C634" s="71">
        <v>14449800</v>
      </c>
      <c r="D634" s="71">
        <v>48120100</v>
      </c>
      <c r="E634" s="72" t="s">
        <v>376</v>
      </c>
      <c r="F634" s="71" t="s">
        <v>377</v>
      </c>
      <c r="G634" s="71" t="s">
        <v>378</v>
      </c>
      <c r="H634" s="71" t="s">
        <v>332</v>
      </c>
      <c r="I634" s="71" t="s">
        <v>1515</v>
      </c>
      <c r="J634" s="71" t="s">
        <v>404</v>
      </c>
      <c r="K634" s="48" t="s">
        <v>405</v>
      </c>
      <c r="L634" s="48">
        <v>1</v>
      </c>
    </row>
    <row r="635" spans="1:12">
      <c r="A635" s="71" t="s">
        <v>1690</v>
      </c>
      <c r="B635" s="71" t="s">
        <v>1691</v>
      </c>
      <c r="C635" s="71">
        <v>14449900</v>
      </c>
      <c r="D635" s="71">
        <v>48100100</v>
      </c>
      <c r="E635" s="72" t="s">
        <v>376</v>
      </c>
      <c r="F635" s="71" t="s">
        <v>377</v>
      </c>
      <c r="G635" s="71" t="s">
        <v>378</v>
      </c>
      <c r="H635" s="71" t="s">
        <v>332</v>
      </c>
      <c r="I635" s="71" t="s">
        <v>1515</v>
      </c>
      <c r="J635" s="71" t="s">
        <v>404</v>
      </c>
      <c r="K635" s="48" t="s">
        <v>405</v>
      </c>
      <c r="L635" s="48">
        <v>1</v>
      </c>
    </row>
    <row r="636" spans="1:12">
      <c r="A636" s="71" t="s">
        <v>1692</v>
      </c>
      <c r="B636" s="71" t="s">
        <v>1693</v>
      </c>
      <c r="C636" s="71">
        <v>14429700</v>
      </c>
      <c r="D636" s="71">
        <v>48050200</v>
      </c>
      <c r="E636" s="72" t="s">
        <v>376</v>
      </c>
      <c r="F636" s="71" t="s">
        <v>377</v>
      </c>
      <c r="G636" s="71" t="s">
        <v>378</v>
      </c>
      <c r="H636" s="71" t="s">
        <v>332</v>
      </c>
      <c r="I636" s="71" t="s">
        <v>1515</v>
      </c>
      <c r="J636" s="71" t="s">
        <v>404</v>
      </c>
      <c r="K636" s="48" t="s">
        <v>405</v>
      </c>
      <c r="L636" s="48">
        <v>1</v>
      </c>
    </row>
    <row r="637" spans="1:12">
      <c r="A637" s="71" t="s">
        <v>1694</v>
      </c>
      <c r="B637" s="71" t="s">
        <v>1695</v>
      </c>
      <c r="C637" s="71">
        <v>14429600</v>
      </c>
      <c r="D637" s="71">
        <v>48069700</v>
      </c>
      <c r="E637" s="72" t="s">
        <v>376</v>
      </c>
      <c r="F637" s="71" t="s">
        <v>377</v>
      </c>
      <c r="G637" s="71" t="s">
        <v>378</v>
      </c>
      <c r="H637" s="71" t="s">
        <v>332</v>
      </c>
      <c r="I637" s="71" t="s">
        <v>1515</v>
      </c>
      <c r="J637" s="71" t="s">
        <v>404</v>
      </c>
      <c r="K637" s="48" t="s">
        <v>405</v>
      </c>
      <c r="L637" s="48">
        <v>1</v>
      </c>
    </row>
    <row r="638" spans="1:12">
      <c r="A638" s="71" t="s">
        <v>1696</v>
      </c>
      <c r="B638" s="71" t="s">
        <v>1697</v>
      </c>
      <c r="C638" s="71">
        <v>14449800</v>
      </c>
      <c r="D638" s="71">
        <v>48070000</v>
      </c>
      <c r="E638" s="72" t="s">
        <v>376</v>
      </c>
      <c r="F638" s="71" t="s">
        <v>377</v>
      </c>
      <c r="G638" s="71" t="s">
        <v>378</v>
      </c>
      <c r="H638" s="71" t="s">
        <v>332</v>
      </c>
      <c r="I638" s="71" t="s">
        <v>1515</v>
      </c>
      <c r="J638" s="71" t="s">
        <v>404</v>
      </c>
      <c r="K638" s="48" t="s">
        <v>405</v>
      </c>
      <c r="L638" s="48">
        <v>1</v>
      </c>
    </row>
    <row r="639" spans="1:12">
      <c r="A639" s="71" t="s">
        <v>1698</v>
      </c>
      <c r="B639" s="71" t="s">
        <v>1699</v>
      </c>
      <c r="C639" s="71">
        <v>14450600</v>
      </c>
      <c r="D639" s="71">
        <v>48050000</v>
      </c>
      <c r="E639" s="72" t="s">
        <v>376</v>
      </c>
      <c r="F639" s="71" t="s">
        <v>377</v>
      </c>
      <c r="G639" s="71" t="s">
        <v>378</v>
      </c>
      <c r="H639" s="71" t="s">
        <v>332</v>
      </c>
      <c r="I639" s="71" t="s">
        <v>1515</v>
      </c>
      <c r="J639" s="71" t="s">
        <v>404</v>
      </c>
      <c r="K639" s="48" t="s">
        <v>405</v>
      </c>
      <c r="L639" s="48">
        <v>1</v>
      </c>
    </row>
    <row r="640" spans="1:12">
      <c r="A640" s="71" t="s">
        <v>1700</v>
      </c>
      <c r="B640" s="71" t="s">
        <v>1701</v>
      </c>
      <c r="C640" s="71">
        <v>14585800</v>
      </c>
      <c r="D640" s="71">
        <v>48039700</v>
      </c>
      <c r="E640" s="72" t="s">
        <v>376</v>
      </c>
      <c r="F640" s="71" t="s">
        <v>377</v>
      </c>
      <c r="G640" s="71" t="s">
        <v>378</v>
      </c>
      <c r="H640" s="71" t="s">
        <v>332</v>
      </c>
      <c r="I640" s="71" t="s">
        <v>1515</v>
      </c>
      <c r="J640" s="71" t="s">
        <v>404</v>
      </c>
      <c r="K640" s="48" t="s">
        <v>405</v>
      </c>
      <c r="L640" s="48">
        <v>1</v>
      </c>
    </row>
    <row r="641" spans="1:12">
      <c r="A641" s="71" t="s">
        <v>1702</v>
      </c>
      <c r="B641" s="71" t="s">
        <v>1703</v>
      </c>
      <c r="C641" s="71">
        <v>14593900</v>
      </c>
      <c r="D641" s="71">
        <v>48057600</v>
      </c>
      <c r="E641" s="72" t="s">
        <v>376</v>
      </c>
      <c r="F641" s="71" t="s">
        <v>377</v>
      </c>
      <c r="G641" s="71" t="s">
        <v>378</v>
      </c>
      <c r="H641" s="71" t="s">
        <v>332</v>
      </c>
      <c r="I641" s="71" t="s">
        <v>1515</v>
      </c>
      <c r="J641" s="71" t="s">
        <v>404</v>
      </c>
      <c r="K641" s="48" t="s">
        <v>405</v>
      </c>
      <c r="L641" s="48">
        <v>1</v>
      </c>
    </row>
    <row r="642" spans="1:12">
      <c r="A642" s="71" t="s">
        <v>1704</v>
      </c>
      <c r="B642" s="71" t="s">
        <v>1705</v>
      </c>
      <c r="C642" s="71">
        <v>14615900</v>
      </c>
      <c r="D642" s="71">
        <v>48050300</v>
      </c>
      <c r="E642" s="72" t="s">
        <v>376</v>
      </c>
      <c r="F642" s="71" t="s">
        <v>377</v>
      </c>
      <c r="G642" s="71" t="s">
        <v>378</v>
      </c>
      <c r="H642" s="71" t="s">
        <v>332</v>
      </c>
      <c r="I642" s="71" t="s">
        <v>1515</v>
      </c>
      <c r="J642" s="71" t="s">
        <v>404</v>
      </c>
      <c r="K642" s="48" t="s">
        <v>405</v>
      </c>
      <c r="L642" s="48">
        <v>1</v>
      </c>
    </row>
    <row r="643" spans="1:12">
      <c r="A643" s="71" t="s">
        <v>1706</v>
      </c>
      <c r="B643" s="71" t="s">
        <v>1707</v>
      </c>
      <c r="C643" s="71">
        <v>14603700</v>
      </c>
      <c r="D643" s="71">
        <v>48029900</v>
      </c>
      <c r="E643" s="72" t="s">
        <v>376</v>
      </c>
      <c r="F643" s="71" t="s">
        <v>377</v>
      </c>
      <c r="G643" s="71" t="s">
        <v>378</v>
      </c>
      <c r="H643" s="71" t="s">
        <v>332</v>
      </c>
      <c r="I643" s="71" t="s">
        <v>1515</v>
      </c>
      <c r="J643" s="71" t="s">
        <v>404</v>
      </c>
      <c r="K643" s="48" t="s">
        <v>405</v>
      </c>
      <c r="L643" s="48">
        <v>1</v>
      </c>
    </row>
    <row r="644" spans="1:12">
      <c r="A644" s="71" t="s">
        <v>1708</v>
      </c>
      <c r="B644" s="71" t="s">
        <v>1709</v>
      </c>
      <c r="C644" s="71">
        <v>14632100</v>
      </c>
      <c r="D644" s="71">
        <v>47990100</v>
      </c>
      <c r="E644" s="72" t="s">
        <v>376</v>
      </c>
      <c r="F644" s="71" t="s">
        <v>377</v>
      </c>
      <c r="G644" s="71" t="s">
        <v>378</v>
      </c>
      <c r="H644" s="71" t="s">
        <v>332</v>
      </c>
      <c r="I644" s="71" t="s">
        <v>1515</v>
      </c>
      <c r="J644" s="71" t="s">
        <v>404</v>
      </c>
      <c r="K644" s="48" t="s">
        <v>405</v>
      </c>
      <c r="L644" s="48">
        <v>1</v>
      </c>
    </row>
    <row r="645" spans="1:12">
      <c r="A645" s="71" t="s">
        <v>1710</v>
      </c>
      <c r="B645" s="71" t="s">
        <v>1711</v>
      </c>
      <c r="C645" s="71">
        <v>14635400</v>
      </c>
      <c r="D645" s="71">
        <v>48007200</v>
      </c>
      <c r="E645" s="72" t="s">
        <v>376</v>
      </c>
      <c r="F645" s="71" t="s">
        <v>377</v>
      </c>
      <c r="G645" s="71" t="s">
        <v>378</v>
      </c>
      <c r="H645" s="71" t="s">
        <v>332</v>
      </c>
      <c r="I645" s="71" t="s">
        <v>1515</v>
      </c>
      <c r="J645" s="71" t="s">
        <v>404</v>
      </c>
      <c r="K645" s="48" t="s">
        <v>405</v>
      </c>
      <c r="L645" s="48">
        <v>1</v>
      </c>
    </row>
    <row r="646" spans="1:12">
      <c r="A646" s="71" t="s">
        <v>1712</v>
      </c>
      <c r="B646" s="71" t="s">
        <v>1713</v>
      </c>
      <c r="C646" s="71">
        <v>14654100</v>
      </c>
      <c r="D646" s="71">
        <v>48004800</v>
      </c>
      <c r="E646" s="72" t="s">
        <v>376</v>
      </c>
      <c r="F646" s="71" t="s">
        <v>377</v>
      </c>
      <c r="G646" s="71" t="s">
        <v>378</v>
      </c>
      <c r="H646" s="71" t="s">
        <v>332</v>
      </c>
      <c r="I646" s="71" t="s">
        <v>1515</v>
      </c>
      <c r="J646" s="71" t="s">
        <v>404</v>
      </c>
      <c r="K646" s="48" t="s">
        <v>405</v>
      </c>
      <c r="L646" s="48">
        <v>1</v>
      </c>
    </row>
    <row r="647" spans="1:12">
      <c r="A647" s="71" t="s">
        <v>1714</v>
      </c>
      <c r="B647" s="71" t="s">
        <v>1715</v>
      </c>
      <c r="C647" s="71">
        <v>14650000</v>
      </c>
      <c r="D647" s="71">
        <v>47986100</v>
      </c>
      <c r="E647" s="72" t="s">
        <v>376</v>
      </c>
      <c r="F647" s="71" t="s">
        <v>377</v>
      </c>
      <c r="G647" s="71" t="s">
        <v>378</v>
      </c>
      <c r="H647" s="71" t="s">
        <v>332</v>
      </c>
      <c r="I647" s="71" t="s">
        <v>1515</v>
      </c>
      <c r="J647" s="71" t="s">
        <v>404</v>
      </c>
      <c r="K647" s="48" t="s">
        <v>405</v>
      </c>
      <c r="L647" s="48">
        <v>1</v>
      </c>
    </row>
    <row r="648" spans="1:12">
      <c r="A648" s="71" t="s">
        <v>1716</v>
      </c>
      <c r="B648" s="71" t="s">
        <v>1717</v>
      </c>
      <c r="C648" s="71">
        <v>14737800</v>
      </c>
      <c r="D648" s="71">
        <v>47955200</v>
      </c>
      <c r="E648" s="72" t="s">
        <v>376</v>
      </c>
      <c r="F648" s="71" t="s">
        <v>377</v>
      </c>
      <c r="G648" s="71" t="s">
        <v>378</v>
      </c>
      <c r="H648" s="71" t="s">
        <v>332</v>
      </c>
      <c r="I648" s="71" t="s">
        <v>1515</v>
      </c>
      <c r="J648" s="71" t="s">
        <v>404</v>
      </c>
      <c r="K648" s="48" t="s">
        <v>405</v>
      </c>
      <c r="L648" s="48">
        <v>1</v>
      </c>
    </row>
    <row r="649" spans="1:12">
      <c r="A649" s="71" t="s">
        <v>1718</v>
      </c>
      <c r="B649" s="71" t="s">
        <v>1719</v>
      </c>
      <c r="C649" s="71">
        <v>14747500</v>
      </c>
      <c r="D649" s="71">
        <v>47969000</v>
      </c>
      <c r="E649" s="72" t="s">
        <v>376</v>
      </c>
      <c r="F649" s="71" t="s">
        <v>377</v>
      </c>
      <c r="G649" s="71" t="s">
        <v>378</v>
      </c>
      <c r="H649" s="71" t="s">
        <v>332</v>
      </c>
      <c r="I649" s="71" t="s">
        <v>1515</v>
      </c>
      <c r="J649" s="71" t="s">
        <v>404</v>
      </c>
      <c r="K649" s="48" t="s">
        <v>405</v>
      </c>
      <c r="L649" s="48">
        <v>1</v>
      </c>
    </row>
    <row r="650" spans="1:12">
      <c r="A650" s="71" t="s">
        <v>1720</v>
      </c>
      <c r="B650" s="71" t="s">
        <v>1721</v>
      </c>
      <c r="C650" s="71">
        <v>14763800</v>
      </c>
      <c r="D650" s="71">
        <v>47954400</v>
      </c>
      <c r="E650" s="72" t="s">
        <v>376</v>
      </c>
      <c r="F650" s="71" t="s">
        <v>377</v>
      </c>
      <c r="G650" s="71" t="s">
        <v>378</v>
      </c>
      <c r="H650" s="71" t="s">
        <v>332</v>
      </c>
      <c r="I650" s="71" t="s">
        <v>1515</v>
      </c>
      <c r="J650" s="71" t="s">
        <v>404</v>
      </c>
      <c r="K650" s="48" t="s">
        <v>405</v>
      </c>
      <c r="L650" s="48">
        <v>1</v>
      </c>
    </row>
    <row r="651" spans="1:12">
      <c r="A651" s="71" t="s">
        <v>1722</v>
      </c>
      <c r="B651" s="71" t="s">
        <v>1723</v>
      </c>
      <c r="C651" s="71">
        <v>14755600</v>
      </c>
      <c r="D651" s="71">
        <v>47941400</v>
      </c>
      <c r="E651" s="72" t="s">
        <v>376</v>
      </c>
      <c r="F651" s="71" t="s">
        <v>377</v>
      </c>
      <c r="G651" s="71" t="s">
        <v>378</v>
      </c>
      <c r="H651" s="71" t="s">
        <v>332</v>
      </c>
      <c r="I651" s="71" t="s">
        <v>1515</v>
      </c>
      <c r="J651" s="71" t="s">
        <v>404</v>
      </c>
      <c r="K651" s="48" t="s">
        <v>405</v>
      </c>
      <c r="L651" s="48">
        <v>1</v>
      </c>
    </row>
    <row r="652" spans="1:12">
      <c r="A652" s="71" t="s">
        <v>1724</v>
      </c>
      <c r="B652" s="71" t="s">
        <v>1725</v>
      </c>
      <c r="C652" s="71">
        <v>14801200</v>
      </c>
      <c r="D652" s="71">
        <v>47904800</v>
      </c>
      <c r="E652" s="72" t="s">
        <v>376</v>
      </c>
      <c r="F652" s="71" t="s">
        <v>377</v>
      </c>
      <c r="G652" s="71" t="s">
        <v>378</v>
      </c>
      <c r="H652" s="71" t="s">
        <v>332</v>
      </c>
      <c r="I652" s="71" t="s">
        <v>1515</v>
      </c>
      <c r="J652" s="71" t="s">
        <v>404</v>
      </c>
      <c r="K652" s="48" t="s">
        <v>405</v>
      </c>
      <c r="L652" s="48">
        <v>1</v>
      </c>
    </row>
    <row r="653" spans="1:12">
      <c r="A653" s="71" t="s">
        <v>1726</v>
      </c>
      <c r="B653" s="71" t="s">
        <v>1727</v>
      </c>
      <c r="C653" s="71">
        <v>14811700</v>
      </c>
      <c r="D653" s="71">
        <v>47920200</v>
      </c>
      <c r="E653" s="72" t="s">
        <v>376</v>
      </c>
      <c r="F653" s="71" t="s">
        <v>377</v>
      </c>
      <c r="G653" s="71" t="s">
        <v>378</v>
      </c>
      <c r="H653" s="71" t="s">
        <v>332</v>
      </c>
      <c r="I653" s="71" t="s">
        <v>1515</v>
      </c>
      <c r="J653" s="71" t="s">
        <v>404</v>
      </c>
      <c r="K653" s="48" t="s">
        <v>405</v>
      </c>
      <c r="L653" s="48">
        <v>1</v>
      </c>
    </row>
    <row r="654" spans="1:12">
      <c r="A654" s="71" t="s">
        <v>1728</v>
      </c>
      <c r="B654" s="71" t="s">
        <v>1729</v>
      </c>
      <c r="C654" s="71">
        <v>14830400</v>
      </c>
      <c r="D654" s="71">
        <v>47909700</v>
      </c>
      <c r="E654" s="72" t="s">
        <v>376</v>
      </c>
      <c r="F654" s="71" t="s">
        <v>377</v>
      </c>
      <c r="G654" s="71" t="s">
        <v>378</v>
      </c>
      <c r="H654" s="71" t="s">
        <v>332</v>
      </c>
      <c r="I654" s="71" t="s">
        <v>1515</v>
      </c>
      <c r="J654" s="71" t="s">
        <v>404</v>
      </c>
      <c r="K654" s="48" t="s">
        <v>405</v>
      </c>
      <c r="L654" s="48">
        <v>1</v>
      </c>
    </row>
    <row r="655" spans="1:12">
      <c r="A655" s="71" t="s">
        <v>1730</v>
      </c>
      <c r="B655" s="71" t="s">
        <v>1731</v>
      </c>
      <c r="C655" s="71">
        <v>14817400</v>
      </c>
      <c r="D655" s="71">
        <v>47894200</v>
      </c>
      <c r="E655" s="72" t="s">
        <v>376</v>
      </c>
      <c r="F655" s="71" t="s">
        <v>377</v>
      </c>
      <c r="G655" s="71" t="s">
        <v>378</v>
      </c>
      <c r="H655" s="71" t="s">
        <v>332</v>
      </c>
      <c r="I655" s="71" t="s">
        <v>1515</v>
      </c>
      <c r="J655" s="71" t="s">
        <v>404</v>
      </c>
      <c r="K655" s="48" t="s">
        <v>405</v>
      </c>
      <c r="L655" s="48">
        <v>1</v>
      </c>
    </row>
    <row r="656" spans="1:12">
      <c r="A656" s="71" t="s">
        <v>1732</v>
      </c>
      <c r="B656" s="71" t="s">
        <v>1733</v>
      </c>
      <c r="C656" s="71">
        <v>14890600</v>
      </c>
      <c r="D656" s="71">
        <v>47776400</v>
      </c>
      <c r="E656" s="72" t="s">
        <v>376</v>
      </c>
      <c r="F656" s="71" t="s">
        <v>377</v>
      </c>
      <c r="G656" s="71" t="s">
        <v>378</v>
      </c>
      <c r="H656" s="71" t="s">
        <v>332</v>
      </c>
      <c r="I656" s="71" t="s">
        <v>1580</v>
      </c>
      <c r="J656" s="71" t="s">
        <v>384</v>
      </c>
      <c r="K656" s="48" t="s">
        <v>385</v>
      </c>
      <c r="L656" s="48">
        <v>1</v>
      </c>
    </row>
    <row r="657" spans="1:12">
      <c r="A657" s="71" t="s">
        <v>1734</v>
      </c>
      <c r="B657" s="71" t="s">
        <v>1735</v>
      </c>
      <c r="C657" s="71">
        <v>14888900</v>
      </c>
      <c r="D657" s="71">
        <v>47801600</v>
      </c>
      <c r="E657" s="72" t="s">
        <v>376</v>
      </c>
      <c r="F657" s="71" t="s">
        <v>377</v>
      </c>
      <c r="G657" s="71" t="s">
        <v>378</v>
      </c>
      <c r="H657" s="71" t="s">
        <v>332</v>
      </c>
      <c r="I657" s="71" t="s">
        <v>1580</v>
      </c>
      <c r="J657" s="71" t="s">
        <v>384</v>
      </c>
      <c r="K657" s="48" t="s">
        <v>385</v>
      </c>
      <c r="L657" s="48">
        <v>1</v>
      </c>
    </row>
    <row r="658" spans="1:12">
      <c r="A658" s="71" t="s">
        <v>1736</v>
      </c>
      <c r="B658" s="71" t="s">
        <v>1737</v>
      </c>
      <c r="C658" s="71">
        <v>14912500</v>
      </c>
      <c r="D658" s="71">
        <v>47801600</v>
      </c>
      <c r="E658" s="72" t="s">
        <v>376</v>
      </c>
      <c r="F658" s="71" t="s">
        <v>377</v>
      </c>
      <c r="G658" s="71" t="s">
        <v>378</v>
      </c>
      <c r="H658" s="71" t="s">
        <v>332</v>
      </c>
      <c r="I658" s="71" t="s">
        <v>1580</v>
      </c>
      <c r="J658" s="71" t="s">
        <v>384</v>
      </c>
      <c r="K658" s="48" t="s">
        <v>385</v>
      </c>
      <c r="L658" s="48">
        <v>1</v>
      </c>
    </row>
    <row r="659" spans="1:12">
      <c r="A659" s="71" t="s">
        <v>1738</v>
      </c>
      <c r="B659" s="71" t="s">
        <v>1739</v>
      </c>
      <c r="C659" s="71">
        <v>14913300</v>
      </c>
      <c r="D659" s="71">
        <v>47776400</v>
      </c>
      <c r="E659" s="72" t="s">
        <v>376</v>
      </c>
      <c r="F659" s="71" t="s">
        <v>377</v>
      </c>
      <c r="G659" s="71" t="s">
        <v>378</v>
      </c>
      <c r="H659" s="71" t="s">
        <v>332</v>
      </c>
      <c r="I659" s="71" t="s">
        <v>1580</v>
      </c>
      <c r="J659" s="71" t="s">
        <v>384</v>
      </c>
      <c r="K659" s="48" t="s">
        <v>385</v>
      </c>
      <c r="L659" s="48">
        <v>1</v>
      </c>
    </row>
    <row r="660" spans="1:12">
      <c r="A660" s="71" t="s">
        <v>1740</v>
      </c>
      <c r="B660" s="71" t="s">
        <v>1741</v>
      </c>
      <c r="C660" s="71">
        <v>14934400</v>
      </c>
      <c r="D660" s="71">
        <v>47691900</v>
      </c>
      <c r="E660" s="72" t="s">
        <v>376</v>
      </c>
      <c r="F660" s="71" t="s">
        <v>377</v>
      </c>
      <c r="G660" s="71" t="s">
        <v>378</v>
      </c>
      <c r="H660" s="71" t="s">
        <v>332</v>
      </c>
      <c r="I660" s="71" t="s">
        <v>1580</v>
      </c>
      <c r="J660" s="71" t="s">
        <v>384</v>
      </c>
      <c r="K660" s="48" t="s">
        <v>385</v>
      </c>
      <c r="L660" s="48">
        <v>1</v>
      </c>
    </row>
    <row r="661" spans="1:12">
      <c r="A661" s="71" t="s">
        <v>1742</v>
      </c>
      <c r="B661" s="71" t="s">
        <v>1743</v>
      </c>
      <c r="C661" s="71">
        <v>14927900</v>
      </c>
      <c r="D661" s="71">
        <v>47715400</v>
      </c>
      <c r="E661" s="72" t="s">
        <v>376</v>
      </c>
      <c r="F661" s="71" t="s">
        <v>377</v>
      </c>
      <c r="G661" s="71" t="s">
        <v>378</v>
      </c>
      <c r="H661" s="71" t="s">
        <v>332</v>
      </c>
      <c r="I661" s="71" t="s">
        <v>1580</v>
      </c>
      <c r="J661" s="71" t="s">
        <v>384</v>
      </c>
      <c r="K661" s="48" t="s">
        <v>385</v>
      </c>
      <c r="L661" s="48">
        <v>1</v>
      </c>
    </row>
    <row r="662" spans="1:12">
      <c r="A662" s="71" t="s">
        <v>1744</v>
      </c>
      <c r="B662" s="71" t="s">
        <v>1745</v>
      </c>
      <c r="C662" s="71">
        <v>14953900</v>
      </c>
      <c r="D662" s="71">
        <v>47717900</v>
      </c>
      <c r="E662" s="72" t="s">
        <v>376</v>
      </c>
      <c r="F662" s="71" t="s">
        <v>377</v>
      </c>
      <c r="G662" s="71" t="s">
        <v>378</v>
      </c>
      <c r="H662" s="71" t="s">
        <v>332</v>
      </c>
      <c r="I662" s="71" t="s">
        <v>1580</v>
      </c>
      <c r="J662" s="71" t="s">
        <v>384</v>
      </c>
      <c r="K662" s="48" t="s">
        <v>385</v>
      </c>
      <c r="L662" s="48">
        <v>1</v>
      </c>
    </row>
    <row r="663" spans="1:12">
      <c r="A663" s="71" t="s">
        <v>1746</v>
      </c>
      <c r="B663" s="71" t="s">
        <v>1747</v>
      </c>
      <c r="C663" s="71">
        <v>14962100</v>
      </c>
      <c r="D663" s="71">
        <v>47694300</v>
      </c>
      <c r="E663" s="72" t="s">
        <v>376</v>
      </c>
      <c r="F663" s="71" t="s">
        <v>377</v>
      </c>
      <c r="G663" s="71" t="s">
        <v>378</v>
      </c>
      <c r="H663" s="71" t="s">
        <v>332</v>
      </c>
      <c r="I663" s="71" t="s">
        <v>1580</v>
      </c>
      <c r="J663" s="71" t="s">
        <v>384</v>
      </c>
      <c r="K663" s="48" t="s">
        <v>385</v>
      </c>
      <c r="L663" s="48">
        <v>1</v>
      </c>
    </row>
    <row r="664" spans="1:12">
      <c r="A664" s="71" t="s">
        <v>1748</v>
      </c>
      <c r="B664" s="71" t="s">
        <v>1749</v>
      </c>
      <c r="C664" s="71">
        <v>15001400</v>
      </c>
      <c r="D664" s="71">
        <v>47642500</v>
      </c>
      <c r="E664" s="72" t="s">
        <v>376</v>
      </c>
      <c r="F664" s="71" t="s">
        <v>377</v>
      </c>
      <c r="G664" s="71" t="s">
        <v>378</v>
      </c>
      <c r="H664" s="71" t="s">
        <v>332</v>
      </c>
      <c r="I664" s="71" t="s">
        <v>1580</v>
      </c>
      <c r="J664" s="71" t="s">
        <v>384</v>
      </c>
      <c r="K664" s="48" t="s">
        <v>385</v>
      </c>
      <c r="L664" s="48">
        <v>1</v>
      </c>
    </row>
    <row r="665" spans="1:12">
      <c r="A665" s="71" t="s">
        <v>1750</v>
      </c>
      <c r="B665" s="71" t="s">
        <v>1751</v>
      </c>
      <c r="C665" s="71">
        <v>15011300</v>
      </c>
      <c r="D665" s="71">
        <v>47660100</v>
      </c>
      <c r="E665" s="72" t="s">
        <v>376</v>
      </c>
      <c r="F665" s="71" t="s">
        <v>377</v>
      </c>
      <c r="G665" s="71" t="s">
        <v>378</v>
      </c>
      <c r="H665" s="71" t="s">
        <v>332</v>
      </c>
      <c r="I665" s="71" t="s">
        <v>1580</v>
      </c>
      <c r="J665" s="71" t="s">
        <v>384</v>
      </c>
      <c r="K665" s="48" t="s">
        <v>385</v>
      </c>
      <c r="L665" s="48">
        <v>1</v>
      </c>
    </row>
    <row r="666" spans="1:12">
      <c r="A666" s="71" t="s">
        <v>1752</v>
      </c>
      <c r="B666" s="71" t="s">
        <v>1753</v>
      </c>
      <c r="C666" s="71">
        <v>15028900</v>
      </c>
      <c r="D666" s="71">
        <v>47649300</v>
      </c>
      <c r="E666" s="72" t="s">
        <v>376</v>
      </c>
      <c r="F666" s="71" t="s">
        <v>377</v>
      </c>
      <c r="G666" s="71" t="s">
        <v>378</v>
      </c>
      <c r="H666" s="71" t="s">
        <v>332</v>
      </c>
      <c r="I666" s="71" t="s">
        <v>1580</v>
      </c>
      <c r="J666" s="71" t="s">
        <v>384</v>
      </c>
      <c r="K666" s="48" t="s">
        <v>385</v>
      </c>
      <c r="L666" s="48">
        <v>1</v>
      </c>
    </row>
    <row r="667" spans="1:12">
      <c r="A667" s="71" t="s">
        <v>1754</v>
      </c>
      <c r="B667" s="71" t="s">
        <v>1755</v>
      </c>
      <c r="C667" s="71">
        <v>15018800</v>
      </c>
      <c r="D667" s="71">
        <v>47631900</v>
      </c>
      <c r="E667" s="72" t="s">
        <v>376</v>
      </c>
      <c r="F667" s="71" t="s">
        <v>377</v>
      </c>
      <c r="G667" s="71" t="s">
        <v>378</v>
      </c>
      <c r="H667" s="71" t="s">
        <v>332</v>
      </c>
      <c r="I667" s="71" t="s">
        <v>1580</v>
      </c>
      <c r="J667" s="71" t="s">
        <v>384</v>
      </c>
      <c r="K667" s="48" t="s">
        <v>385</v>
      </c>
      <c r="L667" s="48">
        <v>1</v>
      </c>
    </row>
    <row r="668" spans="1:12">
      <c r="A668" s="71" t="s">
        <v>1756</v>
      </c>
      <c r="B668" s="71" t="s">
        <v>1757</v>
      </c>
      <c r="C668" s="71">
        <v>15218900</v>
      </c>
      <c r="D668" s="71">
        <v>47579700</v>
      </c>
      <c r="E668" s="72" t="s">
        <v>376</v>
      </c>
      <c r="F668" s="71" t="s">
        <v>377</v>
      </c>
      <c r="G668" s="71" t="s">
        <v>378</v>
      </c>
      <c r="H668" s="71" t="s">
        <v>332</v>
      </c>
      <c r="I668" s="71" t="s">
        <v>1580</v>
      </c>
      <c r="J668" s="71" t="s">
        <v>384</v>
      </c>
      <c r="K668" s="48" t="s">
        <v>385</v>
      </c>
      <c r="L668" s="48">
        <v>1</v>
      </c>
    </row>
    <row r="669" spans="1:12">
      <c r="A669" s="71" t="s">
        <v>1758</v>
      </c>
      <c r="B669" s="71" t="s">
        <v>1759</v>
      </c>
      <c r="C669" s="71">
        <v>15218900</v>
      </c>
      <c r="D669" s="71">
        <v>47603300</v>
      </c>
      <c r="E669" s="72" t="s">
        <v>376</v>
      </c>
      <c r="F669" s="71" t="s">
        <v>377</v>
      </c>
      <c r="G669" s="71" t="s">
        <v>378</v>
      </c>
      <c r="H669" s="71" t="s">
        <v>332</v>
      </c>
      <c r="I669" s="71" t="s">
        <v>1580</v>
      </c>
      <c r="J669" s="71" t="s">
        <v>384</v>
      </c>
      <c r="K669" s="48" t="s">
        <v>385</v>
      </c>
      <c r="L669" s="48">
        <v>1</v>
      </c>
    </row>
    <row r="670" spans="1:12">
      <c r="A670" s="71" t="s">
        <v>1760</v>
      </c>
      <c r="B670" s="71" t="s">
        <v>1761</v>
      </c>
      <c r="C670" s="71">
        <v>15246500</v>
      </c>
      <c r="D670" s="71">
        <v>47601700</v>
      </c>
      <c r="E670" s="72" t="s">
        <v>376</v>
      </c>
      <c r="F670" s="71" t="s">
        <v>377</v>
      </c>
      <c r="G670" s="71" t="s">
        <v>378</v>
      </c>
      <c r="H670" s="71" t="s">
        <v>332</v>
      </c>
      <c r="I670" s="71" t="s">
        <v>1580</v>
      </c>
      <c r="J670" s="71" t="s">
        <v>384</v>
      </c>
      <c r="K670" s="48" t="s">
        <v>385</v>
      </c>
      <c r="L670" s="48">
        <v>1</v>
      </c>
    </row>
    <row r="671" spans="1:12">
      <c r="A671" s="71" t="s">
        <v>1762</v>
      </c>
      <c r="B671" s="71" t="s">
        <v>1763</v>
      </c>
      <c r="C671" s="71">
        <v>15244100</v>
      </c>
      <c r="D671" s="71">
        <v>47577300</v>
      </c>
      <c r="E671" s="72" t="s">
        <v>376</v>
      </c>
      <c r="F671" s="71" t="s">
        <v>377</v>
      </c>
      <c r="G671" s="71" t="s">
        <v>378</v>
      </c>
      <c r="H671" s="71" t="s">
        <v>332</v>
      </c>
      <c r="I671" s="71" t="s">
        <v>1580</v>
      </c>
      <c r="J671" s="71" t="s">
        <v>384</v>
      </c>
      <c r="K671" s="48" t="s">
        <v>385</v>
      </c>
      <c r="L671" s="48">
        <v>1</v>
      </c>
    </row>
    <row r="672" spans="1:12">
      <c r="A672" s="71" t="s">
        <v>1764</v>
      </c>
      <c r="B672" s="71" t="s">
        <v>1765</v>
      </c>
      <c r="C672" s="71">
        <v>14089200</v>
      </c>
      <c r="D672" s="71">
        <v>48000400</v>
      </c>
      <c r="E672" s="72" t="s">
        <v>376</v>
      </c>
      <c r="F672" s="71" t="s">
        <v>377</v>
      </c>
      <c r="G672" s="71" t="s">
        <v>378</v>
      </c>
      <c r="H672" s="71" t="s">
        <v>332</v>
      </c>
      <c r="I672" s="71" t="s">
        <v>1515</v>
      </c>
      <c r="J672" s="71" t="s">
        <v>404</v>
      </c>
      <c r="K672" s="48" t="s">
        <v>405</v>
      </c>
      <c r="L672" s="48">
        <v>1</v>
      </c>
    </row>
    <row r="673" spans="1:12">
      <c r="A673" s="71" t="s">
        <v>1766</v>
      </c>
      <c r="B673" s="71" t="s">
        <v>1767</v>
      </c>
      <c r="C673" s="71">
        <v>14089600</v>
      </c>
      <c r="D673" s="71">
        <v>48019900</v>
      </c>
      <c r="E673" s="72" t="s">
        <v>376</v>
      </c>
      <c r="F673" s="71" t="s">
        <v>377</v>
      </c>
      <c r="G673" s="71" t="s">
        <v>378</v>
      </c>
      <c r="H673" s="71" t="s">
        <v>332</v>
      </c>
      <c r="I673" s="71" t="s">
        <v>1515</v>
      </c>
      <c r="J673" s="71" t="s">
        <v>404</v>
      </c>
      <c r="K673" s="48" t="s">
        <v>405</v>
      </c>
      <c r="L673" s="48">
        <v>1</v>
      </c>
    </row>
    <row r="674" spans="1:12">
      <c r="A674" s="71" t="s">
        <v>1768</v>
      </c>
      <c r="B674" s="71" t="s">
        <v>1769</v>
      </c>
      <c r="C674" s="71">
        <v>14109700</v>
      </c>
      <c r="D674" s="71">
        <v>48020100</v>
      </c>
      <c r="E674" s="72" t="s">
        <v>376</v>
      </c>
      <c r="F674" s="71" t="s">
        <v>377</v>
      </c>
      <c r="G674" s="71" t="s">
        <v>378</v>
      </c>
      <c r="H674" s="71" t="s">
        <v>332</v>
      </c>
      <c r="I674" s="71" t="s">
        <v>1515</v>
      </c>
      <c r="J674" s="71" t="s">
        <v>404</v>
      </c>
      <c r="K674" s="48" t="s">
        <v>405</v>
      </c>
      <c r="L674" s="48">
        <v>1</v>
      </c>
    </row>
    <row r="675" spans="1:12">
      <c r="A675" s="71" t="s">
        <v>1770</v>
      </c>
      <c r="B675" s="71" t="s">
        <v>1771</v>
      </c>
      <c r="C675" s="71">
        <v>14109200</v>
      </c>
      <c r="D675" s="71">
        <v>48000200</v>
      </c>
      <c r="E675" s="72" t="s">
        <v>376</v>
      </c>
      <c r="F675" s="71" t="s">
        <v>377</v>
      </c>
      <c r="G675" s="71" t="s">
        <v>378</v>
      </c>
      <c r="H675" s="71" t="s">
        <v>332</v>
      </c>
      <c r="I675" s="71" t="s">
        <v>1515</v>
      </c>
      <c r="J675" s="71" t="s">
        <v>404</v>
      </c>
      <c r="K675" s="48" t="s">
        <v>405</v>
      </c>
      <c r="L675" s="48">
        <v>1</v>
      </c>
    </row>
    <row r="676" spans="1:12">
      <c r="A676" s="71" t="s">
        <v>1772</v>
      </c>
      <c r="B676" s="71" t="s">
        <v>1773</v>
      </c>
      <c r="C676" s="71">
        <v>15360300</v>
      </c>
      <c r="D676" s="71">
        <v>47545600</v>
      </c>
      <c r="E676" s="72" t="s">
        <v>376</v>
      </c>
      <c r="F676" s="71" t="s">
        <v>377</v>
      </c>
      <c r="G676" s="71" t="s">
        <v>378</v>
      </c>
      <c r="H676" s="71" t="s">
        <v>332</v>
      </c>
      <c r="I676" s="71" t="s">
        <v>1613</v>
      </c>
      <c r="J676" s="71" t="s">
        <v>384</v>
      </c>
      <c r="K676" s="48" t="s">
        <v>385</v>
      </c>
      <c r="L676" s="48">
        <v>1</v>
      </c>
    </row>
    <row r="677" spans="1:12">
      <c r="A677" s="71" t="s">
        <v>1774</v>
      </c>
      <c r="B677" s="71" t="s">
        <v>1775</v>
      </c>
      <c r="C677" s="71">
        <v>15373900</v>
      </c>
      <c r="D677" s="71">
        <v>47559800</v>
      </c>
      <c r="E677" s="72" t="s">
        <v>376</v>
      </c>
      <c r="F677" s="71" t="s">
        <v>377</v>
      </c>
      <c r="G677" s="71" t="s">
        <v>378</v>
      </c>
      <c r="H677" s="71" t="s">
        <v>332</v>
      </c>
      <c r="I677" s="71" t="s">
        <v>1613</v>
      </c>
      <c r="J677" s="71" t="s">
        <v>384</v>
      </c>
      <c r="K677" s="48" t="s">
        <v>385</v>
      </c>
      <c r="L677" s="48">
        <v>1</v>
      </c>
    </row>
    <row r="678" spans="1:12">
      <c r="A678" s="71" t="s">
        <v>1776</v>
      </c>
      <c r="B678" s="71" t="s">
        <v>1777</v>
      </c>
      <c r="C678" s="71">
        <v>15389500</v>
      </c>
      <c r="D678" s="71">
        <v>47544800</v>
      </c>
      <c r="E678" s="72" t="s">
        <v>376</v>
      </c>
      <c r="F678" s="71" t="s">
        <v>377</v>
      </c>
      <c r="G678" s="71" t="s">
        <v>378</v>
      </c>
      <c r="H678" s="71" t="s">
        <v>332</v>
      </c>
      <c r="I678" s="71" t="s">
        <v>1613</v>
      </c>
      <c r="J678" s="71" t="s">
        <v>384</v>
      </c>
      <c r="K678" s="48" t="s">
        <v>385</v>
      </c>
      <c r="L678" s="48">
        <v>1</v>
      </c>
    </row>
    <row r="679" spans="1:12">
      <c r="A679" s="71" t="s">
        <v>1778</v>
      </c>
      <c r="B679" s="71" t="s">
        <v>1779</v>
      </c>
      <c r="C679" s="71">
        <v>15373300</v>
      </c>
      <c r="D679" s="71">
        <v>47531100</v>
      </c>
      <c r="E679" s="72" t="s">
        <v>376</v>
      </c>
      <c r="F679" s="71" t="s">
        <v>377</v>
      </c>
      <c r="G679" s="71" t="s">
        <v>378</v>
      </c>
      <c r="H679" s="71" t="s">
        <v>332</v>
      </c>
      <c r="I679" s="71" t="s">
        <v>1613</v>
      </c>
      <c r="J679" s="71" t="s">
        <v>384</v>
      </c>
      <c r="K679" s="48" t="s">
        <v>385</v>
      </c>
      <c r="L679" s="48">
        <v>1</v>
      </c>
    </row>
    <row r="680" spans="1:12">
      <c r="A680" s="71" t="s">
        <v>1780</v>
      </c>
      <c r="B680" s="71" t="s">
        <v>1781</v>
      </c>
      <c r="C680" s="71">
        <v>15647200</v>
      </c>
      <c r="D680" s="71">
        <v>47318000</v>
      </c>
      <c r="E680" s="72" t="s">
        <v>376</v>
      </c>
      <c r="F680" s="71" t="s">
        <v>377</v>
      </c>
      <c r="G680" s="71" t="s">
        <v>378</v>
      </c>
      <c r="H680" s="71" t="s">
        <v>332</v>
      </c>
      <c r="I680" s="71" t="s">
        <v>1613</v>
      </c>
      <c r="J680" s="71" t="s">
        <v>428</v>
      </c>
      <c r="K680" s="48" t="s">
        <v>429</v>
      </c>
      <c r="L680" s="48">
        <v>1</v>
      </c>
    </row>
    <row r="681" spans="1:12">
      <c r="A681" s="71" t="s">
        <v>1782</v>
      </c>
      <c r="B681" s="71" t="s">
        <v>1783</v>
      </c>
      <c r="C681" s="71">
        <v>15646300</v>
      </c>
      <c r="D681" s="71">
        <v>47336700</v>
      </c>
      <c r="E681" s="72" t="s">
        <v>376</v>
      </c>
      <c r="F681" s="71" t="s">
        <v>377</v>
      </c>
      <c r="G681" s="71" t="s">
        <v>378</v>
      </c>
      <c r="H681" s="71" t="s">
        <v>332</v>
      </c>
      <c r="I681" s="71" t="s">
        <v>1613</v>
      </c>
      <c r="J681" s="71" t="s">
        <v>428</v>
      </c>
      <c r="K681" s="48" t="s">
        <v>429</v>
      </c>
      <c r="L681" s="48">
        <v>1</v>
      </c>
    </row>
    <row r="682" spans="1:12">
      <c r="A682" s="71" t="s">
        <v>1784</v>
      </c>
      <c r="B682" s="71" t="s">
        <v>1785</v>
      </c>
      <c r="C682" s="71">
        <v>15673200</v>
      </c>
      <c r="D682" s="71">
        <v>47337500</v>
      </c>
      <c r="E682" s="72" t="s">
        <v>376</v>
      </c>
      <c r="F682" s="71" t="s">
        <v>377</v>
      </c>
      <c r="G682" s="71" t="s">
        <v>378</v>
      </c>
      <c r="H682" s="71" t="s">
        <v>332</v>
      </c>
      <c r="I682" s="71" t="s">
        <v>1613</v>
      </c>
      <c r="J682" s="71" t="s">
        <v>428</v>
      </c>
      <c r="K682" s="48" t="s">
        <v>429</v>
      </c>
      <c r="L682" s="48">
        <v>1</v>
      </c>
    </row>
    <row r="683" spans="1:12">
      <c r="A683" s="71" t="s">
        <v>1786</v>
      </c>
      <c r="B683" s="71" t="s">
        <v>1787</v>
      </c>
      <c r="C683" s="71">
        <v>15672400</v>
      </c>
      <c r="D683" s="71">
        <v>47318000</v>
      </c>
      <c r="E683" s="72" t="s">
        <v>376</v>
      </c>
      <c r="F683" s="71" t="s">
        <v>377</v>
      </c>
      <c r="G683" s="71" t="s">
        <v>378</v>
      </c>
      <c r="H683" s="71" t="s">
        <v>332</v>
      </c>
      <c r="I683" s="71" t="s">
        <v>1613</v>
      </c>
      <c r="J683" s="71" t="s">
        <v>428</v>
      </c>
      <c r="K683" s="48" t="s">
        <v>429</v>
      </c>
      <c r="L683" s="48">
        <v>1</v>
      </c>
    </row>
    <row r="684" spans="1:12">
      <c r="A684" s="71" t="s">
        <v>1788</v>
      </c>
      <c r="B684" s="71" t="s">
        <v>1789</v>
      </c>
      <c r="C684" s="71">
        <v>15690200</v>
      </c>
      <c r="D684" s="71">
        <v>47383900</v>
      </c>
      <c r="E684" s="72" t="s">
        <v>376</v>
      </c>
      <c r="F684" s="71" t="s">
        <v>377</v>
      </c>
      <c r="G684" s="71" t="s">
        <v>378</v>
      </c>
      <c r="H684" s="71" t="s">
        <v>332</v>
      </c>
      <c r="I684" s="71" t="s">
        <v>1613</v>
      </c>
      <c r="J684" s="71" t="s">
        <v>428</v>
      </c>
      <c r="K684" s="48" t="s">
        <v>429</v>
      </c>
      <c r="L684" s="48">
        <v>1</v>
      </c>
    </row>
    <row r="685" spans="1:12">
      <c r="A685" s="71" t="s">
        <v>1790</v>
      </c>
      <c r="B685" s="71" t="s">
        <v>1791</v>
      </c>
      <c r="C685" s="71">
        <v>15713800</v>
      </c>
      <c r="D685" s="71">
        <v>47392000</v>
      </c>
      <c r="E685" s="72" t="s">
        <v>376</v>
      </c>
      <c r="F685" s="71" t="s">
        <v>377</v>
      </c>
      <c r="G685" s="71" t="s">
        <v>378</v>
      </c>
      <c r="H685" s="71" t="s">
        <v>332</v>
      </c>
      <c r="I685" s="71" t="s">
        <v>1613</v>
      </c>
      <c r="J685" s="71" t="s">
        <v>428</v>
      </c>
      <c r="K685" s="48" t="s">
        <v>429</v>
      </c>
      <c r="L685" s="48">
        <v>1</v>
      </c>
    </row>
    <row r="686" spans="1:12">
      <c r="A686" s="71" t="s">
        <v>1792</v>
      </c>
      <c r="B686" s="71" t="s">
        <v>1793</v>
      </c>
      <c r="C686" s="71">
        <v>15738200</v>
      </c>
      <c r="D686" s="71">
        <v>47400900</v>
      </c>
      <c r="E686" s="72" t="s">
        <v>376</v>
      </c>
      <c r="F686" s="71" t="s">
        <v>377</v>
      </c>
      <c r="G686" s="71" t="s">
        <v>378</v>
      </c>
      <c r="H686" s="71" t="s">
        <v>332</v>
      </c>
      <c r="I686" s="71" t="s">
        <v>1613</v>
      </c>
      <c r="J686" s="71" t="s">
        <v>428</v>
      </c>
      <c r="K686" s="48" t="s">
        <v>429</v>
      </c>
      <c r="L686" s="48">
        <v>1</v>
      </c>
    </row>
    <row r="687" spans="1:12">
      <c r="A687" s="71" t="s">
        <v>1794</v>
      </c>
      <c r="B687" s="71" t="s">
        <v>1795</v>
      </c>
      <c r="C687" s="71">
        <v>15763400</v>
      </c>
      <c r="D687" s="71">
        <v>47405800</v>
      </c>
      <c r="E687" s="72" t="s">
        <v>376</v>
      </c>
      <c r="F687" s="71" t="s">
        <v>377</v>
      </c>
      <c r="G687" s="71" t="s">
        <v>378</v>
      </c>
      <c r="H687" s="71" t="s">
        <v>332</v>
      </c>
      <c r="I687" s="71" t="s">
        <v>1613</v>
      </c>
      <c r="J687" s="71" t="s">
        <v>428</v>
      </c>
      <c r="K687" s="48" t="s">
        <v>429</v>
      </c>
      <c r="L687" s="48">
        <v>1</v>
      </c>
    </row>
    <row r="688" spans="1:12">
      <c r="A688" s="71" t="s">
        <v>1796</v>
      </c>
      <c r="B688" s="71" t="s">
        <v>1797</v>
      </c>
      <c r="C688" s="71">
        <v>15791000</v>
      </c>
      <c r="D688" s="71">
        <v>47366800</v>
      </c>
      <c r="E688" s="72" t="s">
        <v>376</v>
      </c>
      <c r="F688" s="71" t="s">
        <v>377</v>
      </c>
      <c r="G688" s="71" t="s">
        <v>378</v>
      </c>
      <c r="H688" s="71" t="s">
        <v>332</v>
      </c>
      <c r="I688" s="71" t="s">
        <v>1613</v>
      </c>
      <c r="J688" s="71" t="s">
        <v>428</v>
      </c>
      <c r="K688" s="48" t="s">
        <v>429</v>
      </c>
      <c r="L688" s="48">
        <v>1</v>
      </c>
    </row>
    <row r="689" spans="1:12">
      <c r="A689" s="71" t="s">
        <v>1798</v>
      </c>
      <c r="B689" s="71" t="s">
        <v>1799</v>
      </c>
      <c r="C689" s="71">
        <v>15813800</v>
      </c>
      <c r="D689" s="71">
        <v>47376600</v>
      </c>
      <c r="E689" s="72" t="s">
        <v>376</v>
      </c>
      <c r="F689" s="71" t="s">
        <v>377</v>
      </c>
      <c r="G689" s="71" t="s">
        <v>378</v>
      </c>
      <c r="H689" s="71" t="s">
        <v>332</v>
      </c>
      <c r="I689" s="71" t="s">
        <v>1613</v>
      </c>
      <c r="J689" s="71" t="s">
        <v>428</v>
      </c>
      <c r="K689" s="48" t="s">
        <v>429</v>
      </c>
      <c r="L689" s="48">
        <v>1</v>
      </c>
    </row>
    <row r="690" spans="1:12">
      <c r="A690" s="71" t="s">
        <v>1800</v>
      </c>
      <c r="B690" s="71" t="s">
        <v>1801</v>
      </c>
      <c r="C690" s="71">
        <v>15841400</v>
      </c>
      <c r="D690" s="71">
        <v>47388700</v>
      </c>
      <c r="E690" s="72" t="s">
        <v>376</v>
      </c>
      <c r="F690" s="71" t="s">
        <v>377</v>
      </c>
      <c r="G690" s="71" t="s">
        <v>378</v>
      </c>
      <c r="H690" s="71" t="s">
        <v>332</v>
      </c>
      <c r="I690" s="71" t="s">
        <v>1613</v>
      </c>
      <c r="J690" s="71" t="s">
        <v>428</v>
      </c>
      <c r="K690" s="48" t="s">
        <v>429</v>
      </c>
      <c r="L690" s="48">
        <v>1</v>
      </c>
    </row>
    <row r="691" spans="1:12">
      <c r="A691" s="71" t="s">
        <v>1802</v>
      </c>
      <c r="B691" s="71" t="s">
        <v>1803</v>
      </c>
      <c r="C691" s="71">
        <v>15865800</v>
      </c>
      <c r="D691" s="71">
        <v>47394400</v>
      </c>
      <c r="E691" s="72" t="s">
        <v>376</v>
      </c>
      <c r="F691" s="71" t="s">
        <v>377</v>
      </c>
      <c r="G691" s="71" t="s">
        <v>378</v>
      </c>
      <c r="H691" s="71" t="s">
        <v>332</v>
      </c>
      <c r="I691" s="71" t="s">
        <v>1613</v>
      </c>
      <c r="J691" s="71" t="s">
        <v>428</v>
      </c>
      <c r="K691" s="48" t="s">
        <v>429</v>
      </c>
      <c r="L691" s="48">
        <v>1</v>
      </c>
    </row>
    <row r="692" spans="1:12">
      <c r="A692" s="71" t="s">
        <v>1804</v>
      </c>
      <c r="B692" s="71" t="s">
        <v>1805</v>
      </c>
      <c r="C692" s="71">
        <v>15968200</v>
      </c>
      <c r="D692" s="71">
        <v>47407400</v>
      </c>
      <c r="E692" s="72" t="s">
        <v>376</v>
      </c>
      <c r="F692" s="71" t="s">
        <v>377</v>
      </c>
      <c r="G692" s="71" t="s">
        <v>378</v>
      </c>
      <c r="H692" s="71" t="s">
        <v>332</v>
      </c>
      <c r="I692" s="71" t="s">
        <v>1613</v>
      </c>
      <c r="J692" s="71" t="s">
        <v>428</v>
      </c>
      <c r="K692" s="48" t="s">
        <v>429</v>
      </c>
      <c r="L692" s="48">
        <v>1</v>
      </c>
    </row>
    <row r="693" spans="1:12">
      <c r="A693" s="71" t="s">
        <v>1806</v>
      </c>
      <c r="B693" s="71" t="s">
        <v>1807</v>
      </c>
      <c r="C693" s="71">
        <v>15964100</v>
      </c>
      <c r="D693" s="71">
        <v>47427800</v>
      </c>
      <c r="E693" s="72" t="s">
        <v>376</v>
      </c>
      <c r="F693" s="71" t="s">
        <v>377</v>
      </c>
      <c r="G693" s="71" t="s">
        <v>378</v>
      </c>
      <c r="H693" s="71" t="s">
        <v>332</v>
      </c>
      <c r="I693" s="71" t="s">
        <v>1613</v>
      </c>
      <c r="J693" s="71" t="s">
        <v>428</v>
      </c>
      <c r="K693" s="48" t="s">
        <v>429</v>
      </c>
      <c r="L693" s="48">
        <v>1</v>
      </c>
    </row>
    <row r="694" spans="1:12">
      <c r="A694" s="71" t="s">
        <v>1808</v>
      </c>
      <c r="B694" s="71" t="s">
        <v>1809</v>
      </c>
      <c r="C694" s="71">
        <v>15989300</v>
      </c>
      <c r="D694" s="71">
        <v>47435100</v>
      </c>
      <c r="E694" s="72" t="s">
        <v>376</v>
      </c>
      <c r="F694" s="71" t="s">
        <v>377</v>
      </c>
      <c r="G694" s="71" t="s">
        <v>378</v>
      </c>
      <c r="H694" s="71" t="s">
        <v>332</v>
      </c>
      <c r="I694" s="71" t="s">
        <v>1613</v>
      </c>
      <c r="J694" s="71" t="s">
        <v>428</v>
      </c>
      <c r="K694" s="48" t="s">
        <v>429</v>
      </c>
      <c r="L694" s="48">
        <v>1</v>
      </c>
    </row>
    <row r="695" spans="1:12">
      <c r="A695" s="71" t="s">
        <v>1810</v>
      </c>
      <c r="B695" s="71" t="s">
        <v>1811</v>
      </c>
      <c r="C695" s="71">
        <v>15991700</v>
      </c>
      <c r="D695" s="71">
        <v>47414700</v>
      </c>
      <c r="E695" s="72" t="s">
        <v>376</v>
      </c>
      <c r="F695" s="71" t="s">
        <v>377</v>
      </c>
      <c r="G695" s="71" t="s">
        <v>378</v>
      </c>
      <c r="H695" s="71" t="s">
        <v>332</v>
      </c>
      <c r="I695" s="71" t="s">
        <v>1613</v>
      </c>
      <c r="J695" s="71" t="s">
        <v>428</v>
      </c>
      <c r="K695" s="48" t="s">
        <v>429</v>
      </c>
      <c r="L695" s="48">
        <v>1</v>
      </c>
    </row>
    <row r="696" spans="1:12">
      <c r="A696" s="71" t="s">
        <v>1812</v>
      </c>
      <c r="B696" s="71" t="s">
        <v>1813</v>
      </c>
      <c r="C696" s="71">
        <v>14090100</v>
      </c>
      <c r="D696" s="71">
        <v>48069600</v>
      </c>
      <c r="E696" s="72" t="s">
        <v>376</v>
      </c>
      <c r="F696" s="71" t="s">
        <v>377</v>
      </c>
      <c r="G696" s="71" t="s">
        <v>378</v>
      </c>
      <c r="H696" s="71" t="s">
        <v>332</v>
      </c>
      <c r="I696" s="71" t="s">
        <v>1515</v>
      </c>
      <c r="J696" s="71" t="s">
        <v>404</v>
      </c>
      <c r="K696" s="48" t="s">
        <v>405</v>
      </c>
      <c r="L696" s="48">
        <v>1</v>
      </c>
    </row>
    <row r="697" spans="1:12">
      <c r="A697" s="71" t="s">
        <v>1814</v>
      </c>
      <c r="B697" s="71" t="s">
        <v>1815</v>
      </c>
      <c r="C697" s="71">
        <v>14090200</v>
      </c>
      <c r="D697" s="71">
        <v>48089600</v>
      </c>
      <c r="E697" s="72" t="s">
        <v>376</v>
      </c>
      <c r="F697" s="71" t="s">
        <v>377</v>
      </c>
      <c r="G697" s="71" t="s">
        <v>378</v>
      </c>
      <c r="H697" s="71" t="s">
        <v>332</v>
      </c>
      <c r="I697" s="71" t="s">
        <v>1515</v>
      </c>
      <c r="J697" s="71" t="s">
        <v>404</v>
      </c>
      <c r="K697" s="48" t="s">
        <v>405</v>
      </c>
      <c r="L697" s="48">
        <v>1</v>
      </c>
    </row>
    <row r="698" spans="1:12">
      <c r="A698" s="71" t="s">
        <v>1816</v>
      </c>
      <c r="B698" s="71" t="s">
        <v>1817</v>
      </c>
      <c r="C698" s="71">
        <v>14109400</v>
      </c>
      <c r="D698" s="71">
        <v>48089500</v>
      </c>
      <c r="E698" s="72" t="s">
        <v>376</v>
      </c>
      <c r="F698" s="71" t="s">
        <v>377</v>
      </c>
      <c r="G698" s="71" t="s">
        <v>378</v>
      </c>
      <c r="H698" s="71" t="s">
        <v>332</v>
      </c>
      <c r="I698" s="71" t="s">
        <v>1515</v>
      </c>
      <c r="J698" s="71" t="s">
        <v>404</v>
      </c>
      <c r="K698" s="48" t="s">
        <v>405</v>
      </c>
      <c r="L698" s="48">
        <v>1</v>
      </c>
    </row>
    <row r="699" spans="1:12">
      <c r="A699" s="71" t="s">
        <v>1818</v>
      </c>
      <c r="B699" s="71" t="s">
        <v>1819</v>
      </c>
      <c r="C699" s="71">
        <v>14109800</v>
      </c>
      <c r="D699" s="71">
        <v>48070000</v>
      </c>
      <c r="E699" s="72" t="s">
        <v>376</v>
      </c>
      <c r="F699" s="71" t="s">
        <v>377</v>
      </c>
      <c r="G699" s="71" t="s">
        <v>378</v>
      </c>
      <c r="H699" s="71" t="s">
        <v>332</v>
      </c>
      <c r="I699" s="71" t="s">
        <v>1515</v>
      </c>
      <c r="J699" s="71" t="s">
        <v>404</v>
      </c>
      <c r="K699" s="48" t="s">
        <v>405</v>
      </c>
      <c r="L699" s="48">
        <v>1</v>
      </c>
    </row>
    <row r="700" spans="1:12">
      <c r="A700" s="71" t="s">
        <v>1820</v>
      </c>
      <c r="B700" s="71" t="s">
        <v>1821</v>
      </c>
      <c r="C700" s="71">
        <v>14183500</v>
      </c>
      <c r="D700" s="71">
        <v>48018600</v>
      </c>
      <c r="E700" s="72" t="s">
        <v>376</v>
      </c>
      <c r="F700" s="71" t="s">
        <v>377</v>
      </c>
      <c r="G700" s="71" t="s">
        <v>378</v>
      </c>
      <c r="H700" s="71" t="s">
        <v>332</v>
      </c>
      <c r="I700" s="71" t="s">
        <v>1515</v>
      </c>
      <c r="J700" s="71" t="s">
        <v>404</v>
      </c>
      <c r="K700" s="48" t="s">
        <v>405</v>
      </c>
      <c r="L700" s="48">
        <v>1</v>
      </c>
    </row>
    <row r="701" spans="1:12">
      <c r="A701" s="71" t="s">
        <v>1822</v>
      </c>
      <c r="B701" s="71" t="s">
        <v>1823</v>
      </c>
      <c r="C701" s="71">
        <v>14186000</v>
      </c>
      <c r="D701" s="71">
        <v>48038900</v>
      </c>
      <c r="E701" s="72" t="s">
        <v>376</v>
      </c>
      <c r="F701" s="71" t="s">
        <v>377</v>
      </c>
      <c r="G701" s="71" t="s">
        <v>378</v>
      </c>
      <c r="H701" s="71" t="s">
        <v>332</v>
      </c>
      <c r="I701" s="71" t="s">
        <v>1515</v>
      </c>
      <c r="J701" s="71" t="s">
        <v>404</v>
      </c>
      <c r="K701" s="48" t="s">
        <v>405</v>
      </c>
      <c r="L701" s="48">
        <v>1</v>
      </c>
    </row>
    <row r="702" spans="1:12">
      <c r="A702" s="71" t="s">
        <v>1824</v>
      </c>
      <c r="B702" s="71" t="s">
        <v>1825</v>
      </c>
      <c r="C702" s="71">
        <v>14212000</v>
      </c>
      <c r="D702" s="71">
        <v>48038100</v>
      </c>
      <c r="E702" s="72" t="s">
        <v>376</v>
      </c>
      <c r="F702" s="71" t="s">
        <v>377</v>
      </c>
      <c r="G702" s="71" t="s">
        <v>378</v>
      </c>
      <c r="H702" s="71" t="s">
        <v>332</v>
      </c>
      <c r="I702" s="71" t="s">
        <v>1515</v>
      </c>
      <c r="J702" s="71" t="s">
        <v>404</v>
      </c>
      <c r="K702" s="48" t="s">
        <v>405</v>
      </c>
      <c r="L702" s="48">
        <v>1</v>
      </c>
    </row>
    <row r="703" spans="1:12">
      <c r="A703" s="71" t="s">
        <v>1826</v>
      </c>
      <c r="B703" s="71" t="s">
        <v>1827</v>
      </c>
      <c r="C703" s="71">
        <v>14211200</v>
      </c>
      <c r="D703" s="71">
        <v>48016900</v>
      </c>
      <c r="E703" s="72" t="s">
        <v>376</v>
      </c>
      <c r="F703" s="71" t="s">
        <v>377</v>
      </c>
      <c r="G703" s="71" t="s">
        <v>378</v>
      </c>
      <c r="H703" s="71" t="s">
        <v>332</v>
      </c>
      <c r="I703" s="71" t="s">
        <v>1515</v>
      </c>
      <c r="J703" s="71" t="s">
        <v>404</v>
      </c>
      <c r="K703" s="48" t="s">
        <v>405</v>
      </c>
      <c r="L703" s="48">
        <v>1</v>
      </c>
    </row>
    <row r="704" spans="1:12">
      <c r="A704" s="71" t="s">
        <v>1828</v>
      </c>
      <c r="B704" s="71" t="s">
        <v>1829</v>
      </c>
      <c r="C704" s="71">
        <v>14283500</v>
      </c>
      <c r="D704" s="71">
        <v>48047000</v>
      </c>
      <c r="E704" s="72" t="s">
        <v>376</v>
      </c>
      <c r="F704" s="71" t="s">
        <v>377</v>
      </c>
      <c r="G704" s="71" t="s">
        <v>378</v>
      </c>
      <c r="H704" s="71" t="s">
        <v>332</v>
      </c>
      <c r="I704" s="71" t="s">
        <v>1515</v>
      </c>
      <c r="J704" s="71" t="s">
        <v>404</v>
      </c>
      <c r="K704" s="48" t="s">
        <v>405</v>
      </c>
      <c r="L704" s="48">
        <v>1</v>
      </c>
    </row>
    <row r="705" spans="1:12">
      <c r="A705" s="71" t="s">
        <v>1830</v>
      </c>
      <c r="B705" s="71" t="s">
        <v>1831</v>
      </c>
      <c r="C705" s="71">
        <v>14284300</v>
      </c>
      <c r="D705" s="71">
        <v>48069000</v>
      </c>
      <c r="E705" s="72" t="s">
        <v>376</v>
      </c>
      <c r="F705" s="71" t="s">
        <v>377</v>
      </c>
      <c r="G705" s="71" t="s">
        <v>378</v>
      </c>
      <c r="H705" s="71" t="s">
        <v>332</v>
      </c>
      <c r="I705" s="71" t="s">
        <v>1515</v>
      </c>
      <c r="J705" s="71" t="s">
        <v>404</v>
      </c>
      <c r="K705" s="48" t="s">
        <v>405</v>
      </c>
      <c r="L705" s="48">
        <v>1</v>
      </c>
    </row>
    <row r="706" spans="1:12">
      <c r="A706" s="71" t="s">
        <v>1832</v>
      </c>
      <c r="B706" s="71" t="s">
        <v>1833</v>
      </c>
      <c r="C706" s="71">
        <v>14310300</v>
      </c>
      <c r="D706" s="71">
        <v>48069000</v>
      </c>
      <c r="E706" s="72" t="s">
        <v>376</v>
      </c>
      <c r="F706" s="71" t="s">
        <v>377</v>
      </c>
      <c r="G706" s="71" t="s">
        <v>378</v>
      </c>
      <c r="H706" s="71" t="s">
        <v>332</v>
      </c>
      <c r="I706" s="71" t="s">
        <v>1515</v>
      </c>
      <c r="J706" s="71" t="s">
        <v>404</v>
      </c>
      <c r="K706" s="48" t="s">
        <v>405</v>
      </c>
      <c r="L706" s="48">
        <v>1</v>
      </c>
    </row>
    <row r="707" spans="1:12">
      <c r="A707" s="71" t="s">
        <v>1834</v>
      </c>
      <c r="B707" s="71" t="s">
        <v>1835</v>
      </c>
      <c r="C707" s="71">
        <v>14309500</v>
      </c>
      <c r="D707" s="71">
        <v>48043800</v>
      </c>
      <c r="E707" s="72" t="s">
        <v>376</v>
      </c>
      <c r="F707" s="71" t="s">
        <v>377</v>
      </c>
      <c r="G707" s="71" t="s">
        <v>378</v>
      </c>
      <c r="H707" s="71" t="s">
        <v>332</v>
      </c>
      <c r="I707" s="71" t="s">
        <v>1515</v>
      </c>
      <c r="J707" s="71" t="s">
        <v>404</v>
      </c>
      <c r="K707" s="48" t="s">
        <v>405</v>
      </c>
      <c r="L707" s="48">
        <v>1</v>
      </c>
    </row>
    <row r="708" spans="1:12">
      <c r="A708" s="71" t="s">
        <v>1836</v>
      </c>
      <c r="B708" s="71" t="s">
        <v>1837</v>
      </c>
      <c r="C708" s="71">
        <v>7465700</v>
      </c>
      <c r="D708" s="71">
        <v>40687100</v>
      </c>
      <c r="E708" s="72" t="s">
        <v>376</v>
      </c>
      <c r="F708" s="71" t="s">
        <v>377</v>
      </c>
      <c r="G708" s="71" t="s">
        <v>378</v>
      </c>
      <c r="H708" s="71" t="s">
        <v>51</v>
      </c>
      <c r="I708" s="71" t="s">
        <v>1838</v>
      </c>
      <c r="J708" s="71" t="s">
        <v>449</v>
      </c>
      <c r="K708" s="48" t="s">
        <v>450</v>
      </c>
      <c r="L708" s="48">
        <v>2</v>
      </c>
    </row>
    <row r="709" spans="1:12">
      <c r="A709" s="71" t="s">
        <v>1839</v>
      </c>
      <c r="B709" s="71" t="s">
        <v>1840</v>
      </c>
      <c r="C709" s="71">
        <v>7465900</v>
      </c>
      <c r="D709" s="71">
        <v>40706300</v>
      </c>
      <c r="E709" s="72" t="s">
        <v>376</v>
      </c>
      <c r="F709" s="71" t="s">
        <v>377</v>
      </c>
      <c r="G709" s="71" t="s">
        <v>378</v>
      </c>
      <c r="H709" s="71" t="s">
        <v>51</v>
      </c>
      <c r="I709" s="71" t="s">
        <v>1838</v>
      </c>
      <c r="J709" s="71" t="s">
        <v>449</v>
      </c>
      <c r="K709" s="48" t="s">
        <v>450</v>
      </c>
      <c r="L709" s="48">
        <v>2</v>
      </c>
    </row>
    <row r="710" spans="1:12">
      <c r="A710" s="71" t="s">
        <v>1841</v>
      </c>
      <c r="B710" s="71" t="s">
        <v>1842</v>
      </c>
      <c r="C710" s="71">
        <v>7485700</v>
      </c>
      <c r="D710" s="71">
        <v>40706100</v>
      </c>
      <c r="E710" s="72" t="s">
        <v>376</v>
      </c>
      <c r="F710" s="71" t="s">
        <v>377</v>
      </c>
      <c r="G710" s="71" t="s">
        <v>378</v>
      </c>
      <c r="H710" s="71" t="s">
        <v>51</v>
      </c>
      <c r="I710" s="71" t="s">
        <v>1838</v>
      </c>
      <c r="J710" s="71" t="s">
        <v>449</v>
      </c>
      <c r="K710" s="48" t="s">
        <v>450</v>
      </c>
      <c r="L710" s="48">
        <v>2</v>
      </c>
    </row>
    <row r="711" spans="1:12">
      <c r="A711" s="71" t="s">
        <v>1843</v>
      </c>
      <c r="B711" s="71" t="s">
        <v>1844</v>
      </c>
      <c r="C711" s="71">
        <v>7485100</v>
      </c>
      <c r="D711" s="71">
        <v>40686900</v>
      </c>
      <c r="E711" s="72" t="s">
        <v>376</v>
      </c>
      <c r="F711" s="71" t="s">
        <v>377</v>
      </c>
      <c r="G711" s="71" t="s">
        <v>378</v>
      </c>
      <c r="H711" s="71" t="s">
        <v>51</v>
      </c>
      <c r="I711" s="71" t="s">
        <v>1838</v>
      </c>
      <c r="J711" s="71" t="s">
        <v>449</v>
      </c>
      <c r="K711" s="48" t="s">
        <v>450</v>
      </c>
      <c r="L711" s="48">
        <v>2</v>
      </c>
    </row>
    <row r="712" spans="1:12">
      <c r="A712" s="71" t="s">
        <v>1845</v>
      </c>
      <c r="B712" s="71" t="s">
        <v>1846</v>
      </c>
      <c r="C712" s="71">
        <v>7506400</v>
      </c>
      <c r="D712" s="71">
        <v>40709800</v>
      </c>
      <c r="E712" s="72" t="s">
        <v>376</v>
      </c>
      <c r="F712" s="71" t="s">
        <v>377</v>
      </c>
      <c r="G712" s="71" t="s">
        <v>378</v>
      </c>
      <c r="H712" s="71" t="s">
        <v>51</v>
      </c>
      <c r="I712" s="71" t="s">
        <v>1838</v>
      </c>
      <c r="J712" s="71" t="s">
        <v>449</v>
      </c>
      <c r="K712" s="48" t="s">
        <v>450</v>
      </c>
      <c r="L712" s="48">
        <v>2</v>
      </c>
    </row>
    <row r="713" spans="1:12">
      <c r="A713" s="71" t="s">
        <v>1847</v>
      </c>
      <c r="B713" s="71" t="s">
        <v>1848</v>
      </c>
      <c r="C713" s="71">
        <v>7506600</v>
      </c>
      <c r="D713" s="71">
        <v>40729400</v>
      </c>
      <c r="E713" s="72" t="s">
        <v>376</v>
      </c>
      <c r="F713" s="71" t="s">
        <v>377</v>
      </c>
      <c r="G713" s="71" t="s">
        <v>378</v>
      </c>
      <c r="H713" s="71" t="s">
        <v>51</v>
      </c>
      <c r="I713" s="71" t="s">
        <v>1838</v>
      </c>
      <c r="J713" s="71" t="s">
        <v>449</v>
      </c>
      <c r="K713" s="48" t="s">
        <v>450</v>
      </c>
      <c r="L713" s="48">
        <v>2</v>
      </c>
    </row>
    <row r="714" spans="1:12">
      <c r="A714" s="71" t="s">
        <v>1849</v>
      </c>
      <c r="B714" s="71" t="s">
        <v>1850</v>
      </c>
      <c r="C714" s="71">
        <v>7525700</v>
      </c>
      <c r="D714" s="71">
        <v>40729100</v>
      </c>
      <c r="E714" s="72" t="s">
        <v>376</v>
      </c>
      <c r="F714" s="71" t="s">
        <v>377</v>
      </c>
      <c r="G714" s="71" t="s">
        <v>378</v>
      </c>
      <c r="H714" s="71" t="s">
        <v>51</v>
      </c>
      <c r="I714" s="71" t="s">
        <v>1838</v>
      </c>
      <c r="J714" s="71" t="s">
        <v>449</v>
      </c>
      <c r="K714" s="48" t="s">
        <v>450</v>
      </c>
      <c r="L714" s="48">
        <v>2</v>
      </c>
    </row>
    <row r="715" spans="1:12">
      <c r="A715" s="71" t="s">
        <v>1851</v>
      </c>
      <c r="B715" s="71" t="s">
        <v>1852</v>
      </c>
      <c r="C715" s="71">
        <v>7525100</v>
      </c>
      <c r="D715" s="71">
        <v>40710700</v>
      </c>
      <c r="E715" s="72" t="s">
        <v>376</v>
      </c>
      <c r="F715" s="71" t="s">
        <v>377</v>
      </c>
      <c r="G715" s="71" t="s">
        <v>378</v>
      </c>
      <c r="H715" s="71" t="s">
        <v>51</v>
      </c>
      <c r="I715" s="71" t="s">
        <v>1838</v>
      </c>
      <c r="J715" s="71" t="s">
        <v>449</v>
      </c>
      <c r="K715" s="48" t="s">
        <v>450</v>
      </c>
      <c r="L715" s="48">
        <v>2</v>
      </c>
    </row>
    <row r="716" spans="1:12">
      <c r="A716" s="71" t="s">
        <v>1853</v>
      </c>
      <c r="B716" s="71" t="s">
        <v>1854</v>
      </c>
      <c r="C716" s="71">
        <v>7650000</v>
      </c>
      <c r="D716" s="71">
        <v>40729800</v>
      </c>
      <c r="E716" s="72" t="s">
        <v>376</v>
      </c>
      <c r="F716" s="71" t="s">
        <v>377</v>
      </c>
      <c r="G716" s="71" t="s">
        <v>378</v>
      </c>
      <c r="H716" s="71" t="s">
        <v>51</v>
      </c>
      <c r="I716" s="71" t="s">
        <v>1838</v>
      </c>
      <c r="J716" s="71" t="s">
        <v>449</v>
      </c>
      <c r="K716" s="48" t="s">
        <v>450</v>
      </c>
      <c r="L716" s="48">
        <v>2</v>
      </c>
    </row>
    <row r="717" spans="1:12">
      <c r="A717" s="71" t="s">
        <v>1855</v>
      </c>
      <c r="B717" s="71" t="s">
        <v>1856</v>
      </c>
      <c r="C717" s="71">
        <v>7649700</v>
      </c>
      <c r="D717" s="71">
        <v>40750500</v>
      </c>
      <c r="E717" s="72" t="s">
        <v>376</v>
      </c>
      <c r="F717" s="71" t="s">
        <v>377</v>
      </c>
      <c r="G717" s="71" t="s">
        <v>378</v>
      </c>
      <c r="H717" s="71" t="s">
        <v>51</v>
      </c>
      <c r="I717" s="71" t="s">
        <v>1838</v>
      </c>
      <c r="J717" s="71" t="s">
        <v>449</v>
      </c>
      <c r="K717" s="48" t="s">
        <v>450</v>
      </c>
      <c r="L717" s="48">
        <v>2</v>
      </c>
    </row>
    <row r="718" spans="1:12">
      <c r="A718" s="71" t="s">
        <v>1857</v>
      </c>
      <c r="B718" s="71" t="s">
        <v>1858</v>
      </c>
      <c r="C718" s="71">
        <v>7669800</v>
      </c>
      <c r="D718" s="71">
        <v>40749900</v>
      </c>
      <c r="E718" s="72" t="s">
        <v>376</v>
      </c>
      <c r="F718" s="71" t="s">
        <v>377</v>
      </c>
      <c r="G718" s="71" t="s">
        <v>378</v>
      </c>
      <c r="H718" s="71" t="s">
        <v>51</v>
      </c>
      <c r="I718" s="71" t="s">
        <v>1838</v>
      </c>
      <c r="J718" s="71" t="s">
        <v>449</v>
      </c>
      <c r="K718" s="48" t="s">
        <v>450</v>
      </c>
      <c r="L718" s="48">
        <v>2</v>
      </c>
    </row>
    <row r="719" spans="1:12">
      <c r="A719" s="71" t="s">
        <v>1859</v>
      </c>
      <c r="B719" s="71" t="s">
        <v>1860</v>
      </c>
      <c r="C719" s="71">
        <v>7677600</v>
      </c>
      <c r="D719" s="71">
        <v>40732600</v>
      </c>
      <c r="E719" s="72" t="s">
        <v>376</v>
      </c>
      <c r="F719" s="71" t="s">
        <v>377</v>
      </c>
      <c r="G719" s="71" t="s">
        <v>378</v>
      </c>
      <c r="H719" s="71" t="s">
        <v>51</v>
      </c>
      <c r="I719" s="71" t="s">
        <v>1838</v>
      </c>
      <c r="J719" s="71" t="s">
        <v>449</v>
      </c>
      <c r="K719" s="48" t="s">
        <v>450</v>
      </c>
      <c r="L719" s="48">
        <v>2</v>
      </c>
    </row>
    <row r="720" spans="1:12">
      <c r="A720" s="71" t="s">
        <v>1861</v>
      </c>
      <c r="B720" s="71" t="s">
        <v>1862</v>
      </c>
      <c r="C720" s="71">
        <v>7738000</v>
      </c>
      <c r="D720" s="71">
        <v>40745000</v>
      </c>
      <c r="E720" s="72" t="s">
        <v>376</v>
      </c>
      <c r="F720" s="71" t="s">
        <v>377</v>
      </c>
      <c r="G720" s="71" t="s">
        <v>378</v>
      </c>
      <c r="H720" s="71" t="s">
        <v>51</v>
      </c>
      <c r="I720" s="71" t="s">
        <v>1838</v>
      </c>
      <c r="J720" s="71" t="s">
        <v>449</v>
      </c>
      <c r="K720" s="48" t="s">
        <v>450</v>
      </c>
      <c r="L720" s="48">
        <v>2</v>
      </c>
    </row>
    <row r="721" spans="1:12">
      <c r="A721" s="71" t="s">
        <v>1863</v>
      </c>
      <c r="B721" s="71" t="s">
        <v>1864</v>
      </c>
      <c r="C721" s="71">
        <v>7738200</v>
      </c>
      <c r="D721" s="71">
        <v>40764100</v>
      </c>
      <c r="E721" s="72" t="s">
        <v>376</v>
      </c>
      <c r="F721" s="71" t="s">
        <v>377</v>
      </c>
      <c r="G721" s="71" t="s">
        <v>378</v>
      </c>
      <c r="H721" s="71" t="s">
        <v>51</v>
      </c>
      <c r="I721" s="71" t="s">
        <v>1838</v>
      </c>
      <c r="J721" s="71" t="s">
        <v>449</v>
      </c>
      <c r="K721" s="48" t="s">
        <v>450</v>
      </c>
      <c r="L721" s="48">
        <v>2</v>
      </c>
    </row>
    <row r="722" spans="1:12">
      <c r="A722" s="71" t="s">
        <v>1865</v>
      </c>
      <c r="B722" s="71" t="s">
        <v>1866</v>
      </c>
      <c r="C722" s="71">
        <v>7757800</v>
      </c>
      <c r="D722" s="71">
        <v>40764500</v>
      </c>
      <c r="E722" s="72" t="s">
        <v>376</v>
      </c>
      <c r="F722" s="71" t="s">
        <v>377</v>
      </c>
      <c r="G722" s="71" t="s">
        <v>378</v>
      </c>
      <c r="H722" s="71" t="s">
        <v>51</v>
      </c>
      <c r="I722" s="71" t="s">
        <v>1838</v>
      </c>
      <c r="J722" s="71" t="s">
        <v>449</v>
      </c>
      <c r="K722" s="48" t="s">
        <v>450</v>
      </c>
      <c r="L722" s="48">
        <v>2</v>
      </c>
    </row>
    <row r="723" spans="1:12">
      <c r="A723" s="71" t="s">
        <v>1867</v>
      </c>
      <c r="B723" s="71" t="s">
        <v>1868</v>
      </c>
      <c r="C723" s="71">
        <v>7757100</v>
      </c>
      <c r="D723" s="71">
        <v>40745100</v>
      </c>
      <c r="E723" s="72" t="s">
        <v>376</v>
      </c>
      <c r="F723" s="71" t="s">
        <v>377</v>
      </c>
      <c r="G723" s="71" t="s">
        <v>378</v>
      </c>
      <c r="H723" s="71" t="s">
        <v>51</v>
      </c>
      <c r="I723" s="71" t="s">
        <v>1838</v>
      </c>
      <c r="J723" s="71" t="s">
        <v>449</v>
      </c>
      <c r="K723" s="48" t="s">
        <v>450</v>
      </c>
      <c r="L723" s="48">
        <v>2</v>
      </c>
    </row>
    <row r="724" spans="1:12">
      <c r="A724" s="71" t="s">
        <v>1869</v>
      </c>
      <c r="B724" s="71" t="s">
        <v>1870</v>
      </c>
      <c r="C724" s="71">
        <v>8013800</v>
      </c>
      <c r="D724" s="71">
        <v>40826800</v>
      </c>
      <c r="E724" s="72" t="s">
        <v>376</v>
      </c>
      <c r="F724" s="71" t="s">
        <v>377</v>
      </c>
      <c r="G724" s="71" t="s">
        <v>378</v>
      </c>
      <c r="H724" s="71" t="s">
        <v>51</v>
      </c>
      <c r="I724" s="71" t="s">
        <v>1838</v>
      </c>
      <c r="J724" s="71" t="s">
        <v>449</v>
      </c>
      <c r="K724" s="48" t="s">
        <v>450</v>
      </c>
      <c r="L724" s="48">
        <v>2</v>
      </c>
    </row>
    <row r="725" spans="1:12">
      <c r="A725" s="71" t="s">
        <v>1871</v>
      </c>
      <c r="B725" s="71" t="s">
        <v>1872</v>
      </c>
      <c r="C725" s="71">
        <v>8013900</v>
      </c>
      <c r="D725" s="71">
        <v>40838500</v>
      </c>
      <c r="E725" s="72" t="s">
        <v>376</v>
      </c>
      <c r="F725" s="71" t="s">
        <v>377</v>
      </c>
      <c r="G725" s="71" t="s">
        <v>378</v>
      </c>
      <c r="H725" s="71" t="s">
        <v>51</v>
      </c>
      <c r="I725" s="71" t="s">
        <v>1838</v>
      </c>
      <c r="J725" s="71" t="s">
        <v>449</v>
      </c>
      <c r="K725" s="48" t="s">
        <v>450</v>
      </c>
      <c r="L725" s="48">
        <v>2</v>
      </c>
    </row>
    <row r="726" spans="1:12">
      <c r="A726" s="71" t="s">
        <v>1873</v>
      </c>
      <c r="B726" s="71" t="s">
        <v>1874</v>
      </c>
      <c r="C726" s="71">
        <v>8032900</v>
      </c>
      <c r="D726" s="71">
        <v>40839100</v>
      </c>
      <c r="E726" s="72" t="s">
        <v>376</v>
      </c>
      <c r="F726" s="71" t="s">
        <v>377</v>
      </c>
      <c r="G726" s="71" t="s">
        <v>378</v>
      </c>
      <c r="H726" s="71" t="s">
        <v>51</v>
      </c>
      <c r="I726" s="71" t="s">
        <v>1838</v>
      </c>
      <c r="J726" s="71" t="s">
        <v>449</v>
      </c>
      <c r="K726" s="48" t="s">
        <v>450</v>
      </c>
      <c r="L726" s="48">
        <v>2</v>
      </c>
    </row>
    <row r="727" spans="1:12">
      <c r="A727" s="71" t="s">
        <v>1875</v>
      </c>
      <c r="B727" s="71" t="s">
        <v>1876</v>
      </c>
      <c r="C727" s="71">
        <v>8033200</v>
      </c>
      <c r="D727" s="71">
        <v>40830800</v>
      </c>
      <c r="E727" s="72" t="s">
        <v>376</v>
      </c>
      <c r="F727" s="71" t="s">
        <v>377</v>
      </c>
      <c r="G727" s="71" t="s">
        <v>378</v>
      </c>
      <c r="H727" s="71" t="s">
        <v>51</v>
      </c>
      <c r="I727" s="71" t="s">
        <v>1838</v>
      </c>
      <c r="J727" s="71" t="s">
        <v>449</v>
      </c>
      <c r="K727" s="48" t="s">
        <v>450</v>
      </c>
      <c r="L727" s="48">
        <v>2</v>
      </c>
    </row>
    <row r="728" spans="1:12">
      <c r="A728" s="71" t="s">
        <v>1877</v>
      </c>
      <c r="B728" s="71" t="s">
        <v>1878</v>
      </c>
      <c r="C728" s="71">
        <v>7070400</v>
      </c>
      <c r="D728" s="71">
        <v>41049800</v>
      </c>
      <c r="E728" s="72" t="s">
        <v>376</v>
      </c>
      <c r="F728" s="71" t="s">
        <v>377</v>
      </c>
      <c r="G728" s="71" t="s">
        <v>378</v>
      </c>
      <c r="H728" s="71" t="s">
        <v>51</v>
      </c>
      <c r="I728" s="71" t="s">
        <v>1838</v>
      </c>
      <c r="J728" s="71" t="s">
        <v>449</v>
      </c>
      <c r="K728" s="48" t="s">
        <v>450</v>
      </c>
      <c r="L728" s="48">
        <v>2</v>
      </c>
    </row>
    <row r="729" spans="1:12">
      <c r="A729" s="71" t="s">
        <v>1879</v>
      </c>
      <c r="B729" s="71" t="s">
        <v>1880</v>
      </c>
      <c r="C729" s="71">
        <v>7070400</v>
      </c>
      <c r="D729" s="71">
        <v>41070100</v>
      </c>
      <c r="E729" s="72" t="s">
        <v>376</v>
      </c>
      <c r="F729" s="71" t="s">
        <v>377</v>
      </c>
      <c r="G729" s="71" t="s">
        <v>378</v>
      </c>
      <c r="H729" s="71" t="s">
        <v>51</v>
      </c>
      <c r="I729" s="71" t="s">
        <v>1838</v>
      </c>
      <c r="J729" s="71" t="s">
        <v>449</v>
      </c>
      <c r="K729" s="48" t="s">
        <v>450</v>
      </c>
      <c r="L729" s="48">
        <v>2</v>
      </c>
    </row>
    <row r="730" spans="1:12">
      <c r="A730" s="71" t="s">
        <v>1881</v>
      </c>
      <c r="B730" s="71" t="s">
        <v>1882</v>
      </c>
      <c r="C730" s="71">
        <v>7090000</v>
      </c>
      <c r="D730" s="71">
        <v>41070300</v>
      </c>
      <c r="E730" s="72" t="s">
        <v>376</v>
      </c>
      <c r="F730" s="71" t="s">
        <v>377</v>
      </c>
      <c r="G730" s="71" t="s">
        <v>378</v>
      </c>
      <c r="H730" s="71" t="s">
        <v>51</v>
      </c>
      <c r="I730" s="71" t="s">
        <v>1838</v>
      </c>
      <c r="J730" s="71" t="s">
        <v>449</v>
      </c>
      <c r="K730" s="48" t="s">
        <v>450</v>
      </c>
      <c r="L730" s="48">
        <v>2</v>
      </c>
    </row>
    <row r="731" spans="1:12">
      <c r="A731" s="71" t="s">
        <v>1883</v>
      </c>
      <c r="B731" s="71" t="s">
        <v>1884</v>
      </c>
      <c r="C731" s="71">
        <v>7090000</v>
      </c>
      <c r="D731" s="71">
        <v>41049800</v>
      </c>
      <c r="E731" s="72" t="s">
        <v>376</v>
      </c>
      <c r="F731" s="71" t="s">
        <v>377</v>
      </c>
      <c r="G731" s="71" t="s">
        <v>378</v>
      </c>
      <c r="H731" s="71" t="s">
        <v>51</v>
      </c>
      <c r="I731" s="71" t="s">
        <v>1838</v>
      </c>
      <c r="J731" s="71" t="s">
        <v>449</v>
      </c>
      <c r="K731" s="48" t="s">
        <v>450</v>
      </c>
      <c r="L731" s="48">
        <v>2</v>
      </c>
    </row>
    <row r="732" spans="1:12">
      <c r="A732" s="71" t="s">
        <v>1885</v>
      </c>
      <c r="B732" s="71" t="s">
        <v>1886</v>
      </c>
      <c r="C732" s="71">
        <v>8336000</v>
      </c>
      <c r="D732" s="71">
        <v>40915500</v>
      </c>
      <c r="E732" s="72" t="s">
        <v>376</v>
      </c>
      <c r="F732" s="71" t="s">
        <v>377</v>
      </c>
      <c r="G732" s="71" t="s">
        <v>378</v>
      </c>
      <c r="H732" s="71" t="s">
        <v>51</v>
      </c>
      <c r="I732" s="71" t="s">
        <v>1838</v>
      </c>
      <c r="J732" s="71" t="s">
        <v>445</v>
      </c>
      <c r="K732" s="48" t="s">
        <v>446</v>
      </c>
      <c r="L732" s="48">
        <v>2</v>
      </c>
    </row>
    <row r="733" spans="1:12">
      <c r="A733" s="71" t="s">
        <v>1887</v>
      </c>
      <c r="B733" s="71" t="s">
        <v>1888</v>
      </c>
      <c r="C733" s="71">
        <v>8335400</v>
      </c>
      <c r="D733" s="71">
        <v>40934700</v>
      </c>
      <c r="E733" s="72" t="s">
        <v>376</v>
      </c>
      <c r="F733" s="71" t="s">
        <v>377</v>
      </c>
      <c r="G733" s="71" t="s">
        <v>378</v>
      </c>
      <c r="H733" s="71" t="s">
        <v>51</v>
      </c>
      <c r="I733" s="71" t="s">
        <v>1838</v>
      </c>
      <c r="J733" s="71" t="s">
        <v>445</v>
      </c>
      <c r="K733" s="48" t="s">
        <v>446</v>
      </c>
      <c r="L733" s="48">
        <v>2</v>
      </c>
    </row>
    <row r="734" spans="1:12">
      <c r="A734" s="71" t="s">
        <v>1889</v>
      </c>
      <c r="B734" s="71" t="s">
        <v>1890</v>
      </c>
      <c r="C734" s="71">
        <v>8354900</v>
      </c>
      <c r="D734" s="71">
        <v>40934700</v>
      </c>
      <c r="E734" s="72" t="s">
        <v>376</v>
      </c>
      <c r="F734" s="71" t="s">
        <v>377</v>
      </c>
      <c r="G734" s="71" t="s">
        <v>378</v>
      </c>
      <c r="H734" s="71" t="s">
        <v>51</v>
      </c>
      <c r="I734" s="71" t="s">
        <v>1838</v>
      </c>
      <c r="J734" s="71" t="s">
        <v>445</v>
      </c>
      <c r="K734" s="48" t="s">
        <v>446</v>
      </c>
      <c r="L734" s="48">
        <v>2</v>
      </c>
    </row>
    <row r="735" spans="1:12">
      <c r="A735" s="71" t="s">
        <v>1891</v>
      </c>
      <c r="B735" s="71" t="s">
        <v>1892</v>
      </c>
      <c r="C735" s="71">
        <v>8354200</v>
      </c>
      <c r="D735" s="71">
        <v>40925200</v>
      </c>
      <c r="E735" s="72" t="s">
        <v>376</v>
      </c>
      <c r="F735" s="71" t="s">
        <v>377</v>
      </c>
      <c r="G735" s="71" t="s">
        <v>378</v>
      </c>
      <c r="H735" s="71" t="s">
        <v>51</v>
      </c>
      <c r="I735" s="71" t="s">
        <v>1838</v>
      </c>
      <c r="J735" s="71" t="s">
        <v>445</v>
      </c>
      <c r="K735" s="48" t="s">
        <v>446</v>
      </c>
      <c r="L735" s="48">
        <v>2</v>
      </c>
    </row>
    <row r="736" spans="1:12">
      <c r="A736" s="71" t="s">
        <v>1893</v>
      </c>
      <c r="B736" s="71" t="s">
        <v>1894</v>
      </c>
      <c r="C736" s="71">
        <v>8519800</v>
      </c>
      <c r="D736" s="71">
        <v>41007000</v>
      </c>
      <c r="E736" s="72" t="s">
        <v>376</v>
      </c>
      <c r="F736" s="71" t="s">
        <v>377</v>
      </c>
      <c r="G736" s="71" t="s">
        <v>378</v>
      </c>
      <c r="H736" s="71" t="s">
        <v>51</v>
      </c>
      <c r="I736" s="71" t="s">
        <v>1838</v>
      </c>
      <c r="J736" s="71" t="s">
        <v>445</v>
      </c>
      <c r="K736" s="48" t="s">
        <v>446</v>
      </c>
      <c r="L736" s="48">
        <v>2</v>
      </c>
    </row>
    <row r="737" spans="1:12">
      <c r="A737" s="71" t="s">
        <v>1895</v>
      </c>
      <c r="B737" s="71" t="s">
        <v>1896</v>
      </c>
      <c r="C737" s="71">
        <v>8520100</v>
      </c>
      <c r="D737" s="71">
        <v>41026200</v>
      </c>
      <c r="E737" s="72" t="s">
        <v>376</v>
      </c>
      <c r="F737" s="71" t="s">
        <v>377</v>
      </c>
      <c r="G737" s="71" t="s">
        <v>378</v>
      </c>
      <c r="H737" s="71" t="s">
        <v>51</v>
      </c>
      <c r="I737" s="71" t="s">
        <v>1838</v>
      </c>
      <c r="J737" s="71" t="s">
        <v>445</v>
      </c>
      <c r="K737" s="48" t="s">
        <v>446</v>
      </c>
      <c r="L737" s="48">
        <v>2</v>
      </c>
    </row>
    <row r="738" spans="1:12">
      <c r="A738" s="71" t="s">
        <v>1897</v>
      </c>
      <c r="B738" s="71" t="s">
        <v>1898</v>
      </c>
      <c r="C738" s="71">
        <v>8539400</v>
      </c>
      <c r="D738" s="71">
        <v>41026000</v>
      </c>
      <c r="E738" s="72" t="s">
        <v>376</v>
      </c>
      <c r="F738" s="71" t="s">
        <v>377</v>
      </c>
      <c r="G738" s="71" t="s">
        <v>378</v>
      </c>
      <c r="H738" s="71" t="s">
        <v>51</v>
      </c>
      <c r="I738" s="71" t="s">
        <v>1838</v>
      </c>
      <c r="J738" s="71" t="s">
        <v>445</v>
      </c>
      <c r="K738" s="48" t="s">
        <v>446</v>
      </c>
      <c r="L738" s="48">
        <v>2</v>
      </c>
    </row>
    <row r="739" spans="1:12">
      <c r="A739" s="71" t="s">
        <v>1899</v>
      </c>
      <c r="B739" s="71" t="s">
        <v>1900</v>
      </c>
      <c r="C739" s="71">
        <v>8535800</v>
      </c>
      <c r="D739" s="71">
        <v>41007100</v>
      </c>
      <c r="E739" s="72" t="s">
        <v>376</v>
      </c>
      <c r="F739" s="71" t="s">
        <v>377</v>
      </c>
      <c r="G739" s="71" t="s">
        <v>378</v>
      </c>
      <c r="H739" s="71" t="s">
        <v>51</v>
      </c>
      <c r="I739" s="71" t="s">
        <v>1838</v>
      </c>
      <c r="J739" s="71" t="s">
        <v>445</v>
      </c>
      <c r="K739" s="48" t="s">
        <v>446</v>
      </c>
      <c r="L739" s="48">
        <v>2</v>
      </c>
    </row>
    <row r="740" spans="1:12">
      <c r="A740" s="71" t="s">
        <v>1901</v>
      </c>
      <c r="B740" s="71" t="s">
        <v>1902</v>
      </c>
      <c r="C740" s="71">
        <v>8535800</v>
      </c>
      <c r="D740" s="71">
        <v>41057900</v>
      </c>
      <c r="E740" s="72" t="s">
        <v>376</v>
      </c>
      <c r="F740" s="71" t="s">
        <v>377</v>
      </c>
      <c r="G740" s="71" t="s">
        <v>378</v>
      </c>
      <c r="H740" s="71" t="s">
        <v>51</v>
      </c>
      <c r="I740" s="71" t="s">
        <v>1838</v>
      </c>
      <c r="J740" s="71" t="s">
        <v>445</v>
      </c>
      <c r="K740" s="48" t="s">
        <v>446</v>
      </c>
      <c r="L740" s="48">
        <v>2</v>
      </c>
    </row>
    <row r="741" spans="1:12">
      <c r="A741" s="71" t="s">
        <v>1903</v>
      </c>
      <c r="B741" s="71" t="s">
        <v>1904</v>
      </c>
      <c r="C741" s="71">
        <v>8540100</v>
      </c>
      <c r="D741" s="71">
        <v>41075900</v>
      </c>
      <c r="E741" s="72" t="s">
        <v>376</v>
      </c>
      <c r="F741" s="71" t="s">
        <v>377</v>
      </c>
      <c r="G741" s="71" t="s">
        <v>378</v>
      </c>
      <c r="H741" s="71" t="s">
        <v>51</v>
      </c>
      <c r="I741" s="71" t="s">
        <v>1838</v>
      </c>
      <c r="J741" s="71" t="s">
        <v>445</v>
      </c>
      <c r="K741" s="48" t="s">
        <v>446</v>
      </c>
      <c r="L741" s="48">
        <v>2</v>
      </c>
    </row>
    <row r="742" spans="1:12">
      <c r="A742" s="71" t="s">
        <v>1905</v>
      </c>
      <c r="B742" s="71" t="s">
        <v>1906</v>
      </c>
      <c r="C742" s="71">
        <v>8560100</v>
      </c>
      <c r="D742" s="71">
        <v>41077500</v>
      </c>
      <c r="E742" s="72" t="s">
        <v>376</v>
      </c>
      <c r="F742" s="71" t="s">
        <v>377</v>
      </c>
      <c r="G742" s="71" t="s">
        <v>378</v>
      </c>
      <c r="H742" s="71" t="s">
        <v>51</v>
      </c>
      <c r="I742" s="71" t="s">
        <v>1838</v>
      </c>
      <c r="J742" s="71" t="s">
        <v>445</v>
      </c>
      <c r="K742" s="48" t="s">
        <v>446</v>
      </c>
      <c r="L742" s="48">
        <v>2</v>
      </c>
    </row>
    <row r="743" spans="1:12">
      <c r="A743" s="71" t="s">
        <v>1907</v>
      </c>
      <c r="B743" s="71" t="s">
        <v>1908</v>
      </c>
      <c r="C743" s="71">
        <v>8563200</v>
      </c>
      <c r="D743" s="71">
        <v>41094300</v>
      </c>
      <c r="E743" s="72" t="s">
        <v>376</v>
      </c>
      <c r="F743" s="71" t="s">
        <v>377</v>
      </c>
      <c r="G743" s="71" t="s">
        <v>378</v>
      </c>
      <c r="H743" s="71" t="s">
        <v>51</v>
      </c>
      <c r="I743" s="71" t="s">
        <v>1838</v>
      </c>
      <c r="J743" s="71" t="s">
        <v>445</v>
      </c>
      <c r="K743" s="48" t="s">
        <v>446</v>
      </c>
      <c r="L743" s="48">
        <v>2</v>
      </c>
    </row>
    <row r="744" spans="1:12">
      <c r="A744" s="71" t="s">
        <v>1909</v>
      </c>
      <c r="B744" s="71" t="s">
        <v>1910</v>
      </c>
      <c r="C744" s="71">
        <v>8490100</v>
      </c>
      <c r="D744" s="71">
        <v>41149600</v>
      </c>
      <c r="E744" s="72" t="s">
        <v>376</v>
      </c>
      <c r="F744" s="71" t="s">
        <v>377</v>
      </c>
      <c r="G744" s="71" t="s">
        <v>378</v>
      </c>
      <c r="H744" s="71" t="s">
        <v>51</v>
      </c>
      <c r="I744" s="71" t="s">
        <v>1838</v>
      </c>
      <c r="J744" s="71" t="s">
        <v>445</v>
      </c>
      <c r="K744" s="48" t="s">
        <v>446</v>
      </c>
      <c r="L744" s="48">
        <v>2</v>
      </c>
    </row>
    <row r="745" spans="1:12">
      <c r="A745" s="71" t="s">
        <v>1911</v>
      </c>
      <c r="B745" s="71" t="s">
        <v>1912</v>
      </c>
      <c r="C745" s="71">
        <v>8490100</v>
      </c>
      <c r="D745" s="71">
        <v>41170400</v>
      </c>
      <c r="E745" s="72" t="s">
        <v>376</v>
      </c>
      <c r="F745" s="71" t="s">
        <v>377</v>
      </c>
      <c r="G745" s="71" t="s">
        <v>378</v>
      </c>
      <c r="H745" s="71" t="s">
        <v>51</v>
      </c>
      <c r="I745" s="71" t="s">
        <v>1838</v>
      </c>
      <c r="J745" s="71" t="s">
        <v>445</v>
      </c>
      <c r="K745" s="48" t="s">
        <v>446</v>
      </c>
      <c r="L745" s="48">
        <v>2</v>
      </c>
    </row>
    <row r="746" spans="1:12">
      <c r="A746" s="71" t="s">
        <v>1913</v>
      </c>
      <c r="B746" s="71" t="s">
        <v>1914</v>
      </c>
      <c r="C746" s="71">
        <v>8509600</v>
      </c>
      <c r="D746" s="71">
        <v>41169800</v>
      </c>
      <c r="E746" s="72" t="s">
        <v>376</v>
      </c>
      <c r="F746" s="71" t="s">
        <v>377</v>
      </c>
      <c r="G746" s="71" t="s">
        <v>378</v>
      </c>
      <c r="H746" s="71" t="s">
        <v>51</v>
      </c>
      <c r="I746" s="71" t="s">
        <v>1838</v>
      </c>
      <c r="J746" s="71" t="s">
        <v>445</v>
      </c>
      <c r="K746" s="48" t="s">
        <v>446</v>
      </c>
      <c r="L746" s="48">
        <v>2</v>
      </c>
    </row>
    <row r="747" spans="1:12">
      <c r="A747" s="71" t="s">
        <v>1915</v>
      </c>
      <c r="B747" s="71" t="s">
        <v>1916</v>
      </c>
      <c r="C747" s="71">
        <v>8475700</v>
      </c>
      <c r="D747" s="71">
        <v>41138000</v>
      </c>
      <c r="E747" s="72" t="s">
        <v>376</v>
      </c>
      <c r="F747" s="71" t="s">
        <v>377</v>
      </c>
      <c r="G747" s="71" t="s">
        <v>378</v>
      </c>
      <c r="H747" s="71" t="s">
        <v>51</v>
      </c>
      <c r="I747" s="71" t="s">
        <v>1838</v>
      </c>
      <c r="J747" s="71" t="s">
        <v>445</v>
      </c>
      <c r="K747" s="48" t="s">
        <v>446</v>
      </c>
      <c r="L747" s="48">
        <v>2</v>
      </c>
    </row>
    <row r="748" spans="1:12">
      <c r="A748" s="71" t="s">
        <v>1917</v>
      </c>
      <c r="B748" s="71" t="s">
        <v>1918</v>
      </c>
      <c r="C748" s="71">
        <v>8592100</v>
      </c>
      <c r="D748" s="71">
        <v>41220700</v>
      </c>
      <c r="E748" s="72" t="s">
        <v>376</v>
      </c>
      <c r="F748" s="71" t="s">
        <v>377</v>
      </c>
      <c r="G748" s="71" t="s">
        <v>378</v>
      </c>
      <c r="H748" s="71" t="s">
        <v>51</v>
      </c>
      <c r="I748" s="71" t="s">
        <v>1838</v>
      </c>
      <c r="J748" s="71" t="s">
        <v>445</v>
      </c>
      <c r="K748" s="48" t="s">
        <v>446</v>
      </c>
      <c r="L748" s="48">
        <v>2</v>
      </c>
    </row>
    <row r="749" spans="1:12">
      <c r="A749" s="71" t="s">
        <v>1919</v>
      </c>
      <c r="B749" s="71" t="s">
        <v>1920</v>
      </c>
      <c r="C749" s="71">
        <v>8609600</v>
      </c>
      <c r="D749" s="71">
        <v>41232400</v>
      </c>
      <c r="E749" s="72" t="s">
        <v>376</v>
      </c>
      <c r="F749" s="71" t="s">
        <v>377</v>
      </c>
      <c r="G749" s="71" t="s">
        <v>378</v>
      </c>
      <c r="H749" s="71" t="s">
        <v>51</v>
      </c>
      <c r="I749" s="71" t="s">
        <v>1838</v>
      </c>
      <c r="J749" s="71" t="s">
        <v>445</v>
      </c>
      <c r="K749" s="48" t="s">
        <v>446</v>
      </c>
      <c r="L749" s="48">
        <v>2</v>
      </c>
    </row>
    <row r="750" spans="1:12">
      <c r="A750" s="71" t="s">
        <v>1921</v>
      </c>
      <c r="B750" s="71" t="s">
        <v>1922</v>
      </c>
      <c r="C750" s="71">
        <v>8628700</v>
      </c>
      <c r="D750" s="71">
        <v>41232900</v>
      </c>
      <c r="E750" s="72" t="s">
        <v>376</v>
      </c>
      <c r="F750" s="71" t="s">
        <v>377</v>
      </c>
      <c r="G750" s="71" t="s">
        <v>378</v>
      </c>
      <c r="H750" s="71" t="s">
        <v>51</v>
      </c>
      <c r="I750" s="71" t="s">
        <v>1838</v>
      </c>
      <c r="J750" s="71" t="s">
        <v>445</v>
      </c>
      <c r="K750" s="48" t="s">
        <v>446</v>
      </c>
      <c r="L750" s="48">
        <v>2</v>
      </c>
    </row>
    <row r="751" spans="1:12">
      <c r="A751" s="71" t="s">
        <v>1923</v>
      </c>
      <c r="B751" s="71" t="s">
        <v>1924</v>
      </c>
      <c r="C751" s="71">
        <v>8629000</v>
      </c>
      <c r="D751" s="71">
        <v>41212800</v>
      </c>
      <c r="E751" s="72" t="s">
        <v>376</v>
      </c>
      <c r="F751" s="71" t="s">
        <v>377</v>
      </c>
      <c r="G751" s="71" t="s">
        <v>378</v>
      </c>
      <c r="H751" s="71" t="s">
        <v>51</v>
      </c>
      <c r="I751" s="71" t="s">
        <v>1838</v>
      </c>
      <c r="J751" s="71" t="s">
        <v>445</v>
      </c>
      <c r="K751" s="48" t="s">
        <v>446</v>
      </c>
      <c r="L751" s="48">
        <v>2</v>
      </c>
    </row>
    <row r="752" spans="1:12">
      <c r="A752" s="71" t="s">
        <v>1925</v>
      </c>
      <c r="B752" s="71" t="s">
        <v>1926</v>
      </c>
      <c r="C752" s="71">
        <v>8566600</v>
      </c>
      <c r="D752" s="71">
        <v>40961800</v>
      </c>
      <c r="E752" s="72" t="s">
        <v>376</v>
      </c>
      <c r="F752" s="71" t="s">
        <v>377</v>
      </c>
      <c r="G752" s="71" t="s">
        <v>378</v>
      </c>
      <c r="H752" s="71" t="s">
        <v>51</v>
      </c>
      <c r="I752" s="71" t="s">
        <v>1838</v>
      </c>
      <c r="J752" s="71" t="s">
        <v>445</v>
      </c>
      <c r="K752" s="48" t="s">
        <v>446</v>
      </c>
      <c r="L752" s="48">
        <v>2</v>
      </c>
    </row>
    <row r="753" spans="1:12">
      <c r="A753" s="71" t="s">
        <v>1927</v>
      </c>
      <c r="B753" s="71" t="s">
        <v>1928</v>
      </c>
      <c r="C753" s="71">
        <v>8577500</v>
      </c>
      <c r="D753" s="71">
        <v>40994500</v>
      </c>
      <c r="E753" s="72" t="s">
        <v>376</v>
      </c>
      <c r="F753" s="71" t="s">
        <v>377</v>
      </c>
      <c r="G753" s="71" t="s">
        <v>378</v>
      </c>
      <c r="H753" s="71" t="s">
        <v>51</v>
      </c>
      <c r="I753" s="71" t="s">
        <v>1838</v>
      </c>
      <c r="J753" s="71" t="s">
        <v>445</v>
      </c>
      <c r="K753" s="48" t="s">
        <v>446</v>
      </c>
      <c r="L753" s="48">
        <v>2</v>
      </c>
    </row>
    <row r="754" spans="1:12">
      <c r="A754" s="71" t="s">
        <v>1929</v>
      </c>
      <c r="B754" s="71" t="s">
        <v>1930</v>
      </c>
      <c r="C754" s="71">
        <v>8585700</v>
      </c>
      <c r="D754" s="71">
        <v>40981400</v>
      </c>
      <c r="E754" s="72" t="s">
        <v>376</v>
      </c>
      <c r="F754" s="71" t="s">
        <v>377</v>
      </c>
      <c r="G754" s="71" t="s">
        <v>378</v>
      </c>
      <c r="H754" s="71" t="s">
        <v>51</v>
      </c>
      <c r="I754" s="71" t="s">
        <v>1838</v>
      </c>
      <c r="J754" s="71" t="s">
        <v>445</v>
      </c>
      <c r="K754" s="48" t="s">
        <v>446</v>
      </c>
      <c r="L754" s="48">
        <v>2</v>
      </c>
    </row>
    <row r="755" spans="1:12">
      <c r="A755" s="71" t="s">
        <v>1931</v>
      </c>
      <c r="B755" s="71" t="s">
        <v>1932</v>
      </c>
      <c r="C755" s="71">
        <v>8586000</v>
      </c>
      <c r="D755" s="71">
        <v>40962700</v>
      </c>
      <c r="E755" s="72" t="s">
        <v>376</v>
      </c>
      <c r="F755" s="71" t="s">
        <v>377</v>
      </c>
      <c r="G755" s="71" t="s">
        <v>378</v>
      </c>
      <c r="H755" s="71" t="s">
        <v>51</v>
      </c>
      <c r="I755" s="71" t="s">
        <v>1838</v>
      </c>
      <c r="J755" s="71" t="s">
        <v>445</v>
      </c>
      <c r="K755" s="48" t="s">
        <v>446</v>
      </c>
      <c r="L755" s="48">
        <v>2</v>
      </c>
    </row>
    <row r="756" spans="1:12">
      <c r="A756" s="71" t="s">
        <v>1933</v>
      </c>
      <c r="B756" s="71" t="s">
        <v>1934</v>
      </c>
      <c r="C756" s="71">
        <v>8526200</v>
      </c>
      <c r="D756" s="71">
        <v>40915400</v>
      </c>
      <c r="E756" s="72" t="s">
        <v>376</v>
      </c>
      <c r="F756" s="71" t="s">
        <v>377</v>
      </c>
      <c r="G756" s="71" t="s">
        <v>378</v>
      </c>
      <c r="H756" s="71" t="s">
        <v>51</v>
      </c>
      <c r="I756" s="71" t="s">
        <v>1838</v>
      </c>
      <c r="J756" s="71" t="s">
        <v>445</v>
      </c>
      <c r="K756" s="48" t="s">
        <v>446</v>
      </c>
      <c r="L756" s="48">
        <v>2</v>
      </c>
    </row>
    <row r="757" spans="1:12">
      <c r="A757" s="71" t="s">
        <v>1935</v>
      </c>
      <c r="B757" s="71" t="s">
        <v>1936</v>
      </c>
      <c r="C757" s="71">
        <v>8526000</v>
      </c>
      <c r="D757" s="71">
        <v>40896000</v>
      </c>
      <c r="E757" s="72" t="s">
        <v>376</v>
      </c>
      <c r="F757" s="71" t="s">
        <v>377</v>
      </c>
      <c r="G757" s="71" t="s">
        <v>378</v>
      </c>
      <c r="H757" s="71" t="s">
        <v>51</v>
      </c>
      <c r="I757" s="71" t="s">
        <v>1838</v>
      </c>
      <c r="J757" s="71" t="s">
        <v>445</v>
      </c>
      <c r="K757" s="48" t="s">
        <v>446</v>
      </c>
      <c r="L757" s="48">
        <v>2</v>
      </c>
    </row>
    <row r="758" spans="1:12">
      <c r="A758" s="71" t="s">
        <v>1937</v>
      </c>
      <c r="B758" s="71" t="s">
        <v>1938</v>
      </c>
      <c r="C758" s="71">
        <v>8544800</v>
      </c>
      <c r="D758" s="71">
        <v>40896500</v>
      </c>
      <c r="E758" s="72" t="s">
        <v>376</v>
      </c>
      <c r="F758" s="71" t="s">
        <v>377</v>
      </c>
      <c r="G758" s="71" t="s">
        <v>378</v>
      </c>
      <c r="H758" s="71" t="s">
        <v>51</v>
      </c>
      <c r="I758" s="71" t="s">
        <v>1838</v>
      </c>
      <c r="J758" s="71" t="s">
        <v>445</v>
      </c>
      <c r="K758" s="48" t="s">
        <v>446</v>
      </c>
      <c r="L758" s="48">
        <v>2</v>
      </c>
    </row>
    <row r="759" spans="1:12">
      <c r="A759" s="71" t="s">
        <v>1939</v>
      </c>
      <c r="B759" s="71" t="s">
        <v>1940</v>
      </c>
      <c r="C759" s="71">
        <v>8544900</v>
      </c>
      <c r="D759" s="71">
        <v>40916200</v>
      </c>
      <c r="E759" s="72" t="s">
        <v>376</v>
      </c>
      <c r="F759" s="71" t="s">
        <v>377</v>
      </c>
      <c r="G759" s="71" t="s">
        <v>378</v>
      </c>
      <c r="H759" s="71" t="s">
        <v>51</v>
      </c>
      <c r="I759" s="71" t="s">
        <v>1838</v>
      </c>
      <c r="J759" s="71" t="s">
        <v>445</v>
      </c>
      <c r="K759" s="48" t="s">
        <v>446</v>
      </c>
      <c r="L759" s="48">
        <v>2</v>
      </c>
    </row>
    <row r="760" spans="1:12">
      <c r="A760" s="71" t="s">
        <v>1941</v>
      </c>
      <c r="B760" s="71" t="s">
        <v>1942</v>
      </c>
      <c r="C760" s="71">
        <v>8375400</v>
      </c>
      <c r="D760" s="71">
        <v>40756300</v>
      </c>
      <c r="E760" s="72" t="s">
        <v>376</v>
      </c>
      <c r="F760" s="71" t="s">
        <v>377</v>
      </c>
      <c r="G760" s="71" t="s">
        <v>378</v>
      </c>
      <c r="H760" s="71" t="s">
        <v>51</v>
      </c>
      <c r="I760" s="71" t="s">
        <v>1838</v>
      </c>
      <c r="J760" s="71" t="s">
        <v>449</v>
      </c>
      <c r="K760" s="48" t="s">
        <v>450</v>
      </c>
      <c r="L760" s="48">
        <v>2</v>
      </c>
    </row>
    <row r="761" spans="1:12">
      <c r="A761" s="71" t="s">
        <v>1943</v>
      </c>
      <c r="B761" s="71" t="s">
        <v>1944</v>
      </c>
      <c r="C761" s="71">
        <v>8374800</v>
      </c>
      <c r="D761" s="71">
        <v>40775800</v>
      </c>
      <c r="E761" s="72" t="s">
        <v>376</v>
      </c>
      <c r="F761" s="71" t="s">
        <v>377</v>
      </c>
      <c r="G761" s="71" t="s">
        <v>378</v>
      </c>
      <c r="H761" s="71" t="s">
        <v>51</v>
      </c>
      <c r="I761" s="71" t="s">
        <v>1838</v>
      </c>
      <c r="J761" s="71" t="s">
        <v>449</v>
      </c>
      <c r="K761" s="48" t="s">
        <v>450</v>
      </c>
      <c r="L761" s="48">
        <v>2</v>
      </c>
    </row>
    <row r="762" spans="1:12">
      <c r="A762" s="71" t="s">
        <v>1945</v>
      </c>
      <c r="B762" s="71" t="s">
        <v>1946</v>
      </c>
      <c r="C762" s="71">
        <v>8394100</v>
      </c>
      <c r="D762" s="71">
        <v>40775500</v>
      </c>
      <c r="E762" s="72" t="s">
        <v>376</v>
      </c>
      <c r="F762" s="71" t="s">
        <v>377</v>
      </c>
      <c r="G762" s="71" t="s">
        <v>378</v>
      </c>
      <c r="H762" s="71" t="s">
        <v>51</v>
      </c>
      <c r="I762" s="71" t="s">
        <v>1838</v>
      </c>
      <c r="J762" s="71" t="s">
        <v>449</v>
      </c>
      <c r="K762" s="48" t="s">
        <v>450</v>
      </c>
      <c r="L762" s="48">
        <v>2</v>
      </c>
    </row>
    <row r="763" spans="1:12">
      <c r="A763" s="71" t="s">
        <v>1947</v>
      </c>
      <c r="B763" s="71" t="s">
        <v>1948</v>
      </c>
      <c r="C763" s="71">
        <v>8394700</v>
      </c>
      <c r="D763" s="71">
        <v>40756900</v>
      </c>
      <c r="E763" s="72" t="s">
        <v>376</v>
      </c>
      <c r="F763" s="71" t="s">
        <v>377</v>
      </c>
      <c r="G763" s="71" t="s">
        <v>378</v>
      </c>
      <c r="H763" s="71" t="s">
        <v>51</v>
      </c>
      <c r="I763" s="71" t="s">
        <v>1838</v>
      </c>
      <c r="J763" s="71" t="s">
        <v>449</v>
      </c>
      <c r="K763" s="48" t="s">
        <v>450</v>
      </c>
      <c r="L763" s="48">
        <v>2</v>
      </c>
    </row>
    <row r="764" spans="1:12">
      <c r="A764" s="71" t="s">
        <v>1949</v>
      </c>
      <c r="B764" s="71" t="s">
        <v>1950</v>
      </c>
      <c r="C764" s="71">
        <v>8250300</v>
      </c>
      <c r="D764" s="71">
        <v>40689700</v>
      </c>
      <c r="E764" s="72" t="s">
        <v>376</v>
      </c>
      <c r="F764" s="71" t="s">
        <v>377</v>
      </c>
      <c r="G764" s="71" t="s">
        <v>378</v>
      </c>
      <c r="H764" s="71" t="s">
        <v>51</v>
      </c>
      <c r="I764" s="71" t="s">
        <v>1838</v>
      </c>
      <c r="J764" s="71" t="s">
        <v>449</v>
      </c>
      <c r="K764" s="48" t="s">
        <v>450</v>
      </c>
      <c r="L764" s="48">
        <v>2</v>
      </c>
    </row>
    <row r="765" spans="1:12">
      <c r="A765" s="71" t="s">
        <v>1951</v>
      </c>
      <c r="B765" s="71" t="s">
        <v>1952</v>
      </c>
      <c r="C765" s="71">
        <v>8249800</v>
      </c>
      <c r="D765" s="71">
        <v>40709600</v>
      </c>
      <c r="E765" s="72" t="s">
        <v>376</v>
      </c>
      <c r="F765" s="71" t="s">
        <v>377</v>
      </c>
      <c r="G765" s="71" t="s">
        <v>378</v>
      </c>
      <c r="H765" s="71" t="s">
        <v>51</v>
      </c>
      <c r="I765" s="71" t="s">
        <v>1838</v>
      </c>
      <c r="J765" s="71" t="s">
        <v>449</v>
      </c>
      <c r="K765" s="48" t="s">
        <v>450</v>
      </c>
      <c r="L765" s="48">
        <v>2</v>
      </c>
    </row>
    <row r="766" spans="1:12">
      <c r="A766" s="71" t="s">
        <v>1953</v>
      </c>
      <c r="B766" s="71" t="s">
        <v>1954</v>
      </c>
      <c r="C766" s="71">
        <v>8270400</v>
      </c>
      <c r="D766" s="71">
        <v>40709900</v>
      </c>
      <c r="E766" s="72" t="s">
        <v>376</v>
      </c>
      <c r="F766" s="71" t="s">
        <v>377</v>
      </c>
      <c r="G766" s="71" t="s">
        <v>378</v>
      </c>
      <c r="H766" s="71" t="s">
        <v>51</v>
      </c>
      <c r="I766" s="71" t="s">
        <v>1838</v>
      </c>
      <c r="J766" s="71" t="s">
        <v>449</v>
      </c>
      <c r="K766" s="48" t="s">
        <v>450</v>
      </c>
      <c r="L766" s="48">
        <v>2</v>
      </c>
    </row>
    <row r="767" spans="1:12">
      <c r="A767" s="71" t="s">
        <v>1955</v>
      </c>
      <c r="B767" s="71" t="s">
        <v>1956</v>
      </c>
      <c r="C767" s="71">
        <v>8287300</v>
      </c>
      <c r="D767" s="71">
        <v>40702900</v>
      </c>
      <c r="E767" s="72" t="s">
        <v>376</v>
      </c>
      <c r="F767" s="71" t="s">
        <v>377</v>
      </c>
      <c r="G767" s="71" t="s">
        <v>378</v>
      </c>
      <c r="H767" s="71" t="s">
        <v>51</v>
      </c>
      <c r="I767" s="71" t="s">
        <v>1838</v>
      </c>
      <c r="J767" s="71" t="s">
        <v>449</v>
      </c>
      <c r="K767" s="48" t="s">
        <v>450</v>
      </c>
      <c r="L767" s="48">
        <v>2</v>
      </c>
    </row>
    <row r="768" spans="1:12">
      <c r="A768" s="71" t="s">
        <v>1957</v>
      </c>
      <c r="B768" s="71" t="s">
        <v>1958</v>
      </c>
      <c r="C768" s="71">
        <v>7964600</v>
      </c>
      <c r="D768" s="71">
        <v>40691400</v>
      </c>
      <c r="E768" s="72" t="s">
        <v>376</v>
      </c>
      <c r="F768" s="71" t="s">
        <v>377</v>
      </c>
      <c r="G768" s="71" t="s">
        <v>378</v>
      </c>
      <c r="H768" s="71" t="s">
        <v>51</v>
      </c>
      <c r="I768" s="71" t="s">
        <v>1838</v>
      </c>
      <c r="J768" s="71" t="s">
        <v>449</v>
      </c>
      <c r="K768" s="48" t="s">
        <v>450</v>
      </c>
      <c r="L768" s="48">
        <v>2</v>
      </c>
    </row>
    <row r="769" spans="1:12">
      <c r="A769" s="71" t="s">
        <v>1959</v>
      </c>
      <c r="B769" s="71" t="s">
        <v>1960</v>
      </c>
      <c r="C769" s="71">
        <v>7966900</v>
      </c>
      <c r="D769" s="71">
        <v>40707000</v>
      </c>
      <c r="E769" s="72" t="s">
        <v>376</v>
      </c>
      <c r="F769" s="71" t="s">
        <v>377</v>
      </c>
      <c r="G769" s="71" t="s">
        <v>378</v>
      </c>
      <c r="H769" s="71" t="s">
        <v>51</v>
      </c>
      <c r="I769" s="71" t="s">
        <v>1838</v>
      </c>
      <c r="J769" s="71" t="s">
        <v>449</v>
      </c>
      <c r="K769" s="48" t="s">
        <v>450</v>
      </c>
      <c r="L769" s="48">
        <v>2</v>
      </c>
    </row>
    <row r="770" spans="1:12">
      <c r="A770" s="71" t="s">
        <v>1961</v>
      </c>
      <c r="B770" s="71" t="s">
        <v>1962</v>
      </c>
      <c r="C770" s="71">
        <v>7984900</v>
      </c>
      <c r="D770" s="71">
        <v>40710900</v>
      </c>
      <c r="E770" s="72" t="s">
        <v>376</v>
      </c>
      <c r="F770" s="71" t="s">
        <v>377</v>
      </c>
      <c r="G770" s="71" t="s">
        <v>378</v>
      </c>
      <c r="H770" s="71" t="s">
        <v>51</v>
      </c>
      <c r="I770" s="71" t="s">
        <v>1838</v>
      </c>
      <c r="J770" s="71" t="s">
        <v>449</v>
      </c>
      <c r="K770" s="48" t="s">
        <v>450</v>
      </c>
      <c r="L770" s="48">
        <v>2</v>
      </c>
    </row>
    <row r="771" spans="1:12">
      <c r="A771" s="71" t="s">
        <v>1963</v>
      </c>
      <c r="B771" s="71" t="s">
        <v>1964</v>
      </c>
      <c r="C771" s="71">
        <v>7984300</v>
      </c>
      <c r="D771" s="71">
        <v>40691900</v>
      </c>
      <c r="E771" s="72" t="s">
        <v>376</v>
      </c>
      <c r="F771" s="71" t="s">
        <v>377</v>
      </c>
      <c r="G771" s="71" t="s">
        <v>378</v>
      </c>
      <c r="H771" s="71" t="s">
        <v>51</v>
      </c>
      <c r="I771" s="71" t="s">
        <v>1838</v>
      </c>
      <c r="J771" s="71" t="s">
        <v>449</v>
      </c>
      <c r="K771" s="48" t="s">
        <v>450</v>
      </c>
      <c r="L771" s="48">
        <v>2</v>
      </c>
    </row>
    <row r="772" spans="1:12">
      <c r="A772" s="71" t="s">
        <v>1965</v>
      </c>
      <c r="B772" s="71" t="s">
        <v>1966</v>
      </c>
      <c r="C772" s="71">
        <v>7070000</v>
      </c>
      <c r="D772" s="71">
        <v>41099800</v>
      </c>
      <c r="E772" s="72" t="s">
        <v>376</v>
      </c>
      <c r="F772" s="71" t="s">
        <v>377</v>
      </c>
      <c r="G772" s="71" t="s">
        <v>378</v>
      </c>
      <c r="H772" s="71" t="s">
        <v>51</v>
      </c>
      <c r="I772" s="71" t="s">
        <v>1838</v>
      </c>
      <c r="J772" s="71" t="s">
        <v>449</v>
      </c>
      <c r="K772" s="48" t="s">
        <v>450</v>
      </c>
      <c r="L772" s="48">
        <v>2</v>
      </c>
    </row>
    <row r="773" spans="1:12">
      <c r="A773" s="71" t="s">
        <v>1967</v>
      </c>
      <c r="B773" s="71" t="s">
        <v>1968</v>
      </c>
      <c r="C773" s="71">
        <v>7070100</v>
      </c>
      <c r="D773" s="71">
        <v>41120200</v>
      </c>
      <c r="E773" s="72" t="s">
        <v>376</v>
      </c>
      <c r="F773" s="71" t="s">
        <v>377</v>
      </c>
      <c r="G773" s="71" t="s">
        <v>378</v>
      </c>
      <c r="H773" s="71" t="s">
        <v>51</v>
      </c>
      <c r="I773" s="71" t="s">
        <v>1838</v>
      </c>
      <c r="J773" s="71" t="s">
        <v>449</v>
      </c>
      <c r="K773" s="48" t="s">
        <v>450</v>
      </c>
      <c r="L773" s="48">
        <v>2</v>
      </c>
    </row>
    <row r="774" spans="1:12">
      <c r="A774" s="71" t="s">
        <v>1969</v>
      </c>
      <c r="B774" s="71" t="s">
        <v>1970</v>
      </c>
      <c r="C774" s="71">
        <v>7090500</v>
      </c>
      <c r="D774" s="71">
        <v>41118700</v>
      </c>
      <c r="E774" s="72" t="s">
        <v>376</v>
      </c>
      <c r="F774" s="71" t="s">
        <v>377</v>
      </c>
      <c r="G774" s="71" t="s">
        <v>378</v>
      </c>
      <c r="H774" s="71" t="s">
        <v>51</v>
      </c>
      <c r="I774" s="71" t="s">
        <v>1838</v>
      </c>
      <c r="J774" s="71" t="s">
        <v>449</v>
      </c>
      <c r="K774" s="48" t="s">
        <v>450</v>
      </c>
      <c r="L774" s="48">
        <v>2</v>
      </c>
    </row>
    <row r="775" spans="1:12">
      <c r="A775" s="71" t="s">
        <v>1971</v>
      </c>
      <c r="B775" s="71" t="s">
        <v>1972</v>
      </c>
      <c r="C775" s="71">
        <v>7090100</v>
      </c>
      <c r="D775" s="71">
        <v>41099800</v>
      </c>
      <c r="E775" s="72" t="s">
        <v>376</v>
      </c>
      <c r="F775" s="71" t="s">
        <v>377</v>
      </c>
      <c r="G775" s="71" t="s">
        <v>378</v>
      </c>
      <c r="H775" s="71" t="s">
        <v>51</v>
      </c>
      <c r="I775" s="71" t="s">
        <v>1838</v>
      </c>
      <c r="J775" s="71" t="s">
        <v>449</v>
      </c>
      <c r="K775" s="48" t="s">
        <v>450</v>
      </c>
      <c r="L775" s="48">
        <v>2</v>
      </c>
    </row>
    <row r="776" spans="1:12">
      <c r="A776" s="71" t="s">
        <v>1973</v>
      </c>
      <c r="B776" s="71" t="s">
        <v>1974</v>
      </c>
      <c r="C776" s="71">
        <v>7192000</v>
      </c>
      <c r="D776" s="71">
        <v>40835300</v>
      </c>
      <c r="E776" s="72" t="s">
        <v>376</v>
      </c>
      <c r="F776" s="71" t="s">
        <v>377</v>
      </c>
      <c r="G776" s="71" t="s">
        <v>378</v>
      </c>
      <c r="H776" s="71" t="s">
        <v>51</v>
      </c>
      <c r="I776" s="71" t="s">
        <v>1838</v>
      </c>
      <c r="J776" s="71" t="s">
        <v>449</v>
      </c>
      <c r="K776" s="48" t="s">
        <v>450</v>
      </c>
      <c r="L776" s="48">
        <v>2</v>
      </c>
    </row>
    <row r="777" spans="1:12">
      <c r="A777" s="71" t="s">
        <v>1975</v>
      </c>
      <c r="B777" s="71" t="s">
        <v>1976</v>
      </c>
      <c r="C777" s="71">
        <v>7169100</v>
      </c>
      <c r="D777" s="71">
        <v>40863900</v>
      </c>
      <c r="E777" s="72" t="s">
        <v>376</v>
      </c>
      <c r="F777" s="71" t="s">
        <v>377</v>
      </c>
      <c r="G777" s="71" t="s">
        <v>378</v>
      </c>
      <c r="H777" s="71" t="s">
        <v>51</v>
      </c>
      <c r="I777" s="71" t="s">
        <v>1838</v>
      </c>
      <c r="J777" s="71" t="s">
        <v>449</v>
      </c>
      <c r="K777" s="48" t="s">
        <v>450</v>
      </c>
      <c r="L777" s="48">
        <v>2</v>
      </c>
    </row>
    <row r="778" spans="1:12">
      <c r="A778" s="71" t="s">
        <v>1977</v>
      </c>
      <c r="B778" s="71" t="s">
        <v>1978</v>
      </c>
      <c r="C778" s="71">
        <v>7204100</v>
      </c>
      <c r="D778" s="71">
        <v>40810700</v>
      </c>
      <c r="E778" s="72" t="s">
        <v>376</v>
      </c>
      <c r="F778" s="71" t="s">
        <v>377</v>
      </c>
      <c r="G778" s="71" t="s">
        <v>378</v>
      </c>
      <c r="H778" s="71" t="s">
        <v>51</v>
      </c>
      <c r="I778" s="71" t="s">
        <v>1838</v>
      </c>
      <c r="J778" s="71" t="s">
        <v>449</v>
      </c>
      <c r="K778" s="48" t="s">
        <v>450</v>
      </c>
      <c r="L778" s="48">
        <v>2</v>
      </c>
    </row>
    <row r="779" spans="1:12">
      <c r="A779" s="71" t="s">
        <v>1979</v>
      </c>
      <c r="B779" s="71" t="s">
        <v>1980</v>
      </c>
      <c r="C779" s="71">
        <v>7183300</v>
      </c>
      <c r="D779" s="71">
        <v>40846600</v>
      </c>
      <c r="E779" s="72" t="s">
        <v>376</v>
      </c>
      <c r="F779" s="71" t="s">
        <v>377</v>
      </c>
      <c r="G779" s="71" t="s">
        <v>378</v>
      </c>
      <c r="H779" s="71" t="s">
        <v>51</v>
      </c>
      <c r="I779" s="71" t="s">
        <v>1838</v>
      </c>
      <c r="J779" s="71" t="s">
        <v>449</v>
      </c>
      <c r="K779" s="48" t="s">
        <v>450</v>
      </c>
      <c r="L779" s="48">
        <v>2</v>
      </c>
    </row>
    <row r="780" spans="1:12">
      <c r="A780" s="71" t="s">
        <v>1981</v>
      </c>
      <c r="B780" s="71" t="s">
        <v>1982</v>
      </c>
      <c r="C780" s="71">
        <v>7211100</v>
      </c>
      <c r="D780" s="71">
        <v>41018800</v>
      </c>
      <c r="E780" s="72" t="s">
        <v>376</v>
      </c>
      <c r="F780" s="71" t="s">
        <v>377</v>
      </c>
      <c r="G780" s="71" t="s">
        <v>378</v>
      </c>
      <c r="H780" s="71" t="s">
        <v>51</v>
      </c>
      <c r="I780" s="71" t="s">
        <v>1838</v>
      </c>
      <c r="J780" s="71" t="s">
        <v>449</v>
      </c>
      <c r="K780" s="48" t="s">
        <v>450</v>
      </c>
      <c r="L780" s="48">
        <v>2</v>
      </c>
    </row>
    <row r="781" spans="1:12">
      <c r="A781" s="71" t="s">
        <v>1983</v>
      </c>
      <c r="B781" s="71" t="s">
        <v>1984</v>
      </c>
      <c r="C781" s="71">
        <v>7210800</v>
      </c>
      <c r="D781" s="71">
        <v>41038600</v>
      </c>
      <c r="E781" s="72" t="s">
        <v>376</v>
      </c>
      <c r="F781" s="71" t="s">
        <v>377</v>
      </c>
      <c r="G781" s="71" t="s">
        <v>378</v>
      </c>
      <c r="H781" s="71" t="s">
        <v>51</v>
      </c>
      <c r="I781" s="71" t="s">
        <v>1838</v>
      </c>
      <c r="J781" s="71" t="s">
        <v>449</v>
      </c>
      <c r="K781" s="48" t="s">
        <v>450</v>
      </c>
      <c r="L781" s="48">
        <v>2</v>
      </c>
    </row>
    <row r="782" spans="1:12">
      <c r="A782" s="71" t="s">
        <v>1985</v>
      </c>
      <c r="B782" s="71" t="s">
        <v>1986</v>
      </c>
      <c r="C782" s="71">
        <v>7229500</v>
      </c>
      <c r="D782" s="71">
        <v>41038200</v>
      </c>
      <c r="E782" s="72" t="s">
        <v>376</v>
      </c>
      <c r="F782" s="71" t="s">
        <v>377</v>
      </c>
      <c r="G782" s="71" t="s">
        <v>378</v>
      </c>
      <c r="H782" s="71" t="s">
        <v>51</v>
      </c>
      <c r="I782" s="71" t="s">
        <v>1838</v>
      </c>
      <c r="J782" s="71" t="s">
        <v>449</v>
      </c>
      <c r="K782" s="48" t="s">
        <v>450</v>
      </c>
      <c r="L782" s="48">
        <v>2</v>
      </c>
    </row>
    <row r="783" spans="1:12">
      <c r="A783" s="71" t="s">
        <v>1987</v>
      </c>
      <c r="B783" s="71" t="s">
        <v>1988</v>
      </c>
      <c r="C783" s="71">
        <v>7230500</v>
      </c>
      <c r="D783" s="71">
        <v>41018500</v>
      </c>
      <c r="E783" s="72" t="s">
        <v>376</v>
      </c>
      <c r="F783" s="71" t="s">
        <v>377</v>
      </c>
      <c r="G783" s="71" t="s">
        <v>378</v>
      </c>
      <c r="H783" s="71" t="s">
        <v>51</v>
      </c>
      <c r="I783" s="71" t="s">
        <v>1838</v>
      </c>
      <c r="J783" s="71" t="s">
        <v>449</v>
      </c>
      <c r="K783" s="48" t="s">
        <v>450</v>
      </c>
      <c r="L783" s="48">
        <v>2</v>
      </c>
    </row>
    <row r="784" spans="1:12">
      <c r="A784" s="71" t="s">
        <v>1989</v>
      </c>
      <c r="B784" s="71" t="s">
        <v>1990</v>
      </c>
      <c r="C784" s="71">
        <v>7420000</v>
      </c>
      <c r="D784" s="71">
        <v>40790000</v>
      </c>
      <c r="E784" s="72" t="s">
        <v>376</v>
      </c>
      <c r="F784" s="71" t="s">
        <v>377</v>
      </c>
      <c r="G784" s="71" t="s">
        <v>378</v>
      </c>
      <c r="H784" s="71" t="s">
        <v>51</v>
      </c>
      <c r="I784" s="71" t="s">
        <v>1838</v>
      </c>
      <c r="J784" s="71" t="s">
        <v>449</v>
      </c>
      <c r="K784" s="48" t="s">
        <v>450</v>
      </c>
      <c r="L784" s="48">
        <v>2</v>
      </c>
    </row>
    <row r="785" spans="1:12">
      <c r="A785" s="71" t="s">
        <v>1991</v>
      </c>
      <c r="B785" s="71" t="s">
        <v>1992</v>
      </c>
      <c r="C785" s="71">
        <v>7420200</v>
      </c>
      <c r="D785" s="71">
        <v>40810400</v>
      </c>
      <c r="E785" s="72" t="s">
        <v>376</v>
      </c>
      <c r="F785" s="71" t="s">
        <v>377</v>
      </c>
      <c r="G785" s="71" t="s">
        <v>378</v>
      </c>
      <c r="H785" s="71" t="s">
        <v>51</v>
      </c>
      <c r="I785" s="71" t="s">
        <v>1838</v>
      </c>
      <c r="J785" s="71" t="s">
        <v>449</v>
      </c>
      <c r="K785" s="48" t="s">
        <v>450</v>
      </c>
      <c r="L785" s="48">
        <v>2</v>
      </c>
    </row>
    <row r="786" spans="1:12">
      <c r="A786" s="71" t="s">
        <v>1993</v>
      </c>
      <c r="B786" s="71" t="s">
        <v>1994</v>
      </c>
      <c r="C786" s="71">
        <v>7439800</v>
      </c>
      <c r="D786" s="71">
        <v>40809800</v>
      </c>
      <c r="E786" s="72" t="s">
        <v>376</v>
      </c>
      <c r="F786" s="71" t="s">
        <v>377</v>
      </c>
      <c r="G786" s="71" t="s">
        <v>378</v>
      </c>
      <c r="H786" s="71" t="s">
        <v>51</v>
      </c>
      <c r="I786" s="71" t="s">
        <v>1838</v>
      </c>
      <c r="J786" s="71" t="s">
        <v>449</v>
      </c>
      <c r="K786" s="48" t="s">
        <v>450</v>
      </c>
      <c r="L786" s="48">
        <v>2</v>
      </c>
    </row>
    <row r="787" spans="1:12">
      <c r="A787" s="71" t="s">
        <v>1995</v>
      </c>
      <c r="B787" s="71" t="s">
        <v>1996</v>
      </c>
      <c r="C787" s="71">
        <v>7439800</v>
      </c>
      <c r="D787" s="71">
        <v>40789600</v>
      </c>
      <c r="E787" s="72" t="s">
        <v>376</v>
      </c>
      <c r="F787" s="71" t="s">
        <v>377</v>
      </c>
      <c r="G787" s="71" t="s">
        <v>378</v>
      </c>
      <c r="H787" s="71" t="s">
        <v>51</v>
      </c>
      <c r="I787" s="71" t="s">
        <v>1838</v>
      </c>
      <c r="J787" s="71" t="s">
        <v>449</v>
      </c>
      <c r="K787" s="48" t="s">
        <v>450</v>
      </c>
      <c r="L787" s="48">
        <v>2</v>
      </c>
    </row>
    <row r="788" spans="1:12">
      <c r="A788" s="71" t="s">
        <v>1997</v>
      </c>
      <c r="B788" s="71" t="s">
        <v>1998</v>
      </c>
      <c r="C788" s="71">
        <v>7054610.95242</v>
      </c>
      <c r="D788" s="71">
        <v>41100479.350400001</v>
      </c>
      <c r="E788" s="72" t="s">
        <v>376</v>
      </c>
      <c r="F788" s="71" t="s">
        <v>377</v>
      </c>
      <c r="G788" s="71" t="s">
        <v>378</v>
      </c>
      <c r="H788" s="71" t="s">
        <v>51</v>
      </c>
      <c r="I788" s="71" t="s">
        <v>51</v>
      </c>
      <c r="J788" s="71" t="s">
        <v>449</v>
      </c>
      <c r="K788" s="48" t="s">
        <v>450</v>
      </c>
      <c r="L788" s="48">
        <v>3</v>
      </c>
    </row>
    <row r="789" spans="1:12">
      <c r="A789" s="71" t="s">
        <v>1999</v>
      </c>
      <c r="B789" s="71" t="s">
        <v>2000</v>
      </c>
      <c r="C789" s="71">
        <v>7937865.1387200011</v>
      </c>
      <c r="D789" s="71">
        <v>40703373.1809</v>
      </c>
      <c r="E789" s="72" t="s">
        <v>376</v>
      </c>
      <c r="F789" s="71" t="s">
        <v>377</v>
      </c>
      <c r="G789" s="71" t="s">
        <v>378</v>
      </c>
      <c r="H789" s="71" t="s">
        <v>51</v>
      </c>
      <c r="I789" s="71" t="s">
        <v>51</v>
      </c>
      <c r="J789" s="71" t="s">
        <v>449</v>
      </c>
      <c r="K789" s="48" t="s">
        <v>450</v>
      </c>
      <c r="L789" s="48">
        <v>3</v>
      </c>
    </row>
    <row r="790" spans="1:12">
      <c r="A790" s="71" t="s">
        <v>2001</v>
      </c>
      <c r="B790" s="71" t="s">
        <v>2002</v>
      </c>
      <c r="C790" s="71">
        <v>8055564.1322600003</v>
      </c>
      <c r="D790" s="71">
        <v>40748405.839299999</v>
      </c>
      <c r="E790" s="72" t="s">
        <v>376</v>
      </c>
      <c r="F790" s="71" t="s">
        <v>377</v>
      </c>
      <c r="G790" s="71" t="s">
        <v>378</v>
      </c>
      <c r="H790" s="71" t="s">
        <v>51</v>
      </c>
      <c r="I790" s="71" t="s">
        <v>51</v>
      </c>
      <c r="J790" s="71" t="s">
        <v>449</v>
      </c>
      <c r="K790" s="48" t="s">
        <v>450</v>
      </c>
      <c r="L790" s="48">
        <v>3</v>
      </c>
    </row>
    <row r="791" spans="1:12">
      <c r="A791" s="71" t="s">
        <v>2003</v>
      </c>
      <c r="B791" s="71" t="s">
        <v>2004</v>
      </c>
      <c r="C791" s="71">
        <v>8234671.2963399999</v>
      </c>
      <c r="D791" s="71">
        <v>40722819.101599999</v>
      </c>
      <c r="E791" s="72" t="s">
        <v>376</v>
      </c>
      <c r="F791" s="71" t="s">
        <v>377</v>
      </c>
      <c r="G791" s="71" t="s">
        <v>378</v>
      </c>
      <c r="H791" s="71" t="s">
        <v>51</v>
      </c>
      <c r="I791" s="71" t="s">
        <v>51</v>
      </c>
      <c r="J791" s="71" t="s">
        <v>449</v>
      </c>
      <c r="K791" s="48" t="s">
        <v>450</v>
      </c>
      <c r="L791" s="48">
        <v>3</v>
      </c>
    </row>
    <row r="792" spans="1:12">
      <c r="A792" s="71" t="s">
        <v>2005</v>
      </c>
      <c r="B792" s="71" t="s">
        <v>2006</v>
      </c>
      <c r="C792" s="71">
        <v>8339065.1862599999</v>
      </c>
      <c r="D792" s="71">
        <v>40763757.881899998</v>
      </c>
      <c r="E792" s="72" t="s">
        <v>376</v>
      </c>
      <c r="F792" s="71" t="s">
        <v>377</v>
      </c>
      <c r="G792" s="71" t="s">
        <v>378</v>
      </c>
      <c r="H792" s="71" t="s">
        <v>51</v>
      </c>
      <c r="I792" s="71" t="s">
        <v>51</v>
      </c>
      <c r="J792" s="71" t="s">
        <v>449</v>
      </c>
      <c r="K792" s="48" t="s">
        <v>450</v>
      </c>
      <c r="L792" s="48">
        <v>3</v>
      </c>
    </row>
    <row r="793" spans="1:12">
      <c r="A793" s="71" t="s">
        <v>2007</v>
      </c>
      <c r="B793" s="71" t="s">
        <v>2008</v>
      </c>
      <c r="C793" s="71">
        <v>8313478.4485400002</v>
      </c>
      <c r="D793" s="71">
        <v>40885550.7535</v>
      </c>
      <c r="E793" s="72" t="s">
        <v>376</v>
      </c>
      <c r="F793" s="71" t="s">
        <v>377</v>
      </c>
      <c r="G793" s="71" t="s">
        <v>378</v>
      </c>
      <c r="H793" s="71" t="s">
        <v>51</v>
      </c>
      <c r="I793" s="71" t="s">
        <v>51</v>
      </c>
      <c r="J793" s="71" t="s">
        <v>449</v>
      </c>
      <c r="K793" s="48" t="s">
        <v>446</v>
      </c>
      <c r="L793" s="48">
        <v>3</v>
      </c>
    </row>
    <row r="794" spans="1:12">
      <c r="A794" s="71" t="s">
        <v>2009</v>
      </c>
      <c r="B794" s="71" t="s">
        <v>2010</v>
      </c>
      <c r="C794" s="71">
        <v>8460858.057839999</v>
      </c>
      <c r="D794" s="71">
        <v>40851776.2597</v>
      </c>
      <c r="E794" s="72" t="s">
        <v>376</v>
      </c>
      <c r="F794" s="71" t="s">
        <v>377</v>
      </c>
      <c r="G794" s="71" t="s">
        <v>378</v>
      </c>
      <c r="H794" s="71" t="s">
        <v>51</v>
      </c>
      <c r="I794" s="71" t="s">
        <v>51</v>
      </c>
      <c r="J794" s="71" t="s">
        <v>449</v>
      </c>
      <c r="K794" s="48" t="s">
        <v>446</v>
      </c>
      <c r="L794" s="48">
        <v>3</v>
      </c>
    </row>
    <row r="795" spans="1:12">
      <c r="A795" s="71" t="s">
        <v>2011</v>
      </c>
      <c r="B795" s="71" t="s">
        <v>2012</v>
      </c>
      <c r="C795" s="71">
        <v>8508961.12476</v>
      </c>
      <c r="D795" s="71">
        <v>40908067.082699999</v>
      </c>
      <c r="E795" s="72" t="s">
        <v>376</v>
      </c>
      <c r="F795" s="71" t="s">
        <v>377</v>
      </c>
      <c r="G795" s="71" t="s">
        <v>378</v>
      </c>
      <c r="H795" s="71" t="s">
        <v>51</v>
      </c>
      <c r="I795" s="71" t="s">
        <v>51</v>
      </c>
      <c r="J795" s="71" t="s">
        <v>445</v>
      </c>
      <c r="K795" s="48" t="s">
        <v>446</v>
      </c>
      <c r="L795" s="48">
        <v>3</v>
      </c>
    </row>
    <row r="796" spans="1:12">
      <c r="A796" s="71" t="s">
        <v>2013</v>
      </c>
      <c r="B796" s="71" t="s">
        <v>2014</v>
      </c>
      <c r="C796" s="71">
        <v>8485421.3260599989</v>
      </c>
      <c r="D796" s="71">
        <v>40975616.070299998</v>
      </c>
      <c r="E796" s="72" t="s">
        <v>376</v>
      </c>
      <c r="F796" s="71" t="s">
        <v>377</v>
      </c>
      <c r="G796" s="71" t="s">
        <v>378</v>
      </c>
      <c r="H796" s="71" t="s">
        <v>51</v>
      </c>
      <c r="I796" s="71" t="s">
        <v>51</v>
      </c>
      <c r="J796" s="71" t="s">
        <v>449</v>
      </c>
      <c r="K796" s="48" t="s">
        <v>446</v>
      </c>
      <c r="L796" s="48">
        <v>3</v>
      </c>
    </row>
    <row r="797" spans="1:12">
      <c r="A797" s="71" t="s">
        <v>2015</v>
      </c>
      <c r="B797" s="71" t="s">
        <v>2016</v>
      </c>
      <c r="C797" s="71">
        <v>8471092.7529300004</v>
      </c>
      <c r="D797" s="71">
        <v>41102526.289399996</v>
      </c>
      <c r="E797" s="72" t="s">
        <v>376</v>
      </c>
      <c r="F797" s="71" t="s">
        <v>377</v>
      </c>
      <c r="G797" s="71" t="s">
        <v>378</v>
      </c>
      <c r="H797" s="71" t="s">
        <v>51</v>
      </c>
      <c r="I797" s="71" t="s">
        <v>51</v>
      </c>
      <c r="J797" s="71" t="s">
        <v>445</v>
      </c>
      <c r="K797" s="48" t="s">
        <v>446</v>
      </c>
      <c r="L797" s="48">
        <v>3</v>
      </c>
    </row>
    <row r="798" spans="1:12">
      <c r="A798" s="71" t="s">
        <v>2017</v>
      </c>
      <c r="B798" s="71" t="s">
        <v>2018</v>
      </c>
      <c r="C798" s="71">
        <v>8534547.8624900002</v>
      </c>
      <c r="D798" s="71">
        <v>41085127.307800002</v>
      </c>
      <c r="E798" s="72" t="s">
        <v>376</v>
      </c>
      <c r="F798" s="71" t="s">
        <v>377</v>
      </c>
      <c r="G798" s="71" t="s">
        <v>378</v>
      </c>
      <c r="H798" s="71" t="s">
        <v>51</v>
      </c>
      <c r="I798" s="71" t="s">
        <v>51</v>
      </c>
      <c r="J798" s="71" t="s">
        <v>449</v>
      </c>
      <c r="K798" s="48" t="s">
        <v>446</v>
      </c>
      <c r="L798" s="48">
        <v>3</v>
      </c>
    </row>
    <row r="799" spans="1:12">
      <c r="A799" s="71" t="s">
        <v>2019</v>
      </c>
      <c r="B799" s="71" t="s">
        <v>2020</v>
      </c>
      <c r="C799" s="71">
        <v>7049493.6048799995</v>
      </c>
      <c r="D799" s="71">
        <v>40972545.661799997</v>
      </c>
      <c r="E799" s="72" t="s">
        <v>376</v>
      </c>
      <c r="F799" s="71" t="s">
        <v>377</v>
      </c>
      <c r="G799" s="71" t="s">
        <v>378</v>
      </c>
      <c r="H799" s="71" t="s">
        <v>51</v>
      </c>
      <c r="I799" s="71" t="s">
        <v>51</v>
      </c>
      <c r="J799" s="71" t="s">
        <v>449</v>
      </c>
      <c r="K799" s="48" t="s">
        <v>450</v>
      </c>
      <c r="L799" s="48">
        <v>3</v>
      </c>
    </row>
    <row r="800" spans="1:12">
      <c r="A800" s="71" t="s">
        <v>2021</v>
      </c>
      <c r="B800" s="71" t="s">
        <v>2022</v>
      </c>
      <c r="C800" s="71">
        <v>8530453.9844499994</v>
      </c>
      <c r="D800" s="71">
        <v>41175192.624499999</v>
      </c>
      <c r="E800" s="72" t="s">
        <v>376</v>
      </c>
      <c r="F800" s="71" t="s">
        <v>377</v>
      </c>
      <c r="G800" s="71" t="s">
        <v>378</v>
      </c>
      <c r="H800" s="71" t="s">
        <v>51</v>
      </c>
      <c r="I800" s="71" t="s">
        <v>51</v>
      </c>
      <c r="J800" s="71" t="s">
        <v>445</v>
      </c>
      <c r="K800" s="48" t="s">
        <v>450</v>
      </c>
      <c r="L800" s="48">
        <v>3</v>
      </c>
    </row>
    <row r="801" spans="1:12">
      <c r="A801" s="71" t="s">
        <v>2023</v>
      </c>
      <c r="B801" s="71" t="s">
        <v>2024</v>
      </c>
      <c r="C801" s="71">
        <v>7218366.0738699995</v>
      </c>
      <c r="D801" s="71">
        <v>40793438.497699998</v>
      </c>
      <c r="E801" s="72" t="s">
        <v>376</v>
      </c>
      <c r="F801" s="71" t="s">
        <v>377</v>
      </c>
      <c r="G801" s="71" t="s">
        <v>378</v>
      </c>
      <c r="H801" s="71" t="s">
        <v>51</v>
      </c>
      <c r="I801" s="71" t="s">
        <v>51</v>
      </c>
      <c r="J801" s="71" t="s">
        <v>449</v>
      </c>
      <c r="K801" s="48" t="s">
        <v>450</v>
      </c>
      <c r="L801" s="48">
        <v>3</v>
      </c>
    </row>
    <row r="802" spans="1:12">
      <c r="A802" s="71" t="s">
        <v>2025</v>
      </c>
      <c r="B802" s="71" t="s">
        <v>2026</v>
      </c>
      <c r="C802" s="71">
        <v>7303314.0431199996</v>
      </c>
      <c r="D802" s="71">
        <v>40908067.082699999</v>
      </c>
      <c r="E802" s="72" t="s">
        <v>376</v>
      </c>
      <c r="F802" s="71" t="s">
        <v>377</v>
      </c>
      <c r="G802" s="71" t="s">
        <v>378</v>
      </c>
      <c r="H802" s="71" t="s">
        <v>51</v>
      </c>
      <c r="I802" s="71" t="s">
        <v>51</v>
      </c>
      <c r="J802" s="71" t="s">
        <v>445</v>
      </c>
      <c r="K802" s="48" t="s">
        <v>450</v>
      </c>
      <c r="L802" s="48">
        <v>3</v>
      </c>
    </row>
    <row r="803" spans="1:12">
      <c r="A803" s="71" t="s">
        <v>2027</v>
      </c>
      <c r="B803" s="71" t="s">
        <v>2028</v>
      </c>
      <c r="C803" s="71">
        <v>7436365.0792900007</v>
      </c>
      <c r="D803" s="71">
        <v>40738171.144199997</v>
      </c>
      <c r="E803" s="72" t="s">
        <v>376</v>
      </c>
      <c r="F803" s="71" t="s">
        <v>377</v>
      </c>
      <c r="G803" s="71" t="s">
        <v>378</v>
      </c>
      <c r="H803" s="71" t="s">
        <v>51</v>
      </c>
      <c r="I803" s="71" t="s">
        <v>51</v>
      </c>
      <c r="J803" s="71" t="s">
        <v>449</v>
      </c>
      <c r="K803" s="48" t="s">
        <v>450</v>
      </c>
      <c r="L803" s="48">
        <v>3</v>
      </c>
    </row>
    <row r="804" spans="1:12">
      <c r="A804" s="71" t="s">
        <v>2029</v>
      </c>
      <c r="B804" s="71" t="s">
        <v>2030</v>
      </c>
      <c r="C804" s="71">
        <v>7462975.2865300002</v>
      </c>
      <c r="D804" s="71">
        <v>40808790.540300004</v>
      </c>
      <c r="E804" s="72" t="s">
        <v>376</v>
      </c>
      <c r="F804" s="71" t="s">
        <v>377</v>
      </c>
      <c r="G804" s="71" t="s">
        <v>378</v>
      </c>
      <c r="H804" s="71" t="s">
        <v>51</v>
      </c>
      <c r="I804" s="71" t="s">
        <v>51</v>
      </c>
      <c r="J804" s="71" t="s">
        <v>445</v>
      </c>
      <c r="K804" s="48" t="s">
        <v>450</v>
      </c>
      <c r="L804" s="48">
        <v>3</v>
      </c>
    </row>
    <row r="805" spans="1:12">
      <c r="A805" s="71" t="s">
        <v>2031</v>
      </c>
      <c r="B805" s="71" t="s">
        <v>2032</v>
      </c>
      <c r="C805" s="71">
        <v>7540758.9692199994</v>
      </c>
      <c r="D805" s="71">
        <v>40778086.454999998</v>
      </c>
      <c r="E805" s="72" t="s">
        <v>376</v>
      </c>
      <c r="F805" s="71" t="s">
        <v>377</v>
      </c>
      <c r="G805" s="71" t="s">
        <v>378</v>
      </c>
      <c r="H805" s="71" t="s">
        <v>51</v>
      </c>
      <c r="I805" s="71" t="s">
        <v>51</v>
      </c>
      <c r="J805" s="71" t="s">
        <v>449</v>
      </c>
      <c r="K805" s="48" t="s">
        <v>450</v>
      </c>
      <c r="L805" s="48">
        <v>3</v>
      </c>
    </row>
    <row r="806" spans="1:12">
      <c r="A806" s="71" t="s">
        <v>2033</v>
      </c>
      <c r="B806" s="71" t="s">
        <v>2034</v>
      </c>
      <c r="C806" s="71">
        <v>7667669.1883399999</v>
      </c>
      <c r="D806" s="71">
        <v>40711560.936999999</v>
      </c>
      <c r="E806" s="72" t="s">
        <v>376</v>
      </c>
      <c r="F806" s="71" t="s">
        <v>377</v>
      </c>
      <c r="G806" s="71" t="s">
        <v>378</v>
      </c>
      <c r="H806" s="71" t="s">
        <v>51</v>
      </c>
      <c r="I806" s="71" t="s">
        <v>51</v>
      </c>
      <c r="J806" s="71" t="s">
        <v>449</v>
      </c>
      <c r="K806" s="48" t="s">
        <v>450</v>
      </c>
      <c r="L806" s="48">
        <v>3</v>
      </c>
    </row>
    <row r="807" spans="1:12">
      <c r="A807" s="71" t="s">
        <v>2035</v>
      </c>
      <c r="B807" s="71" t="s">
        <v>2036</v>
      </c>
      <c r="C807" s="71">
        <v>7669716.1273499997</v>
      </c>
      <c r="D807" s="71">
        <v>40762734.4124</v>
      </c>
      <c r="E807" s="72" t="s">
        <v>376</v>
      </c>
      <c r="F807" s="71" t="s">
        <v>377</v>
      </c>
      <c r="G807" s="71" t="s">
        <v>378</v>
      </c>
      <c r="H807" s="71" t="s">
        <v>51</v>
      </c>
      <c r="I807" s="71" t="s">
        <v>51</v>
      </c>
      <c r="J807" s="71" t="s">
        <v>445</v>
      </c>
      <c r="K807" s="48" t="s">
        <v>450</v>
      </c>
      <c r="L807" s="48">
        <v>3</v>
      </c>
    </row>
    <row r="808" spans="1:12">
      <c r="A808" s="71" t="s">
        <v>2037</v>
      </c>
      <c r="B808" s="71" t="s">
        <v>2038</v>
      </c>
      <c r="C808" s="71">
        <v>7160300</v>
      </c>
      <c r="D808" s="71">
        <v>41040400</v>
      </c>
      <c r="E808" s="72" t="s">
        <v>376</v>
      </c>
      <c r="F808" s="71" t="s">
        <v>377</v>
      </c>
      <c r="G808" s="71" t="s">
        <v>378</v>
      </c>
      <c r="H808" s="71" t="s">
        <v>51</v>
      </c>
      <c r="I808" s="71" t="s">
        <v>1838</v>
      </c>
      <c r="J808" s="71" t="s">
        <v>449</v>
      </c>
      <c r="K808" s="48" t="s">
        <v>450</v>
      </c>
      <c r="L808" s="48">
        <v>1</v>
      </c>
    </row>
    <row r="809" spans="1:12">
      <c r="A809" s="71" t="s">
        <v>2039</v>
      </c>
      <c r="B809" s="71" t="s">
        <v>2040</v>
      </c>
      <c r="C809" s="71">
        <v>7159700</v>
      </c>
      <c r="D809" s="71">
        <v>41069600</v>
      </c>
      <c r="E809" s="72" t="s">
        <v>376</v>
      </c>
      <c r="F809" s="71" t="s">
        <v>377</v>
      </c>
      <c r="G809" s="71" t="s">
        <v>378</v>
      </c>
      <c r="H809" s="71" t="s">
        <v>51</v>
      </c>
      <c r="I809" s="71" t="s">
        <v>1838</v>
      </c>
      <c r="J809" s="71" t="s">
        <v>449</v>
      </c>
      <c r="K809" s="48" t="s">
        <v>450</v>
      </c>
      <c r="L809" s="48">
        <v>1</v>
      </c>
    </row>
    <row r="810" spans="1:12">
      <c r="A810" s="71" t="s">
        <v>2041</v>
      </c>
      <c r="B810" s="71" t="s">
        <v>2042</v>
      </c>
      <c r="C810" s="71">
        <v>7180200</v>
      </c>
      <c r="D810" s="71">
        <v>41069900</v>
      </c>
      <c r="E810" s="72" t="s">
        <v>376</v>
      </c>
      <c r="F810" s="71" t="s">
        <v>377</v>
      </c>
      <c r="G810" s="71" t="s">
        <v>378</v>
      </c>
      <c r="H810" s="71" t="s">
        <v>51</v>
      </c>
      <c r="I810" s="71" t="s">
        <v>1838</v>
      </c>
      <c r="J810" s="71" t="s">
        <v>449</v>
      </c>
      <c r="K810" s="48" t="s">
        <v>450</v>
      </c>
      <c r="L810" s="48">
        <v>1</v>
      </c>
    </row>
    <row r="811" spans="1:12">
      <c r="A811" s="71" t="s">
        <v>2043</v>
      </c>
      <c r="B811" s="71" t="s">
        <v>2044</v>
      </c>
      <c r="C811" s="71">
        <v>7180100</v>
      </c>
      <c r="D811" s="71">
        <v>41040100</v>
      </c>
      <c r="E811" s="72" t="s">
        <v>376</v>
      </c>
      <c r="F811" s="71" t="s">
        <v>377</v>
      </c>
      <c r="G811" s="71" t="s">
        <v>378</v>
      </c>
      <c r="H811" s="71" t="s">
        <v>51</v>
      </c>
      <c r="I811" s="71" t="s">
        <v>1838</v>
      </c>
      <c r="J811" s="71" t="s">
        <v>449</v>
      </c>
      <c r="K811" s="48" t="s">
        <v>450</v>
      </c>
      <c r="L811" s="48">
        <v>1</v>
      </c>
    </row>
    <row r="812" spans="1:12">
      <c r="A812" s="71" t="s">
        <v>2045</v>
      </c>
      <c r="B812" s="71" t="s">
        <v>2046</v>
      </c>
      <c r="C812" s="71">
        <v>7534900</v>
      </c>
      <c r="D812" s="71">
        <v>40689800</v>
      </c>
      <c r="E812" s="72" t="s">
        <v>376</v>
      </c>
      <c r="F812" s="71" t="s">
        <v>377</v>
      </c>
      <c r="G812" s="71" t="s">
        <v>378</v>
      </c>
      <c r="H812" s="71" t="s">
        <v>51</v>
      </c>
      <c r="I812" s="71" t="s">
        <v>1838</v>
      </c>
      <c r="J812" s="71" t="s">
        <v>449</v>
      </c>
      <c r="K812" s="48" t="s">
        <v>450</v>
      </c>
      <c r="L812" s="48">
        <v>1</v>
      </c>
    </row>
    <row r="813" spans="1:12">
      <c r="A813" s="71" t="s">
        <v>2047</v>
      </c>
      <c r="B813" s="71" t="s">
        <v>2048</v>
      </c>
      <c r="C813" s="71">
        <v>7539100</v>
      </c>
      <c r="D813" s="71">
        <v>40707400</v>
      </c>
      <c r="E813" s="72" t="s">
        <v>376</v>
      </c>
      <c r="F813" s="71" t="s">
        <v>377</v>
      </c>
      <c r="G813" s="71" t="s">
        <v>378</v>
      </c>
      <c r="H813" s="71" t="s">
        <v>51</v>
      </c>
      <c r="I813" s="71" t="s">
        <v>1838</v>
      </c>
      <c r="J813" s="71" t="s">
        <v>449</v>
      </c>
      <c r="K813" s="48" t="s">
        <v>450</v>
      </c>
      <c r="L813" s="48">
        <v>1</v>
      </c>
    </row>
    <row r="814" spans="1:12">
      <c r="A814" s="71" t="s">
        <v>2049</v>
      </c>
      <c r="B814" s="71" t="s">
        <v>2050</v>
      </c>
      <c r="C814" s="71">
        <v>7559300</v>
      </c>
      <c r="D814" s="71">
        <v>40705500</v>
      </c>
      <c r="E814" s="72" t="s">
        <v>376</v>
      </c>
      <c r="F814" s="71" t="s">
        <v>377</v>
      </c>
      <c r="G814" s="71" t="s">
        <v>378</v>
      </c>
      <c r="H814" s="71" t="s">
        <v>51</v>
      </c>
      <c r="I814" s="71" t="s">
        <v>1838</v>
      </c>
      <c r="J814" s="71" t="s">
        <v>449</v>
      </c>
      <c r="K814" s="48" t="s">
        <v>450</v>
      </c>
      <c r="L814" s="48">
        <v>1</v>
      </c>
    </row>
    <row r="815" spans="1:12">
      <c r="A815" s="71" t="s">
        <v>2051</v>
      </c>
      <c r="B815" s="71" t="s">
        <v>2052</v>
      </c>
      <c r="C815" s="71">
        <v>7558800</v>
      </c>
      <c r="D815" s="71">
        <v>40688500</v>
      </c>
      <c r="E815" s="72" t="s">
        <v>376</v>
      </c>
      <c r="F815" s="71" t="s">
        <v>377</v>
      </c>
      <c r="G815" s="71" t="s">
        <v>378</v>
      </c>
      <c r="H815" s="71" t="s">
        <v>51</v>
      </c>
      <c r="I815" s="71" t="s">
        <v>1838</v>
      </c>
      <c r="J815" s="71" t="s">
        <v>449</v>
      </c>
      <c r="K815" s="48" t="s">
        <v>450</v>
      </c>
      <c r="L815" s="48">
        <v>1</v>
      </c>
    </row>
    <row r="816" spans="1:12">
      <c r="A816" s="71" t="s">
        <v>2053</v>
      </c>
      <c r="B816" s="71" t="s">
        <v>2054</v>
      </c>
      <c r="C816" s="71">
        <v>7650300</v>
      </c>
      <c r="D816" s="71">
        <v>40779800</v>
      </c>
      <c r="E816" s="72" t="s">
        <v>376</v>
      </c>
      <c r="F816" s="71" t="s">
        <v>377</v>
      </c>
      <c r="G816" s="71" t="s">
        <v>378</v>
      </c>
      <c r="H816" s="71" t="s">
        <v>51</v>
      </c>
      <c r="I816" s="71" t="s">
        <v>1838</v>
      </c>
      <c r="J816" s="71" t="s">
        <v>449</v>
      </c>
      <c r="K816" s="48" t="s">
        <v>450</v>
      </c>
      <c r="L816" s="48">
        <v>1</v>
      </c>
    </row>
    <row r="817" spans="1:17">
      <c r="A817" s="71" t="s">
        <v>2055</v>
      </c>
      <c r="B817" s="71" t="s">
        <v>2056</v>
      </c>
      <c r="C817" s="71">
        <v>7650100</v>
      </c>
      <c r="D817" s="71">
        <v>40800000</v>
      </c>
      <c r="E817" s="72" t="s">
        <v>376</v>
      </c>
      <c r="F817" s="71" t="s">
        <v>377</v>
      </c>
      <c r="G817" s="71" t="s">
        <v>378</v>
      </c>
      <c r="H817" s="71" t="s">
        <v>51</v>
      </c>
      <c r="I817" s="71" t="s">
        <v>1838</v>
      </c>
      <c r="J817" s="71" t="s">
        <v>449</v>
      </c>
      <c r="K817" s="48" t="s">
        <v>450</v>
      </c>
      <c r="L817" s="48">
        <v>1</v>
      </c>
    </row>
    <row r="818" spans="1:17">
      <c r="A818" s="71" t="s">
        <v>2057</v>
      </c>
      <c r="B818" s="71" t="s">
        <v>2058</v>
      </c>
      <c r="C818" s="71">
        <v>7670300</v>
      </c>
      <c r="D818" s="71">
        <v>40799900</v>
      </c>
      <c r="E818" s="72" t="s">
        <v>376</v>
      </c>
      <c r="F818" s="71" t="s">
        <v>377</v>
      </c>
      <c r="G818" s="71" t="s">
        <v>378</v>
      </c>
      <c r="H818" s="71" t="s">
        <v>51</v>
      </c>
      <c r="I818" s="71" t="s">
        <v>1838</v>
      </c>
      <c r="J818" s="71" t="s">
        <v>449</v>
      </c>
      <c r="K818" s="48" t="s">
        <v>450</v>
      </c>
      <c r="L818" s="48">
        <v>1</v>
      </c>
    </row>
    <row r="819" spans="1:17">
      <c r="A819" s="71" t="s">
        <v>2059</v>
      </c>
      <c r="B819" s="71" t="s">
        <v>2060</v>
      </c>
      <c r="C819" s="71">
        <v>7670200</v>
      </c>
      <c r="D819" s="71">
        <v>40780100</v>
      </c>
      <c r="E819" s="72" t="s">
        <v>376</v>
      </c>
      <c r="F819" s="71" t="s">
        <v>377</v>
      </c>
      <c r="G819" s="71" t="s">
        <v>378</v>
      </c>
      <c r="H819" s="71" t="s">
        <v>51</v>
      </c>
      <c r="I819" s="71" t="s">
        <v>1838</v>
      </c>
      <c r="J819" s="71" t="s">
        <v>449</v>
      </c>
      <c r="K819" s="48" t="s">
        <v>450</v>
      </c>
      <c r="L819" s="48">
        <v>1</v>
      </c>
    </row>
    <row r="820" spans="1:17">
      <c r="A820" s="71" t="s">
        <v>2061</v>
      </c>
      <c r="B820" s="71" t="s">
        <v>2062</v>
      </c>
      <c r="C820" s="71">
        <v>7792900</v>
      </c>
      <c r="D820" s="71">
        <v>40763300</v>
      </c>
      <c r="E820" s="72" t="s">
        <v>376</v>
      </c>
      <c r="F820" s="71" t="s">
        <v>377</v>
      </c>
      <c r="G820" s="71" t="s">
        <v>378</v>
      </c>
      <c r="H820" s="71" t="s">
        <v>51</v>
      </c>
      <c r="I820" s="71" t="s">
        <v>1838</v>
      </c>
      <c r="J820" s="71" t="s">
        <v>449</v>
      </c>
      <c r="K820" s="48" t="s">
        <v>450</v>
      </c>
      <c r="L820" s="48">
        <v>1</v>
      </c>
    </row>
    <row r="821" spans="1:17">
      <c r="A821" s="71" t="s">
        <v>2063</v>
      </c>
      <c r="B821" s="71" t="s">
        <v>2064</v>
      </c>
      <c r="C821" s="71">
        <v>7792400</v>
      </c>
      <c r="D821" s="71">
        <v>40783200</v>
      </c>
      <c r="E821" s="72" t="s">
        <v>376</v>
      </c>
      <c r="F821" s="71" t="s">
        <v>377</v>
      </c>
      <c r="G821" s="71" t="s">
        <v>378</v>
      </c>
      <c r="H821" s="71" t="s">
        <v>51</v>
      </c>
      <c r="I821" s="71" t="s">
        <v>1838</v>
      </c>
      <c r="J821" s="71" t="s">
        <v>449</v>
      </c>
      <c r="K821" s="48" t="s">
        <v>450</v>
      </c>
      <c r="L821" s="48">
        <v>1</v>
      </c>
    </row>
    <row r="822" spans="1:17">
      <c r="A822" s="71" t="s">
        <v>2065</v>
      </c>
      <c r="B822" s="71" t="s">
        <v>2066</v>
      </c>
      <c r="C822" s="71">
        <v>7812000</v>
      </c>
      <c r="D822" s="71">
        <v>40783200</v>
      </c>
      <c r="E822" s="72" t="s">
        <v>376</v>
      </c>
      <c r="F822" s="71" t="s">
        <v>377</v>
      </c>
      <c r="G822" s="71" t="s">
        <v>378</v>
      </c>
      <c r="H822" s="71" t="s">
        <v>51</v>
      </c>
      <c r="I822" s="71" t="s">
        <v>1838</v>
      </c>
      <c r="J822" s="71" t="s">
        <v>449</v>
      </c>
      <c r="K822" s="48" t="s">
        <v>450</v>
      </c>
      <c r="L822" s="48">
        <v>1</v>
      </c>
    </row>
    <row r="823" spans="1:17">
      <c r="A823" s="71" t="s">
        <v>2067</v>
      </c>
      <c r="B823" s="71" t="s">
        <v>2068</v>
      </c>
      <c r="C823" s="71">
        <v>7811600</v>
      </c>
      <c r="D823" s="71">
        <v>40764100</v>
      </c>
      <c r="E823" s="72" t="s">
        <v>376</v>
      </c>
      <c r="F823" s="71" t="s">
        <v>377</v>
      </c>
      <c r="G823" s="71" t="s">
        <v>378</v>
      </c>
      <c r="H823" s="71" t="s">
        <v>51</v>
      </c>
      <c r="I823" s="71" t="s">
        <v>1838</v>
      </c>
      <c r="J823" s="71" t="s">
        <v>449</v>
      </c>
      <c r="K823" s="48" t="s">
        <v>450</v>
      </c>
      <c r="L823" s="48">
        <v>1</v>
      </c>
    </row>
    <row r="824" spans="1:17" ht="16.5">
      <c r="A824" s="71" t="s">
        <v>2069</v>
      </c>
      <c r="B824" s="71" t="s">
        <v>2070</v>
      </c>
      <c r="C824" s="71">
        <v>8398100</v>
      </c>
      <c r="D824" s="71">
        <v>40978400</v>
      </c>
      <c r="E824" s="72" t="s">
        <v>376</v>
      </c>
      <c r="F824" s="71" t="s">
        <v>377</v>
      </c>
      <c r="G824" s="71" t="s">
        <v>378</v>
      </c>
      <c r="H824" s="71" t="s">
        <v>51</v>
      </c>
      <c r="I824" s="71" t="s">
        <v>1838</v>
      </c>
      <c r="J824" s="71" t="s">
        <v>445</v>
      </c>
      <c r="K824" s="48" t="s">
        <v>446</v>
      </c>
      <c r="L824" s="48">
        <v>1</v>
      </c>
      <c r="O824" s="78" t="s">
        <v>2071</v>
      </c>
      <c r="P824" s="48">
        <v>1</v>
      </c>
      <c r="Q824" s="48" t="str">
        <f t="shared" ref="Q824:Q863" si="0">CONCATENATE(O824,"_",P824)</f>
        <v>VOKRDPE_1</v>
      </c>
    </row>
    <row r="825" spans="1:17" ht="16.5">
      <c r="A825" s="71" t="s">
        <v>2072</v>
      </c>
      <c r="B825" s="71" t="s">
        <v>2073</v>
      </c>
      <c r="C825" s="71">
        <v>8397800</v>
      </c>
      <c r="D825" s="71">
        <v>40996100</v>
      </c>
      <c r="E825" s="72" t="s">
        <v>376</v>
      </c>
      <c r="F825" s="71" t="s">
        <v>377</v>
      </c>
      <c r="G825" s="71" t="s">
        <v>378</v>
      </c>
      <c r="H825" s="71" t="s">
        <v>51</v>
      </c>
      <c r="I825" s="71" t="s">
        <v>1838</v>
      </c>
      <c r="J825" s="71" t="s">
        <v>445</v>
      </c>
      <c r="K825" s="48" t="s">
        <v>446</v>
      </c>
      <c r="L825" s="48">
        <v>1</v>
      </c>
      <c r="O825" s="78" t="s">
        <v>2071</v>
      </c>
      <c r="P825" s="48">
        <v>1</v>
      </c>
      <c r="Q825" s="48" t="str">
        <f t="shared" si="0"/>
        <v>VOKRDPE_1</v>
      </c>
    </row>
    <row r="826" spans="1:17" ht="16.5">
      <c r="A826" s="71" t="s">
        <v>2074</v>
      </c>
      <c r="B826" s="71" t="s">
        <v>2075</v>
      </c>
      <c r="C826" s="71">
        <v>8412800</v>
      </c>
      <c r="D826" s="71">
        <v>40999900</v>
      </c>
      <c r="E826" s="72" t="s">
        <v>376</v>
      </c>
      <c r="F826" s="71" t="s">
        <v>377</v>
      </c>
      <c r="G826" s="71" t="s">
        <v>378</v>
      </c>
      <c r="H826" s="71" t="s">
        <v>51</v>
      </c>
      <c r="I826" s="71" t="s">
        <v>1838</v>
      </c>
      <c r="J826" s="71" t="s">
        <v>445</v>
      </c>
      <c r="K826" s="48" t="s">
        <v>446</v>
      </c>
      <c r="L826" s="48">
        <v>1</v>
      </c>
      <c r="O826" s="78" t="s">
        <v>2071</v>
      </c>
      <c r="P826" s="48">
        <v>10</v>
      </c>
      <c r="Q826" s="48" t="str">
        <f t="shared" si="0"/>
        <v>VOKRDPE_10</v>
      </c>
    </row>
    <row r="827" spans="1:17" ht="16.5">
      <c r="A827" s="71" t="s">
        <v>2076</v>
      </c>
      <c r="B827" s="71" t="s">
        <v>2077</v>
      </c>
      <c r="C827" s="71">
        <v>8383900</v>
      </c>
      <c r="D827" s="71">
        <v>40967200</v>
      </c>
      <c r="E827" s="72" t="s">
        <v>376</v>
      </c>
      <c r="F827" s="71" t="s">
        <v>377</v>
      </c>
      <c r="G827" s="71" t="s">
        <v>378</v>
      </c>
      <c r="H827" s="71" t="s">
        <v>51</v>
      </c>
      <c r="I827" s="71" t="s">
        <v>1838</v>
      </c>
      <c r="J827" s="71" t="s">
        <v>445</v>
      </c>
      <c r="K827" s="48" t="s">
        <v>446</v>
      </c>
      <c r="L827" s="48">
        <v>1</v>
      </c>
      <c r="O827" s="78" t="s">
        <v>2071</v>
      </c>
      <c r="P827" s="48">
        <v>10</v>
      </c>
      <c r="Q827" s="48" t="str">
        <f t="shared" si="0"/>
        <v>VOKRDPE_10</v>
      </c>
    </row>
    <row r="828" spans="1:17" ht="16.5">
      <c r="A828" s="71" t="s">
        <v>2078</v>
      </c>
      <c r="B828" s="71" t="s">
        <v>2079</v>
      </c>
      <c r="C828" s="71">
        <v>8490300</v>
      </c>
      <c r="D828" s="71">
        <v>41179300</v>
      </c>
      <c r="E828" s="72" t="s">
        <v>376</v>
      </c>
      <c r="F828" s="71" t="s">
        <v>377</v>
      </c>
      <c r="G828" s="71" t="s">
        <v>378</v>
      </c>
      <c r="H828" s="71" t="s">
        <v>51</v>
      </c>
      <c r="I828" s="71" t="s">
        <v>1838</v>
      </c>
      <c r="J828" s="71" t="s">
        <v>445</v>
      </c>
      <c r="K828" s="48" t="s">
        <v>446</v>
      </c>
      <c r="L828" s="48">
        <v>1</v>
      </c>
      <c r="O828" s="78" t="s">
        <v>2071</v>
      </c>
      <c r="P828" s="48">
        <v>11</v>
      </c>
      <c r="Q828" s="48" t="str">
        <f t="shared" si="0"/>
        <v>VOKRDPE_11</v>
      </c>
    </row>
    <row r="829" spans="1:17" ht="16.5">
      <c r="A829" s="71" t="s">
        <v>2080</v>
      </c>
      <c r="B829" s="71" t="s">
        <v>2081</v>
      </c>
      <c r="C829" s="71">
        <v>8489800</v>
      </c>
      <c r="D829" s="71">
        <v>41201100</v>
      </c>
      <c r="E829" s="72" t="s">
        <v>376</v>
      </c>
      <c r="F829" s="71" t="s">
        <v>377</v>
      </c>
      <c r="G829" s="71" t="s">
        <v>378</v>
      </c>
      <c r="H829" s="71" t="s">
        <v>51</v>
      </c>
      <c r="I829" s="71" t="s">
        <v>1838</v>
      </c>
      <c r="J829" s="71" t="s">
        <v>445</v>
      </c>
      <c r="K829" s="48" t="s">
        <v>446</v>
      </c>
      <c r="L829" s="48">
        <v>1</v>
      </c>
      <c r="O829" s="78" t="s">
        <v>2071</v>
      </c>
      <c r="P829" s="48">
        <v>11</v>
      </c>
      <c r="Q829" s="48" t="str">
        <f t="shared" si="0"/>
        <v>VOKRDPE_11</v>
      </c>
    </row>
    <row r="830" spans="1:17" ht="16.5">
      <c r="A830" s="71" t="s">
        <v>2082</v>
      </c>
      <c r="B830" s="71" t="s">
        <v>2083</v>
      </c>
      <c r="C830" s="71">
        <v>8509900</v>
      </c>
      <c r="D830" s="71">
        <v>41199900</v>
      </c>
      <c r="E830" s="72" t="s">
        <v>376</v>
      </c>
      <c r="F830" s="71" t="s">
        <v>377</v>
      </c>
      <c r="G830" s="71" t="s">
        <v>378</v>
      </c>
      <c r="H830" s="71" t="s">
        <v>51</v>
      </c>
      <c r="I830" s="71" t="s">
        <v>1838</v>
      </c>
      <c r="J830" s="71" t="s">
        <v>445</v>
      </c>
      <c r="K830" s="48" t="s">
        <v>446</v>
      </c>
      <c r="L830" s="48">
        <v>1</v>
      </c>
      <c r="O830" s="78" t="s">
        <v>2071</v>
      </c>
      <c r="P830" s="48">
        <v>12</v>
      </c>
      <c r="Q830" s="48" t="str">
        <f t="shared" si="0"/>
        <v>VOKRDPE_12</v>
      </c>
    </row>
    <row r="831" spans="1:17" ht="16.5">
      <c r="A831" s="71" t="s">
        <v>2084</v>
      </c>
      <c r="B831" s="71" t="s">
        <v>2085</v>
      </c>
      <c r="C831" s="71">
        <v>8510000</v>
      </c>
      <c r="D831" s="71">
        <v>41179900</v>
      </c>
      <c r="E831" s="72" t="s">
        <v>376</v>
      </c>
      <c r="F831" s="71" t="s">
        <v>377</v>
      </c>
      <c r="G831" s="71" t="s">
        <v>378</v>
      </c>
      <c r="H831" s="71" t="s">
        <v>51</v>
      </c>
      <c r="I831" s="71" t="s">
        <v>1838</v>
      </c>
      <c r="J831" s="71" t="s">
        <v>445</v>
      </c>
      <c r="K831" s="48" t="s">
        <v>446</v>
      </c>
      <c r="L831" s="48">
        <v>1</v>
      </c>
      <c r="O831" s="78" t="s">
        <v>2071</v>
      </c>
      <c r="P831" s="48">
        <v>12</v>
      </c>
      <c r="Q831" s="48" t="str">
        <f t="shared" si="0"/>
        <v>VOKRDPE_12</v>
      </c>
    </row>
    <row r="832" spans="1:17" ht="16.5">
      <c r="A832" s="71" t="s">
        <v>2086</v>
      </c>
      <c r="B832" s="71" t="s">
        <v>2087</v>
      </c>
      <c r="C832" s="71">
        <v>8539400</v>
      </c>
      <c r="D832" s="71">
        <v>41206300</v>
      </c>
      <c r="E832" s="72" t="s">
        <v>376</v>
      </c>
      <c r="F832" s="71" t="s">
        <v>377</v>
      </c>
      <c r="G832" s="71" t="s">
        <v>378</v>
      </c>
      <c r="H832" s="71" t="s">
        <v>51</v>
      </c>
      <c r="I832" s="71" t="s">
        <v>1838</v>
      </c>
      <c r="J832" s="71" t="s">
        <v>445</v>
      </c>
      <c r="K832" s="48" t="s">
        <v>446</v>
      </c>
      <c r="L832" s="48">
        <v>1</v>
      </c>
      <c r="O832" s="78" t="s">
        <v>2071</v>
      </c>
      <c r="P832" s="48">
        <v>13</v>
      </c>
      <c r="Q832" s="48" t="str">
        <f t="shared" si="0"/>
        <v>VOKRDPE_13</v>
      </c>
    </row>
    <row r="833" spans="1:17" ht="16.5">
      <c r="A833" s="71" t="s">
        <v>2088</v>
      </c>
      <c r="B833" s="71" t="s">
        <v>2089</v>
      </c>
      <c r="C833" s="71">
        <v>8540400</v>
      </c>
      <c r="D833" s="71">
        <v>41222000</v>
      </c>
      <c r="E833" s="72" t="s">
        <v>376</v>
      </c>
      <c r="F833" s="71" t="s">
        <v>377</v>
      </c>
      <c r="G833" s="71" t="s">
        <v>378</v>
      </c>
      <c r="H833" s="71" t="s">
        <v>51</v>
      </c>
      <c r="I833" s="71" t="s">
        <v>1838</v>
      </c>
      <c r="J833" s="71" t="s">
        <v>445</v>
      </c>
      <c r="K833" s="48" t="s">
        <v>446</v>
      </c>
      <c r="L833" s="48">
        <v>1</v>
      </c>
      <c r="O833" s="78" t="s">
        <v>2071</v>
      </c>
      <c r="P833" s="48">
        <v>13</v>
      </c>
      <c r="Q833" s="48" t="str">
        <f t="shared" si="0"/>
        <v>VOKRDPE_13</v>
      </c>
    </row>
    <row r="834" spans="1:17" ht="16.5">
      <c r="A834" s="71" t="s">
        <v>2090</v>
      </c>
      <c r="B834" s="71" t="s">
        <v>2091</v>
      </c>
      <c r="C834" s="71">
        <v>8559100</v>
      </c>
      <c r="D834" s="71">
        <v>41225400</v>
      </c>
      <c r="E834" s="72" t="s">
        <v>376</v>
      </c>
      <c r="F834" s="71" t="s">
        <v>377</v>
      </c>
      <c r="G834" s="71" t="s">
        <v>378</v>
      </c>
      <c r="H834" s="71" t="s">
        <v>51</v>
      </c>
      <c r="I834" s="71" t="s">
        <v>1838</v>
      </c>
      <c r="J834" s="71" t="s">
        <v>445</v>
      </c>
      <c r="K834" s="48" t="s">
        <v>446</v>
      </c>
      <c r="L834" s="48">
        <v>1</v>
      </c>
      <c r="O834" s="78" t="s">
        <v>2071</v>
      </c>
      <c r="P834" s="48">
        <v>14</v>
      </c>
      <c r="Q834" s="48" t="str">
        <f t="shared" si="0"/>
        <v>VOKRDPE_14</v>
      </c>
    </row>
    <row r="835" spans="1:17" ht="16.5">
      <c r="A835" s="71" t="s">
        <v>2092</v>
      </c>
      <c r="B835" s="71" t="s">
        <v>2093</v>
      </c>
      <c r="C835" s="71">
        <v>8565700</v>
      </c>
      <c r="D835" s="71">
        <v>41210200</v>
      </c>
      <c r="E835" s="72" t="s">
        <v>376</v>
      </c>
      <c r="F835" s="71" t="s">
        <v>377</v>
      </c>
      <c r="G835" s="71" t="s">
        <v>378</v>
      </c>
      <c r="H835" s="71" t="s">
        <v>51</v>
      </c>
      <c r="I835" s="71" t="s">
        <v>1838</v>
      </c>
      <c r="J835" s="71" t="s">
        <v>445</v>
      </c>
      <c r="K835" s="48" t="s">
        <v>446</v>
      </c>
      <c r="L835" s="48">
        <v>1</v>
      </c>
      <c r="O835" s="78" t="s">
        <v>2071</v>
      </c>
      <c r="P835" s="48">
        <v>14</v>
      </c>
      <c r="Q835" s="48" t="str">
        <f t="shared" si="0"/>
        <v>VOKRDPE_14</v>
      </c>
    </row>
    <row r="836" spans="1:17" ht="16.5">
      <c r="A836" s="71" t="s">
        <v>2094</v>
      </c>
      <c r="B836" s="71" t="s">
        <v>2095</v>
      </c>
      <c r="C836" s="71">
        <v>8594900</v>
      </c>
      <c r="D836" s="71">
        <v>41005400</v>
      </c>
      <c r="E836" s="72" t="s">
        <v>376</v>
      </c>
      <c r="F836" s="71" t="s">
        <v>377</v>
      </c>
      <c r="G836" s="71" t="s">
        <v>378</v>
      </c>
      <c r="H836" s="71" t="s">
        <v>51</v>
      </c>
      <c r="I836" s="71" t="s">
        <v>1838</v>
      </c>
      <c r="J836" s="71" t="s">
        <v>445</v>
      </c>
      <c r="K836" s="48" t="s">
        <v>446</v>
      </c>
      <c r="L836" s="48">
        <v>1</v>
      </c>
      <c r="O836" s="78" t="s">
        <v>2071</v>
      </c>
      <c r="P836" s="48">
        <v>15</v>
      </c>
      <c r="Q836" s="48" t="str">
        <f t="shared" si="0"/>
        <v>VOKRDPE_15</v>
      </c>
    </row>
    <row r="837" spans="1:17" ht="16.5">
      <c r="A837" s="71" t="s">
        <v>2096</v>
      </c>
      <c r="B837" s="71" t="s">
        <v>2097</v>
      </c>
      <c r="C837" s="71">
        <v>8595000</v>
      </c>
      <c r="D837" s="71">
        <v>41025100</v>
      </c>
      <c r="E837" s="72" t="s">
        <v>376</v>
      </c>
      <c r="F837" s="71" t="s">
        <v>377</v>
      </c>
      <c r="G837" s="71" t="s">
        <v>378</v>
      </c>
      <c r="H837" s="71" t="s">
        <v>51</v>
      </c>
      <c r="I837" s="71" t="s">
        <v>1838</v>
      </c>
      <c r="J837" s="71" t="s">
        <v>445</v>
      </c>
      <c r="K837" s="48" t="s">
        <v>446</v>
      </c>
      <c r="L837" s="48">
        <v>1</v>
      </c>
      <c r="O837" s="78" t="s">
        <v>2071</v>
      </c>
      <c r="P837" s="48">
        <v>15</v>
      </c>
      <c r="Q837" s="48" t="str">
        <f t="shared" si="0"/>
        <v>VOKRDPE_15</v>
      </c>
    </row>
    <row r="838" spans="1:17" ht="16.5">
      <c r="A838" s="71" t="s">
        <v>2098</v>
      </c>
      <c r="B838" s="71" t="s">
        <v>2099</v>
      </c>
      <c r="C838" s="71">
        <v>8613900</v>
      </c>
      <c r="D838" s="71">
        <v>41025700</v>
      </c>
      <c r="E838" s="72" t="s">
        <v>376</v>
      </c>
      <c r="F838" s="71" t="s">
        <v>377</v>
      </c>
      <c r="G838" s="71" t="s">
        <v>378</v>
      </c>
      <c r="H838" s="71" t="s">
        <v>51</v>
      </c>
      <c r="I838" s="71" t="s">
        <v>1838</v>
      </c>
      <c r="J838" s="71" t="s">
        <v>445</v>
      </c>
      <c r="K838" s="48" t="s">
        <v>446</v>
      </c>
      <c r="L838" s="48">
        <v>1</v>
      </c>
      <c r="O838" s="78" t="s">
        <v>2071</v>
      </c>
      <c r="P838" s="48">
        <v>16</v>
      </c>
      <c r="Q838" s="48" t="str">
        <f t="shared" si="0"/>
        <v>VOKRDPE_16</v>
      </c>
    </row>
    <row r="839" spans="1:17" ht="16.5">
      <c r="A839" s="71" t="s">
        <v>2100</v>
      </c>
      <c r="B839" s="71" t="s">
        <v>2101</v>
      </c>
      <c r="C839" s="71">
        <v>8612400</v>
      </c>
      <c r="D839" s="71">
        <v>41005300</v>
      </c>
      <c r="E839" s="72" t="s">
        <v>376</v>
      </c>
      <c r="F839" s="71" t="s">
        <v>377</v>
      </c>
      <c r="G839" s="71" t="s">
        <v>378</v>
      </c>
      <c r="H839" s="71" t="s">
        <v>51</v>
      </c>
      <c r="I839" s="71" t="s">
        <v>1838</v>
      </c>
      <c r="J839" s="71" t="s">
        <v>445</v>
      </c>
      <c r="K839" s="48" t="s">
        <v>446</v>
      </c>
      <c r="L839" s="48">
        <v>1</v>
      </c>
      <c r="O839" s="78" t="s">
        <v>2071</v>
      </c>
      <c r="P839" s="48">
        <v>16</v>
      </c>
      <c r="Q839" s="48" t="str">
        <f t="shared" si="0"/>
        <v>VOKRDPE_16</v>
      </c>
    </row>
    <row r="840" spans="1:17" ht="16.5">
      <c r="A840" s="71" t="s">
        <v>2102</v>
      </c>
      <c r="B840" s="71" t="s">
        <v>2103</v>
      </c>
      <c r="C840" s="71">
        <v>7987100</v>
      </c>
      <c r="D840" s="71">
        <v>40671600</v>
      </c>
      <c r="E840" s="72" t="s">
        <v>376</v>
      </c>
      <c r="F840" s="71" t="s">
        <v>377</v>
      </c>
      <c r="G840" s="71" t="s">
        <v>378</v>
      </c>
      <c r="H840" s="71" t="s">
        <v>51</v>
      </c>
      <c r="I840" s="71" t="s">
        <v>1838</v>
      </c>
      <c r="J840" s="71" t="s">
        <v>449</v>
      </c>
      <c r="K840" s="48" t="s">
        <v>450</v>
      </c>
      <c r="L840" s="48">
        <v>1</v>
      </c>
      <c r="O840" s="78" t="s">
        <v>2071</v>
      </c>
      <c r="P840" s="48">
        <v>17</v>
      </c>
      <c r="Q840" s="48" t="str">
        <f t="shared" si="0"/>
        <v>VOKRDPE_17</v>
      </c>
    </row>
    <row r="841" spans="1:17" ht="16.5">
      <c r="A841" s="71" t="s">
        <v>2104</v>
      </c>
      <c r="B841" s="71" t="s">
        <v>2105</v>
      </c>
      <c r="C841" s="71">
        <v>7987400</v>
      </c>
      <c r="D841" s="71">
        <v>40690900</v>
      </c>
      <c r="E841" s="72" t="s">
        <v>376</v>
      </c>
      <c r="F841" s="71" t="s">
        <v>377</v>
      </c>
      <c r="G841" s="71" t="s">
        <v>378</v>
      </c>
      <c r="H841" s="71" t="s">
        <v>51</v>
      </c>
      <c r="I841" s="71" t="s">
        <v>1838</v>
      </c>
      <c r="J841" s="71" t="s">
        <v>449</v>
      </c>
      <c r="K841" s="48" t="s">
        <v>450</v>
      </c>
      <c r="L841" s="48">
        <v>1</v>
      </c>
      <c r="O841" s="78" t="s">
        <v>2071</v>
      </c>
      <c r="P841" s="48">
        <v>17</v>
      </c>
      <c r="Q841" s="48" t="str">
        <f t="shared" si="0"/>
        <v>VOKRDPE_17</v>
      </c>
    </row>
    <row r="842" spans="1:17" ht="16.5">
      <c r="A842" s="71" t="s">
        <v>2106</v>
      </c>
      <c r="B842" s="71" t="s">
        <v>2107</v>
      </c>
      <c r="C842" s="71">
        <v>8007000</v>
      </c>
      <c r="D842" s="71">
        <v>40691000</v>
      </c>
      <c r="E842" s="72" t="s">
        <v>376</v>
      </c>
      <c r="F842" s="71" t="s">
        <v>377</v>
      </c>
      <c r="G842" s="71" t="s">
        <v>378</v>
      </c>
      <c r="H842" s="71" t="s">
        <v>51</v>
      </c>
      <c r="I842" s="71" t="s">
        <v>1838</v>
      </c>
      <c r="J842" s="71" t="s">
        <v>449</v>
      </c>
      <c r="K842" s="48" t="s">
        <v>450</v>
      </c>
      <c r="L842" s="48">
        <v>1</v>
      </c>
      <c r="O842" s="78" t="s">
        <v>2071</v>
      </c>
      <c r="P842" s="48">
        <v>18</v>
      </c>
      <c r="Q842" s="48" t="str">
        <f t="shared" si="0"/>
        <v>VOKRDPE_18</v>
      </c>
    </row>
    <row r="843" spans="1:17" ht="16.5">
      <c r="A843" s="71" t="s">
        <v>2108</v>
      </c>
      <c r="B843" s="71" t="s">
        <v>2109</v>
      </c>
      <c r="C843" s="71">
        <v>8007000</v>
      </c>
      <c r="D843" s="71">
        <v>40672000</v>
      </c>
      <c r="E843" s="72" t="s">
        <v>376</v>
      </c>
      <c r="F843" s="71" t="s">
        <v>377</v>
      </c>
      <c r="G843" s="71" t="s">
        <v>378</v>
      </c>
      <c r="H843" s="71" t="s">
        <v>51</v>
      </c>
      <c r="I843" s="71" t="s">
        <v>1838</v>
      </c>
      <c r="J843" s="71" t="s">
        <v>449</v>
      </c>
      <c r="K843" s="48" t="s">
        <v>450</v>
      </c>
      <c r="L843" s="48">
        <v>1</v>
      </c>
      <c r="O843" s="78" t="s">
        <v>2071</v>
      </c>
      <c r="P843" s="48">
        <v>18</v>
      </c>
      <c r="Q843" s="48" t="str">
        <f t="shared" si="0"/>
        <v>VOKRDPE_18</v>
      </c>
    </row>
    <row r="844" spans="1:17" ht="16.5">
      <c r="A844" s="71" t="s">
        <v>2110</v>
      </c>
      <c r="B844" s="71" t="s">
        <v>2111</v>
      </c>
      <c r="C844" s="71">
        <v>7750400</v>
      </c>
      <c r="D844" s="71">
        <v>40600200</v>
      </c>
      <c r="E844" s="72" t="s">
        <v>376</v>
      </c>
      <c r="F844" s="71" t="s">
        <v>377</v>
      </c>
      <c r="G844" s="71" t="s">
        <v>378</v>
      </c>
      <c r="H844" s="71" t="s">
        <v>51</v>
      </c>
      <c r="I844" s="71" t="s">
        <v>1838</v>
      </c>
      <c r="J844" s="71" t="s">
        <v>449</v>
      </c>
      <c r="K844" s="48" t="s">
        <v>450</v>
      </c>
      <c r="L844" s="48">
        <v>1</v>
      </c>
      <c r="O844" s="78" t="s">
        <v>2071</v>
      </c>
      <c r="P844" s="48">
        <v>19</v>
      </c>
      <c r="Q844" s="48" t="str">
        <f t="shared" si="0"/>
        <v>VOKRDPE_19</v>
      </c>
    </row>
    <row r="845" spans="1:17" ht="16.5">
      <c r="A845" s="71" t="s">
        <v>2112</v>
      </c>
      <c r="B845" s="71" t="s">
        <v>2113</v>
      </c>
      <c r="C845" s="71">
        <v>7754200</v>
      </c>
      <c r="D845" s="71">
        <v>40617900</v>
      </c>
      <c r="E845" s="72" t="s">
        <v>376</v>
      </c>
      <c r="F845" s="71" t="s">
        <v>377</v>
      </c>
      <c r="G845" s="71" t="s">
        <v>378</v>
      </c>
      <c r="H845" s="71" t="s">
        <v>51</v>
      </c>
      <c r="I845" s="71" t="s">
        <v>1838</v>
      </c>
      <c r="J845" s="71" t="s">
        <v>449</v>
      </c>
      <c r="K845" s="48" t="s">
        <v>450</v>
      </c>
      <c r="L845" s="48">
        <v>1</v>
      </c>
      <c r="O845" s="78" t="s">
        <v>2071</v>
      </c>
      <c r="P845" s="48">
        <v>19</v>
      </c>
      <c r="Q845" s="48" t="str">
        <f t="shared" si="0"/>
        <v>VOKRDPE_19</v>
      </c>
    </row>
    <row r="846" spans="1:17" ht="16.5">
      <c r="A846" s="71" t="s">
        <v>2114</v>
      </c>
      <c r="B846" s="71" t="s">
        <v>2115</v>
      </c>
      <c r="C846" s="71">
        <v>7769700</v>
      </c>
      <c r="D846" s="71">
        <v>40619800</v>
      </c>
      <c r="E846" s="72" t="s">
        <v>376</v>
      </c>
      <c r="F846" s="71" t="s">
        <v>377</v>
      </c>
      <c r="G846" s="71" t="s">
        <v>378</v>
      </c>
      <c r="H846" s="71" t="s">
        <v>51</v>
      </c>
      <c r="I846" s="71" t="s">
        <v>1838</v>
      </c>
      <c r="J846" s="71" t="s">
        <v>449</v>
      </c>
      <c r="K846" s="48" t="s">
        <v>450</v>
      </c>
      <c r="L846" s="48">
        <v>1</v>
      </c>
      <c r="O846" s="78" t="s">
        <v>2071</v>
      </c>
      <c r="P846" s="48">
        <v>2</v>
      </c>
      <c r="Q846" s="48" t="str">
        <f t="shared" si="0"/>
        <v>VOKRDPE_2</v>
      </c>
    </row>
    <row r="847" spans="1:17" ht="16.5">
      <c r="A847" s="71" t="s">
        <v>2116</v>
      </c>
      <c r="B847" s="71" t="s">
        <v>2117</v>
      </c>
      <c r="C847" s="71">
        <v>7770800</v>
      </c>
      <c r="D847" s="71">
        <v>40601800</v>
      </c>
      <c r="E847" s="72" t="s">
        <v>376</v>
      </c>
      <c r="F847" s="71" t="s">
        <v>377</v>
      </c>
      <c r="G847" s="71" t="s">
        <v>378</v>
      </c>
      <c r="H847" s="71" t="s">
        <v>51</v>
      </c>
      <c r="I847" s="71" t="s">
        <v>1838</v>
      </c>
      <c r="J847" s="71" t="s">
        <v>449</v>
      </c>
      <c r="K847" s="48" t="s">
        <v>450</v>
      </c>
      <c r="L847" s="48">
        <v>1</v>
      </c>
      <c r="O847" s="78" t="s">
        <v>2071</v>
      </c>
      <c r="P847" s="48">
        <v>2</v>
      </c>
      <c r="Q847" s="48" t="str">
        <f t="shared" si="0"/>
        <v>VOKRDPE_2</v>
      </c>
    </row>
    <row r="848" spans="1:17" ht="16.5">
      <c r="A848" s="71" t="s">
        <v>2118</v>
      </c>
      <c r="B848" s="71" t="s">
        <v>2119</v>
      </c>
      <c r="C848" s="71">
        <v>7682900</v>
      </c>
      <c r="D848" s="71">
        <v>40569800</v>
      </c>
      <c r="E848" s="72" t="s">
        <v>376</v>
      </c>
      <c r="F848" s="71" t="s">
        <v>377</v>
      </c>
      <c r="G848" s="71" t="s">
        <v>378</v>
      </c>
      <c r="H848" s="71" t="s">
        <v>51</v>
      </c>
      <c r="I848" s="71" t="s">
        <v>1838</v>
      </c>
      <c r="J848" s="71" t="s">
        <v>449</v>
      </c>
      <c r="K848" s="48" t="s">
        <v>450</v>
      </c>
      <c r="L848" s="48">
        <v>1</v>
      </c>
      <c r="O848" s="78" t="s">
        <v>2071</v>
      </c>
      <c r="P848" s="48">
        <v>20</v>
      </c>
      <c r="Q848" s="48" t="str">
        <f t="shared" si="0"/>
        <v>VOKRDPE_20</v>
      </c>
    </row>
    <row r="849" spans="1:17" ht="16.5">
      <c r="A849" s="71" t="s">
        <v>2120</v>
      </c>
      <c r="B849" s="71" t="s">
        <v>2121</v>
      </c>
      <c r="C849" s="71">
        <v>7721800</v>
      </c>
      <c r="D849" s="71">
        <v>40594900</v>
      </c>
      <c r="E849" s="72" t="s">
        <v>376</v>
      </c>
      <c r="F849" s="71" t="s">
        <v>377</v>
      </c>
      <c r="G849" s="71" t="s">
        <v>378</v>
      </c>
      <c r="H849" s="71" t="s">
        <v>51</v>
      </c>
      <c r="I849" s="71" t="s">
        <v>1838</v>
      </c>
      <c r="J849" s="71" t="s">
        <v>449</v>
      </c>
      <c r="K849" s="48" t="s">
        <v>450</v>
      </c>
      <c r="L849" s="48">
        <v>1</v>
      </c>
      <c r="O849" s="78" t="s">
        <v>2071</v>
      </c>
      <c r="P849" s="48">
        <v>20</v>
      </c>
      <c r="Q849" s="48" t="str">
        <f t="shared" si="0"/>
        <v>VOKRDPE_20</v>
      </c>
    </row>
    <row r="850" spans="1:17" ht="16.5">
      <c r="A850" s="71" t="s">
        <v>2122</v>
      </c>
      <c r="B850" s="71" t="s">
        <v>2123</v>
      </c>
      <c r="C850" s="71">
        <v>7702000</v>
      </c>
      <c r="D850" s="71">
        <v>40590100</v>
      </c>
      <c r="E850" s="72" t="s">
        <v>376</v>
      </c>
      <c r="F850" s="71" t="s">
        <v>377</v>
      </c>
      <c r="G850" s="71" t="s">
        <v>378</v>
      </c>
      <c r="H850" s="71" t="s">
        <v>51</v>
      </c>
      <c r="I850" s="71" t="s">
        <v>1838</v>
      </c>
      <c r="J850" s="71" t="s">
        <v>449</v>
      </c>
      <c r="K850" s="48" t="s">
        <v>450</v>
      </c>
      <c r="L850" s="48">
        <v>1</v>
      </c>
      <c r="O850" s="78" t="s">
        <v>2071</v>
      </c>
      <c r="P850" s="48">
        <v>3</v>
      </c>
      <c r="Q850" s="48" t="str">
        <f t="shared" si="0"/>
        <v>VOKRDPE_3</v>
      </c>
    </row>
    <row r="851" spans="1:17" ht="16.5">
      <c r="A851" s="71" t="s">
        <v>2124</v>
      </c>
      <c r="B851" s="71" t="s">
        <v>2125</v>
      </c>
      <c r="C851" s="71">
        <v>7701700</v>
      </c>
      <c r="D851" s="71">
        <v>40570300</v>
      </c>
      <c r="E851" s="72" t="s">
        <v>376</v>
      </c>
      <c r="F851" s="71" t="s">
        <v>377</v>
      </c>
      <c r="G851" s="71" t="s">
        <v>378</v>
      </c>
      <c r="H851" s="71" t="s">
        <v>51</v>
      </c>
      <c r="I851" s="71" t="s">
        <v>1838</v>
      </c>
      <c r="J851" s="71" t="s">
        <v>449</v>
      </c>
      <c r="K851" s="48" t="s">
        <v>450</v>
      </c>
      <c r="L851" s="48">
        <v>1</v>
      </c>
      <c r="O851" s="78" t="s">
        <v>2071</v>
      </c>
      <c r="P851" s="48">
        <v>3</v>
      </c>
      <c r="Q851" s="48" t="str">
        <f t="shared" si="0"/>
        <v>VOKRDPE_3</v>
      </c>
    </row>
    <row r="852" spans="1:17" ht="16.5">
      <c r="A852" s="71" t="s">
        <v>2126</v>
      </c>
      <c r="B852" s="71" t="s">
        <v>2127</v>
      </c>
      <c r="C852" s="71">
        <v>7160200</v>
      </c>
      <c r="D852" s="71">
        <v>41090400</v>
      </c>
      <c r="E852" s="72" t="s">
        <v>376</v>
      </c>
      <c r="F852" s="71" t="s">
        <v>377</v>
      </c>
      <c r="G852" s="71" t="s">
        <v>378</v>
      </c>
      <c r="H852" s="71" t="s">
        <v>51</v>
      </c>
      <c r="I852" s="71" t="s">
        <v>1838</v>
      </c>
      <c r="J852" s="71" t="s">
        <v>449</v>
      </c>
      <c r="K852" s="48" t="s">
        <v>450</v>
      </c>
      <c r="L852" s="48">
        <v>1</v>
      </c>
      <c r="O852" s="78" t="s">
        <v>2071</v>
      </c>
      <c r="P852" s="48">
        <v>4</v>
      </c>
      <c r="Q852" s="48" t="str">
        <f t="shared" si="0"/>
        <v>VOKRDPE_4</v>
      </c>
    </row>
    <row r="853" spans="1:17" ht="16.5">
      <c r="A853" s="71" t="s">
        <v>2128</v>
      </c>
      <c r="B853" s="71" t="s">
        <v>2129</v>
      </c>
      <c r="C853" s="71">
        <v>7160000</v>
      </c>
      <c r="D853" s="71">
        <v>41109900</v>
      </c>
      <c r="E853" s="72" t="s">
        <v>376</v>
      </c>
      <c r="F853" s="71" t="s">
        <v>377</v>
      </c>
      <c r="G853" s="71" t="s">
        <v>378</v>
      </c>
      <c r="H853" s="71" t="s">
        <v>51</v>
      </c>
      <c r="I853" s="71" t="s">
        <v>1838</v>
      </c>
      <c r="J853" s="71" t="s">
        <v>449</v>
      </c>
      <c r="K853" s="48" t="s">
        <v>450</v>
      </c>
      <c r="L853" s="48">
        <v>1</v>
      </c>
      <c r="O853" s="78" t="s">
        <v>2071</v>
      </c>
      <c r="P853" s="48">
        <v>4</v>
      </c>
      <c r="Q853" s="48" t="str">
        <f t="shared" si="0"/>
        <v>VOKRDPE_4</v>
      </c>
    </row>
    <row r="854" spans="1:17" ht="16.5">
      <c r="A854" s="71" t="s">
        <v>2130</v>
      </c>
      <c r="B854" s="71" t="s">
        <v>2131</v>
      </c>
      <c r="C854" s="71">
        <v>7180300</v>
      </c>
      <c r="D854" s="71">
        <v>41109500</v>
      </c>
      <c r="E854" s="72" t="s">
        <v>376</v>
      </c>
      <c r="F854" s="71" t="s">
        <v>377</v>
      </c>
      <c r="G854" s="71" t="s">
        <v>378</v>
      </c>
      <c r="H854" s="71" t="s">
        <v>51</v>
      </c>
      <c r="I854" s="71" t="s">
        <v>1838</v>
      </c>
      <c r="J854" s="71" t="s">
        <v>449</v>
      </c>
      <c r="K854" s="48" t="s">
        <v>450</v>
      </c>
      <c r="L854" s="48">
        <v>1</v>
      </c>
      <c r="O854" s="78" t="s">
        <v>2071</v>
      </c>
      <c r="P854" s="48">
        <v>5</v>
      </c>
      <c r="Q854" s="48" t="str">
        <f t="shared" si="0"/>
        <v>VOKRDPE_5</v>
      </c>
    </row>
    <row r="855" spans="1:17" ht="16.5">
      <c r="A855" s="71" t="s">
        <v>2132</v>
      </c>
      <c r="B855" s="71" t="s">
        <v>2133</v>
      </c>
      <c r="C855" s="71">
        <v>7180600</v>
      </c>
      <c r="D855" s="71">
        <v>41090600</v>
      </c>
      <c r="E855" s="72" t="s">
        <v>376</v>
      </c>
      <c r="F855" s="71" t="s">
        <v>377</v>
      </c>
      <c r="G855" s="71" t="s">
        <v>378</v>
      </c>
      <c r="H855" s="71" t="s">
        <v>51</v>
      </c>
      <c r="I855" s="71" t="s">
        <v>1838</v>
      </c>
      <c r="J855" s="71" t="s">
        <v>449</v>
      </c>
      <c r="K855" s="48" t="s">
        <v>450</v>
      </c>
      <c r="L855" s="48">
        <v>1</v>
      </c>
      <c r="O855" s="78" t="s">
        <v>2071</v>
      </c>
      <c r="P855" s="48">
        <v>5</v>
      </c>
      <c r="Q855" s="48" t="str">
        <f t="shared" si="0"/>
        <v>VOKRDPE_5</v>
      </c>
    </row>
    <row r="856" spans="1:17" ht="16.5">
      <c r="A856" s="71" t="s">
        <v>2134</v>
      </c>
      <c r="B856" s="71" t="s">
        <v>2135</v>
      </c>
      <c r="C856" s="71">
        <v>7398500</v>
      </c>
      <c r="D856" s="71">
        <v>40596000</v>
      </c>
      <c r="E856" s="72" t="s">
        <v>376</v>
      </c>
      <c r="F856" s="71" t="s">
        <v>377</v>
      </c>
      <c r="G856" s="71" t="s">
        <v>378</v>
      </c>
      <c r="H856" s="71" t="s">
        <v>51</v>
      </c>
      <c r="I856" s="71" t="s">
        <v>1838</v>
      </c>
      <c r="J856" s="71" t="s">
        <v>449</v>
      </c>
      <c r="K856" s="48" t="s">
        <v>450</v>
      </c>
      <c r="L856" s="48">
        <v>1</v>
      </c>
      <c r="O856" s="78" t="s">
        <v>2071</v>
      </c>
      <c r="P856" s="48">
        <v>6</v>
      </c>
      <c r="Q856" s="48" t="str">
        <f t="shared" si="0"/>
        <v>VOKRDPE_6</v>
      </c>
    </row>
    <row r="857" spans="1:17" ht="16.5">
      <c r="A857" s="71" t="s">
        <v>2136</v>
      </c>
      <c r="B857" s="71" t="s">
        <v>2137</v>
      </c>
      <c r="C857" s="71">
        <v>7395100</v>
      </c>
      <c r="D857" s="71">
        <v>40609800</v>
      </c>
      <c r="E857" s="72" t="s">
        <v>376</v>
      </c>
      <c r="F857" s="71" t="s">
        <v>377</v>
      </c>
      <c r="G857" s="71" t="s">
        <v>378</v>
      </c>
      <c r="H857" s="71" t="s">
        <v>51</v>
      </c>
      <c r="I857" s="71" t="s">
        <v>1838</v>
      </c>
      <c r="J857" s="71" t="s">
        <v>449</v>
      </c>
      <c r="K857" s="48" t="s">
        <v>450</v>
      </c>
      <c r="L857" s="48">
        <v>1</v>
      </c>
      <c r="O857" s="78" t="s">
        <v>2071</v>
      </c>
      <c r="P857" s="48">
        <v>6</v>
      </c>
      <c r="Q857" s="48" t="str">
        <f t="shared" si="0"/>
        <v>VOKRDPE_6</v>
      </c>
    </row>
    <row r="858" spans="1:17" ht="16.5">
      <c r="A858" s="71" t="s">
        <v>2138</v>
      </c>
      <c r="B858" s="71" t="s">
        <v>2139</v>
      </c>
      <c r="C858" s="71">
        <v>7414400</v>
      </c>
      <c r="D858" s="71">
        <v>40609500</v>
      </c>
      <c r="E858" s="72" t="s">
        <v>376</v>
      </c>
      <c r="F858" s="71" t="s">
        <v>377</v>
      </c>
      <c r="G858" s="71" t="s">
        <v>378</v>
      </c>
      <c r="H858" s="71" t="s">
        <v>51</v>
      </c>
      <c r="I858" s="71" t="s">
        <v>1838</v>
      </c>
      <c r="J858" s="71" t="s">
        <v>449</v>
      </c>
      <c r="K858" s="48" t="s">
        <v>450</v>
      </c>
      <c r="L858" s="48">
        <v>1</v>
      </c>
      <c r="O858" s="78" t="s">
        <v>2071</v>
      </c>
      <c r="P858" s="48">
        <v>7</v>
      </c>
      <c r="Q858" s="48" t="str">
        <f t="shared" si="0"/>
        <v>VOKRDPE_7</v>
      </c>
    </row>
    <row r="859" spans="1:17" ht="16.5">
      <c r="A859" s="71" t="s">
        <v>2140</v>
      </c>
      <c r="B859" s="71" t="s">
        <v>2141</v>
      </c>
      <c r="C859" s="71">
        <v>7414700</v>
      </c>
      <c r="D859" s="71">
        <v>40590100</v>
      </c>
      <c r="E859" s="72" t="s">
        <v>376</v>
      </c>
      <c r="F859" s="71" t="s">
        <v>377</v>
      </c>
      <c r="G859" s="71" t="s">
        <v>378</v>
      </c>
      <c r="H859" s="71" t="s">
        <v>51</v>
      </c>
      <c r="I859" s="71" t="s">
        <v>1838</v>
      </c>
      <c r="J859" s="71" t="s">
        <v>449</v>
      </c>
      <c r="K859" s="48" t="s">
        <v>450</v>
      </c>
      <c r="L859" s="48">
        <v>1</v>
      </c>
      <c r="O859" s="78" t="s">
        <v>2071</v>
      </c>
      <c r="P859" s="48">
        <v>7</v>
      </c>
      <c r="Q859" s="48" t="str">
        <f t="shared" si="0"/>
        <v>VOKRDPE_7</v>
      </c>
    </row>
    <row r="860" spans="1:17" ht="16.5">
      <c r="A860" s="71" t="s">
        <v>2142</v>
      </c>
      <c r="B860" s="71" t="s">
        <v>2143</v>
      </c>
      <c r="C860" s="71">
        <v>7310100</v>
      </c>
      <c r="D860" s="71">
        <v>40653800</v>
      </c>
      <c r="E860" s="72" t="s">
        <v>376</v>
      </c>
      <c r="F860" s="71" t="s">
        <v>377</v>
      </c>
      <c r="G860" s="71" t="s">
        <v>378</v>
      </c>
      <c r="H860" s="71" t="s">
        <v>51</v>
      </c>
      <c r="I860" s="71" t="s">
        <v>1838</v>
      </c>
      <c r="J860" s="71" t="s">
        <v>449</v>
      </c>
      <c r="K860" s="48" t="s">
        <v>450</v>
      </c>
      <c r="L860" s="48">
        <v>1</v>
      </c>
      <c r="O860" s="78" t="s">
        <v>2071</v>
      </c>
      <c r="P860" s="48">
        <v>8</v>
      </c>
      <c r="Q860" s="48" t="str">
        <f t="shared" si="0"/>
        <v>VOKRDPE_8</v>
      </c>
    </row>
    <row r="861" spans="1:17" ht="16.5">
      <c r="A861" s="71" t="s">
        <v>2144</v>
      </c>
      <c r="B861" s="71" t="s">
        <v>2145</v>
      </c>
      <c r="C861" s="71">
        <v>7309800</v>
      </c>
      <c r="D861" s="71">
        <v>40672700</v>
      </c>
      <c r="E861" s="72" t="s">
        <v>376</v>
      </c>
      <c r="F861" s="71" t="s">
        <v>377</v>
      </c>
      <c r="G861" s="71" t="s">
        <v>378</v>
      </c>
      <c r="H861" s="71" t="s">
        <v>51</v>
      </c>
      <c r="I861" s="71" t="s">
        <v>1838</v>
      </c>
      <c r="J861" s="71" t="s">
        <v>449</v>
      </c>
      <c r="K861" s="48" t="s">
        <v>450</v>
      </c>
      <c r="L861" s="48">
        <v>1</v>
      </c>
      <c r="O861" s="78" t="s">
        <v>2071</v>
      </c>
      <c r="P861" s="48">
        <v>8</v>
      </c>
      <c r="Q861" s="48" t="str">
        <f t="shared" si="0"/>
        <v>VOKRDPE_8</v>
      </c>
    </row>
    <row r="862" spans="1:17" ht="16.5">
      <c r="A862" s="71" t="s">
        <v>2146</v>
      </c>
      <c r="B862" s="71" t="s">
        <v>2147</v>
      </c>
      <c r="C862" s="71">
        <v>7329100</v>
      </c>
      <c r="D862" s="71">
        <v>40672800</v>
      </c>
      <c r="E862" s="72" t="s">
        <v>376</v>
      </c>
      <c r="F862" s="71" t="s">
        <v>377</v>
      </c>
      <c r="G862" s="71" t="s">
        <v>378</v>
      </c>
      <c r="H862" s="71" t="s">
        <v>51</v>
      </c>
      <c r="I862" s="71" t="s">
        <v>1838</v>
      </c>
      <c r="J862" s="71" t="s">
        <v>449</v>
      </c>
      <c r="K862" s="48" t="s">
        <v>450</v>
      </c>
      <c r="L862" s="48">
        <v>1</v>
      </c>
      <c r="O862" s="78" t="s">
        <v>2071</v>
      </c>
      <c r="P862" s="48">
        <v>9</v>
      </c>
      <c r="Q862" s="48" t="str">
        <f t="shared" si="0"/>
        <v>VOKRDPE_9</v>
      </c>
    </row>
    <row r="863" spans="1:17" ht="16.5">
      <c r="A863" s="71" t="s">
        <v>2148</v>
      </c>
      <c r="B863" s="71" t="s">
        <v>2149</v>
      </c>
      <c r="C863" s="71">
        <v>7329200</v>
      </c>
      <c r="D863" s="71">
        <v>40653700</v>
      </c>
      <c r="E863" s="72" t="s">
        <v>376</v>
      </c>
      <c r="F863" s="71" t="s">
        <v>377</v>
      </c>
      <c r="G863" s="71" t="s">
        <v>378</v>
      </c>
      <c r="H863" s="71" t="s">
        <v>51</v>
      </c>
      <c r="I863" s="71" t="s">
        <v>1838</v>
      </c>
      <c r="J863" s="71" t="s">
        <v>449</v>
      </c>
      <c r="K863" s="48" t="s">
        <v>450</v>
      </c>
      <c r="L863" s="48">
        <v>1</v>
      </c>
      <c r="O863" s="78" t="s">
        <v>2071</v>
      </c>
      <c r="P863" s="48">
        <v>9</v>
      </c>
      <c r="Q863" s="48" t="str">
        <f t="shared" si="0"/>
        <v>VOKRDPE_9</v>
      </c>
    </row>
    <row r="864" spans="1:17">
      <c r="A864" s="71" t="s">
        <v>2150</v>
      </c>
      <c r="B864" s="71" t="s">
        <v>2151</v>
      </c>
      <c r="C864" s="71">
        <v>7238400</v>
      </c>
      <c r="D864" s="71">
        <v>40717900</v>
      </c>
      <c r="E864" s="72" t="s">
        <v>376</v>
      </c>
      <c r="F864" s="71" t="s">
        <v>377</v>
      </c>
      <c r="G864" s="71" t="s">
        <v>378</v>
      </c>
      <c r="H864" s="71" t="s">
        <v>51</v>
      </c>
      <c r="I864" s="71" t="s">
        <v>1838</v>
      </c>
      <c r="J864" s="71" t="s">
        <v>449</v>
      </c>
      <c r="K864" s="48" t="s">
        <v>450</v>
      </c>
      <c r="L864" s="48">
        <v>1</v>
      </c>
    </row>
    <row r="865" spans="1:12">
      <c r="A865" s="71" t="s">
        <v>2152</v>
      </c>
      <c r="B865" s="71" t="s">
        <v>2153</v>
      </c>
      <c r="C865" s="71">
        <v>7244000</v>
      </c>
      <c r="D865" s="71">
        <v>40737300</v>
      </c>
      <c r="E865" s="72" t="s">
        <v>376</v>
      </c>
      <c r="F865" s="71" t="s">
        <v>377</v>
      </c>
      <c r="G865" s="71" t="s">
        <v>378</v>
      </c>
      <c r="H865" s="71" t="s">
        <v>51</v>
      </c>
      <c r="I865" s="71" t="s">
        <v>1838</v>
      </c>
      <c r="J865" s="71" t="s">
        <v>449</v>
      </c>
      <c r="K865" s="48" t="s">
        <v>450</v>
      </c>
      <c r="L865" s="48">
        <v>1</v>
      </c>
    </row>
    <row r="866" spans="1:12">
      <c r="A866" s="71" t="s">
        <v>2154</v>
      </c>
      <c r="B866" s="71" t="s">
        <v>2155</v>
      </c>
      <c r="C866" s="71">
        <v>7257400</v>
      </c>
      <c r="D866" s="71">
        <v>40737500</v>
      </c>
      <c r="E866" s="72" t="s">
        <v>376</v>
      </c>
      <c r="F866" s="71" t="s">
        <v>377</v>
      </c>
      <c r="G866" s="71" t="s">
        <v>378</v>
      </c>
      <c r="H866" s="71" t="s">
        <v>51</v>
      </c>
      <c r="I866" s="71" t="s">
        <v>1838</v>
      </c>
      <c r="J866" s="71" t="s">
        <v>449</v>
      </c>
      <c r="K866" s="48" t="s">
        <v>450</v>
      </c>
      <c r="L866" s="48">
        <v>1</v>
      </c>
    </row>
    <row r="867" spans="1:12">
      <c r="A867" s="71" t="s">
        <v>2156</v>
      </c>
      <c r="B867" s="71" t="s">
        <v>2157</v>
      </c>
      <c r="C867" s="71">
        <v>7255200</v>
      </c>
      <c r="D867" s="71">
        <v>40717800</v>
      </c>
      <c r="E867" s="72" t="s">
        <v>376</v>
      </c>
      <c r="F867" s="71" t="s">
        <v>377</v>
      </c>
      <c r="G867" s="71" t="s">
        <v>378</v>
      </c>
      <c r="H867" s="71" t="s">
        <v>51</v>
      </c>
      <c r="I867" s="71" t="s">
        <v>1838</v>
      </c>
      <c r="J867" s="71" t="s">
        <v>449</v>
      </c>
      <c r="K867" s="48" t="s">
        <v>450</v>
      </c>
      <c r="L867" s="48">
        <v>1</v>
      </c>
    </row>
    <row r="868" spans="1:12">
      <c r="A868" s="71" t="s">
        <v>2158</v>
      </c>
      <c r="B868" s="71" t="s">
        <v>2159</v>
      </c>
      <c r="C868" s="71">
        <v>7170700</v>
      </c>
      <c r="D868" s="71">
        <v>40800700</v>
      </c>
      <c r="E868" s="72" t="s">
        <v>376</v>
      </c>
      <c r="F868" s="71" t="s">
        <v>377</v>
      </c>
      <c r="G868" s="71" t="s">
        <v>378</v>
      </c>
      <c r="H868" s="71" t="s">
        <v>51</v>
      </c>
      <c r="I868" s="71" t="s">
        <v>1838</v>
      </c>
      <c r="J868" s="71" t="s">
        <v>449</v>
      </c>
      <c r="K868" s="48" t="s">
        <v>450</v>
      </c>
      <c r="L868" s="48">
        <v>1</v>
      </c>
    </row>
    <row r="869" spans="1:12">
      <c r="A869" s="71" t="s">
        <v>2160</v>
      </c>
      <c r="B869" s="71" t="s">
        <v>2161</v>
      </c>
      <c r="C869" s="71">
        <v>7169700</v>
      </c>
      <c r="D869" s="71">
        <v>40819700</v>
      </c>
      <c r="E869" s="72" t="s">
        <v>376</v>
      </c>
      <c r="F869" s="71" t="s">
        <v>377</v>
      </c>
      <c r="G869" s="71" t="s">
        <v>378</v>
      </c>
      <c r="H869" s="71" t="s">
        <v>51</v>
      </c>
      <c r="I869" s="71" t="s">
        <v>1838</v>
      </c>
      <c r="J869" s="71" t="s">
        <v>449</v>
      </c>
      <c r="K869" s="48" t="s">
        <v>450</v>
      </c>
      <c r="L869" s="48">
        <v>1</v>
      </c>
    </row>
    <row r="870" spans="1:12">
      <c r="A870" s="71" t="s">
        <v>2162</v>
      </c>
      <c r="B870" s="71" t="s">
        <v>2163</v>
      </c>
      <c r="C870" s="71">
        <v>7189800</v>
      </c>
      <c r="D870" s="71">
        <v>40819800</v>
      </c>
      <c r="E870" s="72" t="s">
        <v>376</v>
      </c>
      <c r="F870" s="71" t="s">
        <v>377</v>
      </c>
      <c r="G870" s="71" t="s">
        <v>378</v>
      </c>
      <c r="H870" s="71" t="s">
        <v>51</v>
      </c>
      <c r="I870" s="71" t="s">
        <v>1838</v>
      </c>
      <c r="J870" s="71" t="s">
        <v>449</v>
      </c>
      <c r="K870" s="48" t="s">
        <v>450</v>
      </c>
      <c r="L870" s="48">
        <v>1</v>
      </c>
    </row>
    <row r="871" spans="1:12">
      <c r="A871" s="71" t="s">
        <v>2164</v>
      </c>
      <c r="B871" s="71" t="s">
        <v>2165</v>
      </c>
      <c r="C871" s="71">
        <v>7172100</v>
      </c>
      <c r="D871" s="71">
        <v>40788000</v>
      </c>
      <c r="E871" s="72" t="s">
        <v>376</v>
      </c>
      <c r="F871" s="71" t="s">
        <v>377</v>
      </c>
      <c r="G871" s="71" t="s">
        <v>378</v>
      </c>
      <c r="H871" s="71" t="s">
        <v>51</v>
      </c>
      <c r="I871" s="71" t="s">
        <v>1838</v>
      </c>
      <c r="J871" s="71" t="s">
        <v>449</v>
      </c>
      <c r="K871" s="48" t="s">
        <v>450</v>
      </c>
      <c r="L871" s="48">
        <v>1</v>
      </c>
    </row>
    <row r="872" spans="1:12">
      <c r="A872" s="71" t="s">
        <v>2166</v>
      </c>
      <c r="B872" s="71" t="s">
        <v>2167</v>
      </c>
      <c r="C872" s="71">
        <v>7080200</v>
      </c>
      <c r="D872" s="71">
        <v>40800400</v>
      </c>
      <c r="E872" s="72" t="s">
        <v>376</v>
      </c>
      <c r="F872" s="71" t="s">
        <v>377</v>
      </c>
      <c r="G872" s="71" t="s">
        <v>378</v>
      </c>
      <c r="H872" s="71" t="s">
        <v>51</v>
      </c>
      <c r="I872" s="71" t="s">
        <v>1838</v>
      </c>
      <c r="J872" s="71" t="s">
        <v>449</v>
      </c>
      <c r="K872" s="48" t="s">
        <v>450</v>
      </c>
      <c r="L872" s="48">
        <v>1</v>
      </c>
    </row>
    <row r="873" spans="1:12">
      <c r="A873" s="71" t="s">
        <v>2168</v>
      </c>
      <c r="B873" s="71" t="s">
        <v>2169</v>
      </c>
      <c r="C873" s="71">
        <v>7079900</v>
      </c>
      <c r="D873" s="71">
        <v>40820100</v>
      </c>
      <c r="E873" s="72" t="s">
        <v>376</v>
      </c>
      <c r="F873" s="71" t="s">
        <v>377</v>
      </c>
      <c r="G873" s="71" t="s">
        <v>378</v>
      </c>
      <c r="H873" s="71" t="s">
        <v>51</v>
      </c>
      <c r="I873" s="71" t="s">
        <v>1838</v>
      </c>
      <c r="J873" s="71" t="s">
        <v>449</v>
      </c>
      <c r="K873" s="48" t="s">
        <v>450</v>
      </c>
      <c r="L873" s="48">
        <v>1</v>
      </c>
    </row>
    <row r="874" spans="1:12">
      <c r="A874" s="71" t="s">
        <v>2170</v>
      </c>
      <c r="B874" s="71" t="s">
        <v>2171</v>
      </c>
      <c r="C874" s="71">
        <v>7100300</v>
      </c>
      <c r="D874" s="71">
        <v>40820400</v>
      </c>
      <c r="E874" s="72" t="s">
        <v>376</v>
      </c>
      <c r="F874" s="71" t="s">
        <v>377</v>
      </c>
      <c r="G874" s="71" t="s">
        <v>378</v>
      </c>
      <c r="H874" s="71" t="s">
        <v>51</v>
      </c>
      <c r="I874" s="71" t="s">
        <v>1838</v>
      </c>
      <c r="J874" s="71" t="s">
        <v>449</v>
      </c>
      <c r="K874" s="48" t="s">
        <v>450</v>
      </c>
      <c r="L874" s="48">
        <v>1</v>
      </c>
    </row>
    <row r="875" spans="1:12">
      <c r="A875" s="71" t="s">
        <v>2172</v>
      </c>
      <c r="B875" s="71" t="s">
        <v>2173</v>
      </c>
      <c r="C875" s="71">
        <v>7100000</v>
      </c>
      <c r="D875" s="71">
        <v>40800400</v>
      </c>
      <c r="E875" s="72" t="s">
        <v>376</v>
      </c>
      <c r="F875" s="71" t="s">
        <v>377</v>
      </c>
      <c r="G875" s="71" t="s">
        <v>378</v>
      </c>
      <c r="H875" s="71" t="s">
        <v>51</v>
      </c>
      <c r="I875" s="71" t="s">
        <v>1838</v>
      </c>
      <c r="J875" s="71" t="s">
        <v>449</v>
      </c>
      <c r="K875" s="48" t="s">
        <v>450</v>
      </c>
      <c r="L875" s="48">
        <v>1</v>
      </c>
    </row>
    <row r="876" spans="1:12">
      <c r="A876" s="71" t="s">
        <v>2174</v>
      </c>
      <c r="B876" s="71" t="s">
        <v>2175</v>
      </c>
      <c r="C876" s="71">
        <v>7270100</v>
      </c>
      <c r="D876" s="71">
        <v>41007900</v>
      </c>
      <c r="E876" s="72" t="s">
        <v>376</v>
      </c>
      <c r="F876" s="71" t="s">
        <v>377</v>
      </c>
      <c r="G876" s="71" t="s">
        <v>378</v>
      </c>
      <c r="H876" s="71" t="s">
        <v>51</v>
      </c>
      <c r="I876" s="71" t="s">
        <v>1838</v>
      </c>
      <c r="J876" s="71" t="s">
        <v>449</v>
      </c>
      <c r="K876" s="48" t="s">
        <v>450</v>
      </c>
      <c r="L876" s="48">
        <v>1</v>
      </c>
    </row>
    <row r="877" spans="1:12">
      <c r="A877" s="71" t="s">
        <v>2176</v>
      </c>
      <c r="B877" s="71" t="s">
        <v>2177</v>
      </c>
      <c r="C877" s="71">
        <v>7270900</v>
      </c>
      <c r="D877" s="71">
        <v>41027300</v>
      </c>
      <c r="E877" s="72" t="s">
        <v>376</v>
      </c>
      <c r="F877" s="71" t="s">
        <v>377</v>
      </c>
      <c r="G877" s="71" t="s">
        <v>378</v>
      </c>
      <c r="H877" s="71" t="s">
        <v>51</v>
      </c>
      <c r="I877" s="71" t="s">
        <v>1838</v>
      </c>
      <c r="J877" s="71" t="s">
        <v>449</v>
      </c>
      <c r="K877" s="48" t="s">
        <v>450</v>
      </c>
      <c r="L877" s="48">
        <v>1</v>
      </c>
    </row>
    <row r="878" spans="1:12">
      <c r="A878" s="71" t="s">
        <v>2178</v>
      </c>
      <c r="B878" s="71" t="s">
        <v>2179</v>
      </c>
      <c r="C878" s="71">
        <v>7290300</v>
      </c>
      <c r="D878" s="71">
        <v>41027200</v>
      </c>
      <c r="E878" s="72" t="s">
        <v>376</v>
      </c>
      <c r="F878" s="71" t="s">
        <v>377</v>
      </c>
      <c r="G878" s="71" t="s">
        <v>378</v>
      </c>
      <c r="H878" s="71" t="s">
        <v>51</v>
      </c>
      <c r="I878" s="71" t="s">
        <v>1838</v>
      </c>
      <c r="J878" s="71" t="s">
        <v>449</v>
      </c>
      <c r="K878" s="48" t="s">
        <v>450</v>
      </c>
      <c r="L878" s="48">
        <v>1</v>
      </c>
    </row>
    <row r="879" spans="1:12">
      <c r="A879" s="71" t="s">
        <v>2180</v>
      </c>
      <c r="B879" s="71" t="s">
        <v>2181</v>
      </c>
      <c r="C879" s="71">
        <v>7290400</v>
      </c>
      <c r="D879" s="71">
        <v>41007100</v>
      </c>
      <c r="E879" s="72" t="s">
        <v>376</v>
      </c>
      <c r="F879" s="71" t="s">
        <v>377</v>
      </c>
      <c r="G879" s="71" t="s">
        <v>378</v>
      </c>
      <c r="H879" s="71" t="s">
        <v>51</v>
      </c>
      <c r="I879" s="71" t="s">
        <v>1838</v>
      </c>
      <c r="J879" s="71" t="s">
        <v>449</v>
      </c>
      <c r="K879" s="48" t="s">
        <v>450</v>
      </c>
      <c r="L879" s="48">
        <v>1</v>
      </c>
    </row>
    <row r="880" spans="1:12">
      <c r="A880" s="71" t="s">
        <v>2182</v>
      </c>
      <c r="B880" s="71" t="s">
        <v>2183</v>
      </c>
      <c r="C880" s="71">
        <v>7403700</v>
      </c>
      <c r="D880" s="71">
        <v>40923700</v>
      </c>
      <c r="E880" s="72" t="s">
        <v>376</v>
      </c>
      <c r="F880" s="71" t="s">
        <v>377</v>
      </c>
      <c r="G880" s="71" t="s">
        <v>378</v>
      </c>
      <c r="H880" s="71" t="s">
        <v>51</v>
      </c>
      <c r="I880" s="71" t="s">
        <v>1838</v>
      </c>
      <c r="J880" s="71" t="s">
        <v>449</v>
      </c>
      <c r="K880" s="48" t="s">
        <v>450</v>
      </c>
      <c r="L880" s="48">
        <v>1</v>
      </c>
    </row>
    <row r="881" spans="1:12">
      <c r="A881" s="71" t="s">
        <v>2184</v>
      </c>
      <c r="B881" s="71" t="s">
        <v>2185</v>
      </c>
      <c r="C881" s="71">
        <v>7403600</v>
      </c>
      <c r="D881" s="71">
        <v>40943800</v>
      </c>
      <c r="E881" s="72" t="s">
        <v>376</v>
      </c>
      <c r="F881" s="71" t="s">
        <v>377</v>
      </c>
      <c r="G881" s="71" t="s">
        <v>378</v>
      </c>
      <c r="H881" s="71" t="s">
        <v>51</v>
      </c>
      <c r="I881" s="71" t="s">
        <v>1838</v>
      </c>
      <c r="J881" s="71" t="s">
        <v>449</v>
      </c>
      <c r="K881" s="48" t="s">
        <v>450</v>
      </c>
      <c r="L881" s="48">
        <v>1</v>
      </c>
    </row>
    <row r="882" spans="1:12">
      <c r="A882" s="71" t="s">
        <v>2186</v>
      </c>
      <c r="B882" s="71" t="s">
        <v>2187</v>
      </c>
      <c r="C882" s="71">
        <v>7423900</v>
      </c>
      <c r="D882" s="71">
        <v>40943200</v>
      </c>
      <c r="E882" s="72" t="s">
        <v>376</v>
      </c>
      <c r="F882" s="71" t="s">
        <v>377</v>
      </c>
      <c r="G882" s="71" t="s">
        <v>378</v>
      </c>
      <c r="H882" s="71" t="s">
        <v>51</v>
      </c>
      <c r="I882" s="71" t="s">
        <v>1838</v>
      </c>
      <c r="J882" s="71" t="s">
        <v>449</v>
      </c>
      <c r="K882" s="48" t="s">
        <v>450</v>
      </c>
      <c r="L882" s="48">
        <v>1</v>
      </c>
    </row>
    <row r="883" spans="1:12">
      <c r="A883" s="71" t="s">
        <v>2188</v>
      </c>
      <c r="B883" s="71" t="s">
        <v>2189</v>
      </c>
      <c r="C883" s="71">
        <v>7423500</v>
      </c>
      <c r="D883" s="71">
        <v>40923800</v>
      </c>
      <c r="E883" s="72" t="s">
        <v>376</v>
      </c>
      <c r="F883" s="71" t="s">
        <v>377</v>
      </c>
      <c r="G883" s="71" t="s">
        <v>378</v>
      </c>
      <c r="H883" s="71" t="s">
        <v>51</v>
      </c>
      <c r="I883" s="71" t="s">
        <v>1838</v>
      </c>
      <c r="J883" s="71" t="s">
        <v>449</v>
      </c>
      <c r="K883" s="48" t="s">
        <v>450</v>
      </c>
      <c r="L883" s="48">
        <v>1</v>
      </c>
    </row>
    <row r="884" spans="1:12">
      <c r="A884" s="71" t="s">
        <v>2190</v>
      </c>
      <c r="B884" s="71" t="s">
        <v>2191</v>
      </c>
      <c r="C884" s="71">
        <v>7419500</v>
      </c>
      <c r="D884" s="71">
        <v>40860400</v>
      </c>
      <c r="E884" s="72" t="s">
        <v>376</v>
      </c>
      <c r="F884" s="71" t="s">
        <v>377</v>
      </c>
      <c r="G884" s="71" t="s">
        <v>378</v>
      </c>
      <c r="H884" s="71" t="s">
        <v>51</v>
      </c>
      <c r="I884" s="71" t="s">
        <v>1838</v>
      </c>
      <c r="J884" s="71" t="s">
        <v>449</v>
      </c>
      <c r="K884" s="48" t="s">
        <v>450</v>
      </c>
      <c r="L884" s="48">
        <v>1</v>
      </c>
    </row>
    <row r="885" spans="1:12">
      <c r="A885" s="71" t="s">
        <v>2192</v>
      </c>
      <c r="B885" s="71" t="s">
        <v>2193</v>
      </c>
      <c r="C885" s="71">
        <v>7420200</v>
      </c>
      <c r="D885" s="71">
        <v>40879900</v>
      </c>
      <c r="E885" s="72" t="s">
        <v>376</v>
      </c>
      <c r="F885" s="71" t="s">
        <v>377</v>
      </c>
      <c r="G885" s="71" t="s">
        <v>378</v>
      </c>
      <c r="H885" s="71" t="s">
        <v>51</v>
      </c>
      <c r="I885" s="71" t="s">
        <v>1838</v>
      </c>
      <c r="J885" s="71" t="s">
        <v>449</v>
      </c>
      <c r="K885" s="48" t="s">
        <v>450</v>
      </c>
      <c r="L885" s="48">
        <v>1</v>
      </c>
    </row>
    <row r="886" spans="1:12">
      <c r="A886" s="71" t="s">
        <v>2194</v>
      </c>
      <c r="B886" s="71" t="s">
        <v>2195</v>
      </c>
      <c r="C886" s="71">
        <v>7440000</v>
      </c>
      <c r="D886" s="71">
        <v>40879500</v>
      </c>
      <c r="E886" s="72" t="s">
        <v>376</v>
      </c>
      <c r="F886" s="71" t="s">
        <v>377</v>
      </c>
      <c r="G886" s="71" t="s">
        <v>378</v>
      </c>
      <c r="H886" s="71" t="s">
        <v>51</v>
      </c>
      <c r="I886" s="71" t="s">
        <v>1838</v>
      </c>
      <c r="J886" s="71" t="s">
        <v>449</v>
      </c>
      <c r="K886" s="48" t="s">
        <v>450</v>
      </c>
      <c r="L886" s="48">
        <v>1</v>
      </c>
    </row>
    <row r="887" spans="1:12">
      <c r="A887" s="71" t="s">
        <v>2196</v>
      </c>
      <c r="B887" s="71" t="s">
        <v>2197</v>
      </c>
      <c r="C887" s="71">
        <v>7440100</v>
      </c>
      <c r="D887" s="71">
        <v>40860100</v>
      </c>
      <c r="E887" s="72" t="s">
        <v>376</v>
      </c>
      <c r="F887" s="71" t="s">
        <v>377</v>
      </c>
      <c r="G887" s="71" t="s">
        <v>378</v>
      </c>
      <c r="H887" s="71" t="s">
        <v>51</v>
      </c>
      <c r="I887" s="71" t="s">
        <v>1838</v>
      </c>
      <c r="J887" s="71" t="s">
        <v>449</v>
      </c>
      <c r="K887" s="48" t="s">
        <v>450</v>
      </c>
      <c r="L887" s="48">
        <v>1</v>
      </c>
    </row>
    <row r="888" spans="1:12">
      <c r="A888" s="71" t="s">
        <v>2198</v>
      </c>
      <c r="B888" s="71" t="s">
        <v>2199</v>
      </c>
      <c r="C888" s="71">
        <v>18571800</v>
      </c>
      <c r="D888" s="71">
        <v>50829600</v>
      </c>
      <c r="E888" s="72" t="s">
        <v>376</v>
      </c>
      <c r="F888" s="71" t="s">
        <v>377</v>
      </c>
      <c r="G888" s="71" t="s">
        <v>378</v>
      </c>
      <c r="H888" s="71" t="s">
        <v>742</v>
      </c>
      <c r="I888" s="71" t="s">
        <v>2200</v>
      </c>
      <c r="J888" s="71" t="s">
        <v>453</v>
      </c>
      <c r="K888" s="48" t="s">
        <v>453</v>
      </c>
      <c r="L888" s="48">
        <v>1</v>
      </c>
    </row>
    <row r="889" spans="1:12">
      <c r="A889" s="71" t="s">
        <v>2201</v>
      </c>
      <c r="B889" s="71" t="s">
        <v>2202</v>
      </c>
      <c r="C889" s="71">
        <v>18560000</v>
      </c>
      <c r="D889" s="71">
        <v>50845400</v>
      </c>
      <c r="E889" s="72" t="s">
        <v>376</v>
      </c>
      <c r="F889" s="71" t="s">
        <v>377</v>
      </c>
      <c r="G889" s="71" t="s">
        <v>378</v>
      </c>
      <c r="H889" s="71" t="s">
        <v>742</v>
      </c>
      <c r="I889" s="71" t="s">
        <v>2200</v>
      </c>
      <c r="J889" s="71" t="s">
        <v>453</v>
      </c>
      <c r="K889" s="48" t="s">
        <v>453</v>
      </c>
      <c r="L889" s="48">
        <v>1</v>
      </c>
    </row>
    <row r="890" spans="1:12">
      <c r="A890" s="71" t="s">
        <v>2203</v>
      </c>
      <c r="B890" s="71" t="s">
        <v>2204</v>
      </c>
      <c r="C890" s="71">
        <v>18573400</v>
      </c>
      <c r="D890" s="71">
        <v>50857300</v>
      </c>
      <c r="E890" s="72" t="s">
        <v>376</v>
      </c>
      <c r="F890" s="71" t="s">
        <v>377</v>
      </c>
      <c r="G890" s="71" t="s">
        <v>378</v>
      </c>
      <c r="H890" s="71" t="s">
        <v>742</v>
      </c>
      <c r="I890" s="71" t="s">
        <v>2200</v>
      </c>
      <c r="J890" s="71" t="s">
        <v>453</v>
      </c>
      <c r="K890" s="48" t="s">
        <v>453</v>
      </c>
      <c r="L890" s="48">
        <v>1</v>
      </c>
    </row>
    <row r="891" spans="1:12">
      <c r="A891" s="71" t="s">
        <v>2205</v>
      </c>
      <c r="B891" s="71" t="s">
        <v>2206</v>
      </c>
      <c r="C891" s="71">
        <v>18584500</v>
      </c>
      <c r="D891" s="71">
        <v>50840700</v>
      </c>
      <c r="E891" s="72" t="s">
        <v>376</v>
      </c>
      <c r="F891" s="71" t="s">
        <v>377</v>
      </c>
      <c r="G891" s="71" t="s">
        <v>378</v>
      </c>
      <c r="H891" s="71" t="s">
        <v>742</v>
      </c>
      <c r="I891" s="71" t="s">
        <v>2200</v>
      </c>
      <c r="J891" s="71" t="s">
        <v>453</v>
      </c>
      <c r="K891" s="48" t="s">
        <v>453</v>
      </c>
      <c r="L891" s="48">
        <v>1</v>
      </c>
    </row>
    <row r="892" spans="1:12">
      <c r="A892" s="71" t="s">
        <v>2207</v>
      </c>
      <c r="B892" s="71" t="s">
        <v>2208</v>
      </c>
      <c r="C892" s="71">
        <v>18478900</v>
      </c>
      <c r="D892" s="71">
        <v>50984700</v>
      </c>
      <c r="E892" s="72" t="s">
        <v>376</v>
      </c>
      <c r="F892" s="71" t="s">
        <v>377</v>
      </c>
      <c r="G892" s="71" t="s">
        <v>378</v>
      </c>
      <c r="H892" s="71" t="s">
        <v>742</v>
      </c>
      <c r="I892" s="71" t="s">
        <v>2200</v>
      </c>
      <c r="J892" s="71" t="s">
        <v>453</v>
      </c>
      <c r="K892" s="48" t="s">
        <v>453</v>
      </c>
      <c r="L892" s="48">
        <v>1</v>
      </c>
    </row>
    <row r="893" spans="1:12">
      <c r="A893" s="71" t="s">
        <v>2209</v>
      </c>
      <c r="B893" s="71" t="s">
        <v>2210</v>
      </c>
      <c r="C893" s="71">
        <v>18462400</v>
      </c>
      <c r="D893" s="71">
        <v>50984100</v>
      </c>
      <c r="E893" s="72" t="s">
        <v>376</v>
      </c>
      <c r="F893" s="71" t="s">
        <v>377</v>
      </c>
      <c r="G893" s="71" t="s">
        <v>378</v>
      </c>
      <c r="H893" s="71" t="s">
        <v>742</v>
      </c>
      <c r="I893" s="71" t="s">
        <v>2200</v>
      </c>
      <c r="J893" s="71" t="s">
        <v>453</v>
      </c>
      <c r="K893" s="48" t="s">
        <v>453</v>
      </c>
      <c r="L893" s="48">
        <v>1</v>
      </c>
    </row>
    <row r="894" spans="1:12">
      <c r="A894" s="71" t="s">
        <v>2211</v>
      </c>
      <c r="B894" s="71" t="s">
        <v>2212</v>
      </c>
      <c r="C894" s="71">
        <v>18462400</v>
      </c>
      <c r="D894" s="71">
        <v>51003100</v>
      </c>
      <c r="E894" s="72" t="s">
        <v>376</v>
      </c>
      <c r="F894" s="71" t="s">
        <v>377</v>
      </c>
      <c r="G894" s="71" t="s">
        <v>378</v>
      </c>
      <c r="H894" s="71" t="s">
        <v>742</v>
      </c>
      <c r="I894" s="71" t="s">
        <v>2200</v>
      </c>
      <c r="J894" s="71" t="s">
        <v>453</v>
      </c>
      <c r="K894" s="48" t="s">
        <v>453</v>
      </c>
      <c r="L894" s="48">
        <v>1</v>
      </c>
    </row>
    <row r="895" spans="1:12">
      <c r="A895" s="71" t="s">
        <v>2213</v>
      </c>
      <c r="B895" s="71" t="s">
        <v>2214</v>
      </c>
      <c r="C895" s="71">
        <v>18480200</v>
      </c>
      <c r="D895" s="71">
        <v>51002300</v>
      </c>
      <c r="E895" s="72" t="s">
        <v>376</v>
      </c>
      <c r="F895" s="71" t="s">
        <v>377</v>
      </c>
      <c r="G895" s="71" t="s">
        <v>378</v>
      </c>
      <c r="H895" s="71" t="s">
        <v>742</v>
      </c>
      <c r="I895" s="71" t="s">
        <v>2200</v>
      </c>
      <c r="J895" s="71" t="s">
        <v>453</v>
      </c>
      <c r="K895" s="48" t="s">
        <v>453</v>
      </c>
      <c r="L895" s="48">
        <v>1</v>
      </c>
    </row>
    <row r="896" spans="1:12">
      <c r="A896" s="71" t="s">
        <v>2215</v>
      </c>
      <c r="B896" s="71" t="s">
        <v>2216</v>
      </c>
      <c r="C896" s="71">
        <v>18679200</v>
      </c>
      <c r="D896" s="71">
        <v>50670200</v>
      </c>
      <c r="E896" s="72" t="s">
        <v>376</v>
      </c>
      <c r="F896" s="71" t="s">
        <v>377</v>
      </c>
      <c r="G896" s="71" t="s">
        <v>378</v>
      </c>
      <c r="H896" s="71" t="s">
        <v>742</v>
      </c>
      <c r="I896" s="71" t="s">
        <v>2200</v>
      </c>
      <c r="J896" s="71" t="s">
        <v>453</v>
      </c>
      <c r="K896" s="48" t="s">
        <v>453</v>
      </c>
      <c r="L896" s="48">
        <v>2</v>
      </c>
    </row>
    <row r="897" spans="1:12">
      <c r="A897" s="71" t="s">
        <v>2217</v>
      </c>
      <c r="B897" s="71" t="s">
        <v>2218</v>
      </c>
      <c r="C897" s="71">
        <v>18681000</v>
      </c>
      <c r="D897" s="71">
        <v>50681000</v>
      </c>
      <c r="E897" s="72" t="s">
        <v>376</v>
      </c>
      <c r="F897" s="71" t="s">
        <v>377</v>
      </c>
      <c r="G897" s="71" t="s">
        <v>378</v>
      </c>
      <c r="H897" s="71" t="s">
        <v>742</v>
      </c>
      <c r="I897" s="71" t="s">
        <v>2200</v>
      </c>
      <c r="J897" s="71" t="s">
        <v>453</v>
      </c>
      <c r="K897" s="48" t="s">
        <v>453</v>
      </c>
      <c r="L897" s="48">
        <v>2</v>
      </c>
    </row>
    <row r="898" spans="1:12">
      <c r="A898" s="71" t="s">
        <v>2219</v>
      </c>
      <c r="B898" s="71" t="s">
        <v>2220</v>
      </c>
      <c r="C898" s="71">
        <v>18679000</v>
      </c>
      <c r="D898" s="71">
        <v>50691400</v>
      </c>
      <c r="E898" s="72" t="s">
        <v>376</v>
      </c>
      <c r="F898" s="71" t="s">
        <v>377</v>
      </c>
      <c r="G898" s="71" t="s">
        <v>378</v>
      </c>
      <c r="H898" s="71" t="s">
        <v>742</v>
      </c>
      <c r="I898" s="71" t="s">
        <v>2200</v>
      </c>
      <c r="J898" s="71" t="s">
        <v>453</v>
      </c>
      <c r="K898" s="48" t="s">
        <v>453</v>
      </c>
      <c r="L898" s="48">
        <v>2</v>
      </c>
    </row>
    <row r="899" spans="1:12">
      <c r="A899" s="71" t="s">
        <v>2221</v>
      </c>
      <c r="B899" s="71" t="s">
        <v>2222</v>
      </c>
      <c r="C899" s="71">
        <v>18676700</v>
      </c>
      <c r="D899" s="71">
        <v>50701400</v>
      </c>
      <c r="E899" s="72" t="s">
        <v>376</v>
      </c>
      <c r="F899" s="71" t="s">
        <v>377</v>
      </c>
      <c r="G899" s="71" t="s">
        <v>378</v>
      </c>
      <c r="H899" s="71" t="s">
        <v>742</v>
      </c>
      <c r="I899" s="71" t="s">
        <v>2200</v>
      </c>
      <c r="J899" s="71" t="s">
        <v>453</v>
      </c>
      <c r="K899" s="48" t="s">
        <v>453</v>
      </c>
      <c r="L899" s="48">
        <v>2</v>
      </c>
    </row>
    <row r="900" spans="1:12">
      <c r="A900" s="71" t="s">
        <v>2223</v>
      </c>
      <c r="B900" s="71" t="s">
        <v>2224</v>
      </c>
      <c r="C900" s="71">
        <v>18509900</v>
      </c>
      <c r="D900" s="71">
        <v>50890000</v>
      </c>
      <c r="E900" s="72" t="s">
        <v>376</v>
      </c>
      <c r="F900" s="71" t="s">
        <v>377</v>
      </c>
      <c r="G900" s="71" t="s">
        <v>378</v>
      </c>
      <c r="H900" s="71" t="s">
        <v>742</v>
      </c>
      <c r="I900" s="71" t="s">
        <v>2200</v>
      </c>
      <c r="J900" s="71" t="s">
        <v>453</v>
      </c>
      <c r="K900" s="48" t="s">
        <v>453</v>
      </c>
      <c r="L900" s="48">
        <v>1</v>
      </c>
    </row>
    <row r="901" spans="1:12">
      <c r="A901" s="71" t="s">
        <v>2225</v>
      </c>
      <c r="B901" s="71" t="s">
        <v>2226</v>
      </c>
      <c r="C901" s="71">
        <v>18500000</v>
      </c>
      <c r="D901" s="71">
        <v>50910200</v>
      </c>
      <c r="E901" s="72" t="s">
        <v>376</v>
      </c>
      <c r="F901" s="71" t="s">
        <v>377</v>
      </c>
      <c r="G901" s="71" t="s">
        <v>378</v>
      </c>
      <c r="H901" s="71" t="s">
        <v>742</v>
      </c>
      <c r="I901" s="71" t="s">
        <v>2200</v>
      </c>
      <c r="J901" s="71" t="s">
        <v>453</v>
      </c>
      <c r="K901" s="48" t="s">
        <v>453</v>
      </c>
      <c r="L901" s="48">
        <v>1</v>
      </c>
    </row>
    <row r="902" spans="1:12">
      <c r="A902" s="71" t="s">
        <v>2227</v>
      </c>
      <c r="B902" s="71" t="s">
        <v>2228</v>
      </c>
      <c r="C902" s="71">
        <v>18520000</v>
      </c>
      <c r="D902" s="71">
        <v>50910300</v>
      </c>
      <c r="E902" s="72" t="s">
        <v>376</v>
      </c>
      <c r="F902" s="71" t="s">
        <v>377</v>
      </c>
      <c r="G902" s="71" t="s">
        <v>378</v>
      </c>
      <c r="H902" s="71" t="s">
        <v>742</v>
      </c>
      <c r="I902" s="71" t="s">
        <v>2200</v>
      </c>
      <c r="J902" s="71" t="s">
        <v>453</v>
      </c>
      <c r="K902" s="48" t="s">
        <v>453</v>
      </c>
      <c r="L902" s="48">
        <v>1</v>
      </c>
    </row>
    <row r="903" spans="1:12">
      <c r="A903" s="71" t="s">
        <v>2229</v>
      </c>
      <c r="B903" s="71" t="s">
        <v>2230</v>
      </c>
      <c r="C903" s="71">
        <v>18539600</v>
      </c>
      <c r="D903" s="71">
        <v>50909800</v>
      </c>
      <c r="E903" s="72" t="s">
        <v>376</v>
      </c>
      <c r="F903" s="71" t="s">
        <v>377</v>
      </c>
      <c r="G903" s="71" t="s">
        <v>378</v>
      </c>
      <c r="H903" s="71" t="s">
        <v>742</v>
      </c>
      <c r="I903" s="71" t="s">
        <v>2200</v>
      </c>
      <c r="J903" s="71" t="s">
        <v>453</v>
      </c>
      <c r="K903" s="48" t="s">
        <v>453</v>
      </c>
      <c r="L903" s="48">
        <v>1</v>
      </c>
    </row>
    <row r="904" spans="1:12">
      <c r="A904" s="71" t="s">
        <v>2231</v>
      </c>
      <c r="B904" s="71" t="s">
        <v>2232</v>
      </c>
      <c r="C904" s="71">
        <v>18221600</v>
      </c>
      <c r="D904" s="71">
        <v>51042000</v>
      </c>
      <c r="E904" s="72" t="s">
        <v>376</v>
      </c>
      <c r="F904" s="71" t="s">
        <v>377</v>
      </c>
      <c r="G904" s="71" t="s">
        <v>378</v>
      </c>
      <c r="H904" s="71" t="s">
        <v>742</v>
      </c>
      <c r="I904" s="71" t="s">
        <v>2200</v>
      </c>
      <c r="J904" s="71" t="s">
        <v>453</v>
      </c>
      <c r="K904" s="48" t="s">
        <v>453</v>
      </c>
      <c r="L904" s="48">
        <v>2</v>
      </c>
    </row>
    <row r="905" spans="1:12">
      <c r="A905" s="71" t="s">
        <v>2233</v>
      </c>
      <c r="B905" s="71" t="s">
        <v>2234</v>
      </c>
      <c r="C905" s="71">
        <v>18221000</v>
      </c>
      <c r="D905" s="71">
        <v>51060500</v>
      </c>
      <c r="E905" s="72" t="s">
        <v>376</v>
      </c>
      <c r="F905" s="71" t="s">
        <v>377</v>
      </c>
      <c r="G905" s="71" t="s">
        <v>378</v>
      </c>
      <c r="H905" s="71" t="s">
        <v>742</v>
      </c>
      <c r="I905" s="71" t="s">
        <v>2200</v>
      </c>
      <c r="J905" s="71" t="s">
        <v>453</v>
      </c>
      <c r="K905" s="48" t="s">
        <v>453</v>
      </c>
      <c r="L905" s="48">
        <v>2</v>
      </c>
    </row>
    <row r="906" spans="1:12">
      <c r="A906" s="71" t="s">
        <v>2235</v>
      </c>
      <c r="B906" s="71" t="s">
        <v>2236</v>
      </c>
      <c r="C906" s="71">
        <v>18242500</v>
      </c>
      <c r="D906" s="71">
        <v>51059300</v>
      </c>
      <c r="E906" s="72" t="s">
        <v>376</v>
      </c>
      <c r="F906" s="71" t="s">
        <v>377</v>
      </c>
      <c r="G906" s="71" t="s">
        <v>378</v>
      </c>
      <c r="H906" s="71" t="s">
        <v>742</v>
      </c>
      <c r="I906" s="71" t="s">
        <v>2200</v>
      </c>
      <c r="J906" s="71" t="s">
        <v>453</v>
      </c>
      <c r="K906" s="48" t="s">
        <v>453</v>
      </c>
      <c r="L906" s="48">
        <v>2</v>
      </c>
    </row>
    <row r="907" spans="1:12">
      <c r="A907" s="71" t="s">
        <v>2237</v>
      </c>
      <c r="B907" s="71" t="s">
        <v>2238</v>
      </c>
      <c r="C907" s="71">
        <v>18243100</v>
      </c>
      <c r="D907" s="71">
        <v>51043200</v>
      </c>
      <c r="E907" s="72" t="s">
        <v>376</v>
      </c>
      <c r="F907" s="71" t="s">
        <v>377</v>
      </c>
      <c r="G907" s="71" t="s">
        <v>378</v>
      </c>
      <c r="H907" s="71" t="s">
        <v>742</v>
      </c>
      <c r="I907" s="71" t="s">
        <v>2200</v>
      </c>
      <c r="J907" s="71" t="s">
        <v>453</v>
      </c>
      <c r="K907" s="48" t="s">
        <v>453</v>
      </c>
      <c r="L907" s="48">
        <v>2</v>
      </c>
    </row>
    <row r="908" spans="1:12">
      <c r="A908" s="71" t="s">
        <v>2239</v>
      </c>
      <c r="B908" s="71" t="s">
        <v>2240</v>
      </c>
      <c r="C908" s="71">
        <v>18328900</v>
      </c>
      <c r="D908" s="71">
        <v>51044900</v>
      </c>
      <c r="E908" s="72" t="s">
        <v>376</v>
      </c>
      <c r="F908" s="71" t="s">
        <v>377</v>
      </c>
      <c r="G908" s="71" t="s">
        <v>378</v>
      </c>
      <c r="H908" s="71" t="s">
        <v>742</v>
      </c>
      <c r="I908" s="71" t="s">
        <v>2200</v>
      </c>
      <c r="J908" s="71" t="s">
        <v>453</v>
      </c>
      <c r="K908" s="48" t="s">
        <v>453</v>
      </c>
      <c r="L908" s="48">
        <v>1</v>
      </c>
    </row>
    <row r="909" spans="1:12">
      <c r="A909" s="71" t="s">
        <v>2241</v>
      </c>
      <c r="B909" s="71" t="s">
        <v>2242</v>
      </c>
      <c r="C909" s="71">
        <v>18308300</v>
      </c>
      <c r="D909" s="71">
        <v>51045700</v>
      </c>
      <c r="E909" s="72" t="s">
        <v>376</v>
      </c>
      <c r="F909" s="71" t="s">
        <v>377</v>
      </c>
      <c r="G909" s="71" t="s">
        <v>378</v>
      </c>
      <c r="H909" s="71" t="s">
        <v>742</v>
      </c>
      <c r="I909" s="71" t="s">
        <v>2200</v>
      </c>
      <c r="J909" s="71" t="s">
        <v>453</v>
      </c>
      <c r="K909" s="48" t="s">
        <v>453</v>
      </c>
      <c r="L909" s="48">
        <v>1</v>
      </c>
    </row>
    <row r="910" spans="1:12">
      <c r="A910" s="71" t="s">
        <v>2243</v>
      </c>
      <c r="B910" s="71" t="s">
        <v>2244</v>
      </c>
      <c r="C910" s="71">
        <v>18309100</v>
      </c>
      <c r="D910" s="71">
        <v>51062300</v>
      </c>
      <c r="E910" s="72" t="s">
        <v>376</v>
      </c>
      <c r="F910" s="71" t="s">
        <v>377</v>
      </c>
      <c r="G910" s="71" t="s">
        <v>378</v>
      </c>
      <c r="H910" s="71" t="s">
        <v>742</v>
      </c>
      <c r="I910" s="71" t="s">
        <v>2200</v>
      </c>
      <c r="J910" s="71" t="s">
        <v>453</v>
      </c>
      <c r="K910" s="48" t="s">
        <v>453</v>
      </c>
      <c r="L910" s="48">
        <v>1</v>
      </c>
    </row>
    <row r="911" spans="1:12">
      <c r="A911" s="71" t="s">
        <v>2245</v>
      </c>
      <c r="B911" s="71" t="s">
        <v>2246</v>
      </c>
      <c r="C911" s="71">
        <v>18327500</v>
      </c>
      <c r="D911" s="71">
        <v>51062000</v>
      </c>
      <c r="E911" s="72" t="s">
        <v>376</v>
      </c>
      <c r="F911" s="71" t="s">
        <v>377</v>
      </c>
      <c r="G911" s="71" t="s">
        <v>378</v>
      </c>
      <c r="H911" s="71" t="s">
        <v>742</v>
      </c>
      <c r="I911" s="71" t="s">
        <v>2200</v>
      </c>
      <c r="J911" s="71" t="s">
        <v>453</v>
      </c>
      <c r="K911" s="48" t="s">
        <v>453</v>
      </c>
      <c r="L911" s="48">
        <v>1</v>
      </c>
    </row>
    <row r="912" spans="1:12">
      <c r="A912" s="79" t="s">
        <v>2247</v>
      </c>
      <c r="B912" s="71" t="s">
        <v>2248</v>
      </c>
      <c r="C912" s="71">
        <v>7114273.7267799992</v>
      </c>
      <c r="D912" s="71">
        <v>39218203.220600002</v>
      </c>
      <c r="E912" s="72" t="s">
        <v>376</v>
      </c>
      <c r="F912" s="71" t="s">
        <v>377</v>
      </c>
      <c r="G912" s="71" t="s">
        <v>378</v>
      </c>
      <c r="H912" s="71" t="s">
        <v>2249</v>
      </c>
      <c r="I912" s="71" t="s">
        <v>1838</v>
      </c>
      <c r="J912" s="71" t="s">
        <v>438</v>
      </c>
      <c r="K912" s="48" t="s">
        <v>323</v>
      </c>
      <c r="L912" s="48">
        <v>3</v>
      </c>
    </row>
    <row r="913" spans="1:12">
      <c r="A913" s="79" t="s">
        <v>2250</v>
      </c>
      <c r="B913" s="71" t="s">
        <v>2251</v>
      </c>
      <c r="C913" s="71">
        <v>7406063.5197900003</v>
      </c>
      <c r="D913" s="71">
        <v>39287026.284299999</v>
      </c>
      <c r="E913" s="72" t="s">
        <v>376</v>
      </c>
      <c r="F913" s="71" t="s">
        <v>377</v>
      </c>
      <c r="G913" s="71" t="s">
        <v>378</v>
      </c>
      <c r="H913" s="71" t="s">
        <v>2249</v>
      </c>
      <c r="I913" s="71" t="s">
        <v>1838</v>
      </c>
      <c r="J913" s="71" t="s">
        <v>460</v>
      </c>
      <c r="K913" s="48" t="s">
        <v>320</v>
      </c>
      <c r="L913" s="48">
        <v>3</v>
      </c>
    </row>
    <row r="914" spans="1:12">
      <c r="A914" s="79" t="s">
        <v>2252</v>
      </c>
      <c r="B914" s="71" t="s">
        <v>2253</v>
      </c>
      <c r="C914" s="71">
        <v>7517004.4834999992</v>
      </c>
      <c r="D914" s="71">
        <v>39531291.510300003</v>
      </c>
      <c r="E914" s="72" t="s">
        <v>376</v>
      </c>
      <c r="F914" s="71" t="s">
        <v>377</v>
      </c>
      <c r="G914" s="71" t="s">
        <v>378</v>
      </c>
      <c r="H914" s="71" t="s">
        <v>2249</v>
      </c>
      <c r="I914" s="71" t="s">
        <v>1838</v>
      </c>
      <c r="J914" s="71" t="s">
        <v>463</v>
      </c>
      <c r="K914" s="48" t="s">
        <v>320</v>
      </c>
      <c r="L914" s="48">
        <v>3</v>
      </c>
    </row>
    <row r="915" spans="1:12">
      <c r="A915" s="79" t="s">
        <v>2254</v>
      </c>
      <c r="B915" s="71" t="s">
        <v>2255</v>
      </c>
      <c r="C915" s="71">
        <v>7418395.0130399996</v>
      </c>
      <c r="D915" s="71">
        <v>39051061.494499996</v>
      </c>
      <c r="E915" s="72" t="s">
        <v>376</v>
      </c>
      <c r="F915" s="71" t="s">
        <v>377</v>
      </c>
      <c r="G915" s="71" t="s">
        <v>378</v>
      </c>
      <c r="H915" s="71" t="s">
        <v>2249</v>
      </c>
      <c r="I915" s="71" t="s">
        <v>1838</v>
      </c>
      <c r="J915" s="71" t="s">
        <v>460</v>
      </c>
      <c r="K915" s="48" t="s">
        <v>321</v>
      </c>
      <c r="L915" s="48">
        <v>3</v>
      </c>
    </row>
    <row r="916" spans="1:12">
      <c r="A916" s="79" t="s">
        <v>2256</v>
      </c>
      <c r="B916" s="71" t="s">
        <v>2257</v>
      </c>
      <c r="C916" s="71">
        <v>7492050.6889500003</v>
      </c>
      <c r="D916" s="71">
        <v>39056394.032099999</v>
      </c>
      <c r="E916" s="72" t="s">
        <v>376</v>
      </c>
      <c r="F916" s="71" t="s">
        <v>377</v>
      </c>
      <c r="G916" s="71" t="s">
        <v>378</v>
      </c>
      <c r="H916" s="71" t="s">
        <v>2249</v>
      </c>
      <c r="I916" s="71" t="s">
        <v>1838</v>
      </c>
      <c r="J916" s="71" t="s">
        <v>463</v>
      </c>
      <c r="K916" s="48" t="s">
        <v>321</v>
      </c>
      <c r="L916" s="48">
        <v>3</v>
      </c>
    </row>
    <row r="917" spans="1:12">
      <c r="A917" s="79" t="s">
        <v>2258</v>
      </c>
      <c r="B917" s="71" t="s">
        <v>2259</v>
      </c>
      <c r="C917" s="71">
        <v>7516380.3918499993</v>
      </c>
      <c r="D917" s="71">
        <v>39070725.226999998</v>
      </c>
      <c r="E917" s="72" t="s">
        <v>376</v>
      </c>
      <c r="F917" s="71" t="s">
        <v>377</v>
      </c>
      <c r="G917" s="71" t="s">
        <v>378</v>
      </c>
      <c r="H917" s="71" t="s">
        <v>2249</v>
      </c>
      <c r="I917" s="71" t="s">
        <v>1838</v>
      </c>
      <c r="J917" s="71" t="s">
        <v>463</v>
      </c>
      <c r="K917" s="48" t="s">
        <v>321</v>
      </c>
      <c r="L917" s="48">
        <v>3</v>
      </c>
    </row>
    <row r="918" spans="1:12">
      <c r="A918" s="79" t="s">
        <v>2260</v>
      </c>
      <c r="B918" s="71" t="s">
        <v>2261</v>
      </c>
      <c r="C918" s="71">
        <v>7539043.6767399991</v>
      </c>
      <c r="D918" s="71">
        <v>39100720.751099996</v>
      </c>
      <c r="E918" s="72" t="s">
        <v>376</v>
      </c>
      <c r="F918" s="71" t="s">
        <v>377</v>
      </c>
      <c r="G918" s="71" t="s">
        <v>378</v>
      </c>
      <c r="H918" s="71" t="s">
        <v>2249</v>
      </c>
      <c r="I918" s="71" t="s">
        <v>1838</v>
      </c>
      <c r="J918" s="71" t="s">
        <v>463</v>
      </c>
      <c r="K918" s="48" t="s">
        <v>321</v>
      </c>
      <c r="L918" s="48">
        <v>3</v>
      </c>
    </row>
    <row r="919" spans="1:12">
      <c r="A919" s="79" t="s">
        <v>2262</v>
      </c>
      <c r="B919" s="71" t="s">
        <v>2263</v>
      </c>
      <c r="C919" s="71">
        <v>7418395.0130399996</v>
      </c>
      <c r="D919" s="71">
        <v>39028064.925999999</v>
      </c>
      <c r="E919" s="72" t="s">
        <v>376</v>
      </c>
      <c r="F919" s="71" t="s">
        <v>377</v>
      </c>
      <c r="G919" s="71" t="s">
        <v>378</v>
      </c>
      <c r="H919" s="71" t="s">
        <v>2249</v>
      </c>
      <c r="I919" s="71" t="s">
        <v>1838</v>
      </c>
      <c r="J919" s="71" t="s">
        <v>463</v>
      </c>
      <c r="K919" s="48" t="s">
        <v>322</v>
      </c>
      <c r="L919" s="48">
        <v>3</v>
      </c>
    </row>
    <row r="920" spans="1:12">
      <c r="A920" s="79" t="s">
        <v>2264</v>
      </c>
      <c r="B920" s="71" t="s">
        <v>2265</v>
      </c>
      <c r="C920" s="71">
        <v>7406730.0869900007</v>
      </c>
      <c r="D920" s="71">
        <v>38852257.826300003</v>
      </c>
      <c r="E920" s="72" t="s">
        <v>376</v>
      </c>
      <c r="F920" s="71" t="s">
        <v>377</v>
      </c>
      <c r="G920" s="71" t="s">
        <v>378</v>
      </c>
      <c r="H920" s="71" t="s">
        <v>2249</v>
      </c>
      <c r="I920" s="71" t="s">
        <v>1838</v>
      </c>
      <c r="J920" s="71" t="s">
        <v>388</v>
      </c>
      <c r="K920" s="48" t="s">
        <v>322</v>
      </c>
      <c r="L920" s="48">
        <v>3</v>
      </c>
    </row>
    <row r="921" spans="1:12">
      <c r="A921" s="79" t="s">
        <v>2266</v>
      </c>
      <c r="B921" s="71" t="s">
        <v>2267</v>
      </c>
      <c r="C921" s="71">
        <v>7435392.4767100001</v>
      </c>
      <c r="D921" s="71">
        <v>38858256.931100003</v>
      </c>
      <c r="E921" s="72" t="s">
        <v>376</v>
      </c>
      <c r="F921" s="71" t="s">
        <v>377</v>
      </c>
      <c r="G921" s="71" t="s">
        <v>378</v>
      </c>
      <c r="H921" s="71" t="s">
        <v>2249</v>
      </c>
      <c r="I921" s="71" t="s">
        <v>1838</v>
      </c>
      <c r="J921" s="71" t="s">
        <v>388</v>
      </c>
      <c r="K921" s="48" t="s">
        <v>322</v>
      </c>
      <c r="L921" s="48">
        <v>3</v>
      </c>
    </row>
    <row r="922" spans="1:12">
      <c r="A922" s="79" t="s">
        <v>2268</v>
      </c>
      <c r="B922" s="71" t="s">
        <v>2269</v>
      </c>
      <c r="C922" s="71">
        <v>7416062.02783</v>
      </c>
      <c r="D922" s="71">
        <v>38767937.075100005</v>
      </c>
      <c r="E922" s="72" t="s">
        <v>376</v>
      </c>
      <c r="F922" s="71" t="s">
        <v>377</v>
      </c>
      <c r="G922" s="71" t="s">
        <v>378</v>
      </c>
      <c r="H922" s="71" t="s">
        <v>2249</v>
      </c>
      <c r="I922" s="71" t="s">
        <v>1838</v>
      </c>
      <c r="J922" s="71" t="s">
        <v>388</v>
      </c>
      <c r="K922" s="48" t="s">
        <v>322</v>
      </c>
      <c r="L922" s="48">
        <v>3</v>
      </c>
    </row>
    <row r="923" spans="1:12">
      <c r="A923" s="79" t="s">
        <v>2270</v>
      </c>
      <c r="B923" s="71" t="s">
        <v>2271</v>
      </c>
      <c r="C923" s="71">
        <v>7111496.7380500007</v>
      </c>
      <c r="D923" s="71">
        <v>39168112.9648</v>
      </c>
      <c r="E923" s="72" t="s">
        <v>376</v>
      </c>
      <c r="F923" s="71" t="s">
        <v>377</v>
      </c>
      <c r="G923" s="71" t="s">
        <v>378</v>
      </c>
      <c r="H923" s="71" t="s">
        <v>2249</v>
      </c>
      <c r="I923" s="71" t="s">
        <v>1838</v>
      </c>
      <c r="J923" s="71" t="s">
        <v>463</v>
      </c>
      <c r="K923" s="48" t="s">
        <v>323</v>
      </c>
      <c r="L923" s="48">
        <v>3</v>
      </c>
    </row>
    <row r="924" spans="1:12">
      <c r="A924" s="79" t="s">
        <v>2272</v>
      </c>
      <c r="B924" s="71" t="s">
        <v>2273</v>
      </c>
      <c r="C924" s="71">
        <v>7447057.40276</v>
      </c>
      <c r="D924" s="71">
        <v>38730276.028099999</v>
      </c>
      <c r="E924" s="72" t="s">
        <v>376</v>
      </c>
      <c r="F924" s="71" t="s">
        <v>377</v>
      </c>
      <c r="G924" s="71" t="s">
        <v>378</v>
      </c>
      <c r="H924" s="71" t="s">
        <v>2249</v>
      </c>
      <c r="I924" s="71" t="s">
        <v>1838</v>
      </c>
      <c r="J924" s="71" t="s">
        <v>388</v>
      </c>
      <c r="K924" s="48" t="s">
        <v>322</v>
      </c>
      <c r="L924" s="48">
        <v>3</v>
      </c>
    </row>
    <row r="925" spans="1:12">
      <c r="A925" s="79" t="s">
        <v>2274</v>
      </c>
      <c r="B925" s="71" t="s">
        <v>2275</v>
      </c>
      <c r="C925" s="71">
        <v>7210592.6875799997</v>
      </c>
      <c r="D925" s="71">
        <v>39089222.466800004</v>
      </c>
      <c r="E925" s="72" t="s">
        <v>376</v>
      </c>
      <c r="F925" s="71" t="s">
        <v>377</v>
      </c>
      <c r="G925" s="71" t="s">
        <v>378</v>
      </c>
      <c r="H925" s="71" t="s">
        <v>2249</v>
      </c>
      <c r="I925" s="71" t="s">
        <v>1838</v>
      </c>
      <c r="J925" s="71" t="s">
        <v>438</v>
      </c>
      <c r="K925" s="48" t="s">
        <v>323</v>
      </c>
      <c r="L925" s="48">
        <v>3</v>
      </c>
    </row>
    <row r="926" spans="1:12">
      <c r="A926" s="79" t="s">
        <v>2276</v>
      </c>
      <c r="B926" s="71" t="s">
        <v>2277</v>
      </c>
      <c r="C926" s="71">
        <v>7253252.9885600004</v>
      </c>
      <c r="D926" s="71">
        <v>39070225.301599994</v>
      </c>
      <c r="E926" s="72" t="s">
        <v>376</v>
      </c>
      <c r="F926" s="71" t="s">
        <v>377</v>
      </c>
      <c r="G926" s="71" t="s">
        <v>378</v>
      </c>
      <c r="H926" s="71" t="s">
        <v>2249</v>
      </c>
      <c r="I926" s="71" t="s">
        <v>1838</v>
      </c>
      <c r="J926" s="71" t="s">
        <v>438</v>
      </c>
      <c r="K926" s="48" t="s">
        <v>323</v>
      </c>
      <c r="L926" s="48">
        <v>3</v>
      </c>
    </row>
    <row r="927" spans="1:12">
      <c r="A927" s="79" t="s">
        <v>2278</v>
      </c>
      <c r="B927" s="71" t="s">
        <v>2279</v>
      </c>
      <c r="C927" s="71">
        <v>7336240.6052999999</v>
      </c>
      <c r="D927" s="71">
        <v>39026898.433399998</v>
      </c>
      <c r="E927" s="72" t="s">
        <v>376</v>
      </c>
      <c r="F927" s="71" t="s">
        <v>377</v>
      </c>
      <c r="G927" s="71" t="s">
        <v>378</v>
      </c>
      <c r="H927" s="71" t="s">
        <v>2249</v>
      </c>
      <c r="I927" s="71" t="s">
        <v>1838</v>
      </c>
      <c r="J927" s="71" t="s">
        <v>388</v>
      </c>
      <c r="K927" s="48" t="s">
        <v>323</v>
      </c>
      <c r="L927" s="48">
        <v>3</v>
      </c>
    </row>
    <row r="928" spans="1:12">
      <c r="A928" s="79" t="s">
        <v>2280</v>
      </c>
      <c r="B928" s="71" t="s">
        <v>2281</v>
      </c>
      <c r="C928" s="71">
        <v>7300912.5435499996</v>
      </c>
      <c r="D928" s="71">
        <v>39139548.290600002</v>
      </c>
      <c r="E928" s="72" t="s">
        <v>376</v>
      </c>
      <c r="F928" s="71" t="s">
        <v>377</v>
      </c>
      <c r="G928" s="71" t="s">
        <v>378</v>
      </c>
      <c r="H928" s="71" t="s">
        <v>2249</v>
      </c>
      <c r="I928" s="71" t="s">
        <v>1838</v>
      </c>
      <c r="J928" s="71" t="s">
        <v>438</v>
      </c>
      <c r="K928" s="48" t="s">
        <v>323</v>
      </c>
      <c r="L928" s="48">
        <v>3</v>
      </c>
    </row>
    <row r="929" spans="1:12">
      <c r="A929" s="79" t="s">
        <v>2282</v>
      </c>
      <c r="B929" s="71" t="s">
        <v>2283</v>
      </c>
      <c r="C929" s="71">
        <v>7338906.8741099993</v>
      </c>
      <c r="D929" s="71">
        <v>39108219.632100001</v>
      </c>
      <c r="E929" s="72" t="s">
        <v>376</v>
      </c>
      <c r="F929" s="71" t="s">
        <v>377</v>
      </c>
      <c r="G929" s="71" t="s">
        <v>378</v>
      </c>
      <c r="H929" s="71" t="s">
        <v>2249</v>
      </c>
      <c r="I929" s="71" t="s">
        <v>1838</v>
      </c>
      <c r="J929" s="71" t="s">
        <v>438</v>
      </c>
      <c r="K929" s="48" t="s">
        <v>320</v>
      </c>
      <c r="L929" s="48">
        <v>3</v>
      </c>
    </row>
    <row r="930" spans="1:12">
      <c r="A930" s="79" t="s">
        <v>2284</v>
      </c>
      <c r="B930" s="71" t="s">
        <v>2285</v>
      </c>
      <c r="C930" s="71">
        <v>7334240.9036900001</v>
      </c>
      <c r="D930" s="71">
        <v>39150213.365899995</v>
      </c>
      <c r="E930" s="72" t="s">
        <v>376</v>
      </c>
      <c r="F930" s="71" t="s">
        <v>377</v>
      </c>
      <c r="G930" s="71" t="s">
        <v>378</v>
      </c>
      <c r="H930" s="71" t="s">
        <v>2249</v>
      </c>
      <c r="I930" s="71" t="s">
        <v>1838</v>
      </c>
      <c r="J930" s="71" t="s">
        <v>460</v>
      </c>
      <c r="K930" s="48" t="s">
        <v>320</v>
      </c>
      <c r="L930" s="48">
        <v>3</v>
      </c>
    </row>
    <row r="931" spans="1:12">
      <c r="A931" s="79" t="s">
        <v>2286</v>
      </c>
      <c r="B931" s="71" t="s">
        <v>2287</v>
      </c>
      <c r="C931" s="71">
        <v>7356904.1885900004</v>
      </c>
      <c r="D931" s="71">
        <v>39208871.279700004</v>
      </c>
      <c r="E931" s="72" t="s">
        <v>376</v>
      </c>
      <c r="F931" s="71" t="s">
        <v>377</v>
      </c>
      <c r="G931" s="71" t="s">
        <v>378</v>
      </c>
      <c r="H931" s="71" t="s">
        <v>2249</v>
      </c>
      <c r="I931" s="71" t="s">
        <v>1838</v>
      </c>
      <c r="J931" s="71" t="s">
        <v>460</v>
      </c>
      <c r="K931" s="48" t="s">
        <v>320</v>
      </c>
      <c r="L931" s="48">
        <v>3</v>
      </c>
    </row>
    <row r="932" spans="1:12">
      <c r="A932" s="71" t="s">
        <v>2288</v>
      </c>
      <c r="B932" s="71" t="s">
        <v>2289</v>
      </c>
      <c r="C932" s="71">
        <v>7208800</v>
      </c>
      <c r="D932" s="71">
        <v>39194700</v>
      </c>
      <c r="E932" s="72" t="s">
        <v>376</v>
      </c>
      <c r="F932" s="71" t="s">
        <v>377</v>
      </c>
      <c r="G932" s="71" t="s">
        <v>378</v>
      </c>
      <c r="H932" s="71" t="s">
        <v>2249</v>
      </c>
      <c r="I932" s="71" t="s">
        <v>1838</v>
      </c>
      <c r="J932" s="71" t="s">
        <v>388</v>
      </c>
      <c r="K932" s="48" t="s">
        <v>320</v>
      </c>
      <c r="L932" s="48">
        <v>2</v>
      </c>
    </row>
    <row r="933" spans="1:12">
      <c r="A933" s="71" t="s">
        <v>2290</v>
      </c>
      <c r="B933" s="71" t="s">
        <v>2291</v>
      </c>
      <c r="C933" s="71">
        <v>7425400</v>
      </c>
      <c r="D933" s="71">
        <v>38960800</v>
      </c>
      <c r="E933" s="72" t="s">
        <v>376</v>
      </c>
      <c r="F933" s="71" t="s">
        <v>377</v>
      </c>
      <c r="G933" s="71" t="s">
        <v>378</v>
      </c>
      <c r="H933" s="71" t="s">
        <v>2249</v>
      </c>
      <c r="I933" s="71" t="s">
        <v>1838</v>
      </c>
      <c r="J933" s="71" t="s">
        <v>438</v>
      </c>
      <c r="K933" s="48" t="s">
        <v>322</v>
      </c>
      <c r="L933" s="48">
        <v>2</v>
      </c>
    </row>
    <row r="934" spans="1:12">
      <c r="A934" s="71" t="s">
        <v>2292</v>
      </c>
      <c r="B934" s="71" t="s">
        <v>2293</v>
      </c>
      <c r="C934" s="71">
        <v>7428500</v>
      </c>
      <c r="D934" s="71">
        <v>38943000</v>
      </c>
      <c r="E934" s="72" t="s">
        <v>376</v>
      </c>
      <c r="F934" s="71" t="s">
        <v>377</v>
      </c>
      <c r="G934" s="71" t="s">
        <v>378</v>
      </c>
      <c r="H934" s="71" t="s">
        <v>2249</v>
      </c>
      <c r="I934" s="71" t="s">
        <v>1838</v>
      </c>
      <c r="J934" s="71" t="s">
        <v>438</v>
      </c>
      <c r="K934" s="48" t="s">
        <v>322</v>
      </c>
      <c r="L934" s="48">
        <v>2</v>
      </c>
    </row>
    <row r="935" spans="1:12">
      <c r="A935" s="71" t="s">
        <v>2294</v>
      </c>
      <c r="B935" s="71" t="s">
        <v>2295</v>
      </c>
      <c r="C935" s="71">
        <v>7434600</v>
      </c>
      <c r="D935" s="71">
        <v>38916800</v>
      </c>
      <c r="E935" s="72" t="s">
        <v>376</v>
      </c>
      <c r="F935" s="71" t="s">
        <v>377</v>
      </c>
      <c r="G935" s="71" t="s">
        <v>378</v>
      </c>
      <c r="H935" s="71" t="s">
        <v>2249</v>
      </c>
      <c r="I935" s="71" t="s">
        <v>1838</v>
      </c>
      <c r="J935" s="71" t="s">
        <v>438</v>
      </c>
      <c r="K935" s="48" t="s">
        <v>322</v>
      </c>
      <c r="L935" s="48">
        <v>2</v>
      </c>
    </row>
    <row r="936" spans="1:12">
      <c r="A936" s="71" t="s">
        <v>2296</v>
      </c>
      <c r="B936" s="71" t="s">
        <v>2297</v>
      </c>
      <c r="C936" s="71">
        <v>7431800</v>
      </c>
      <c r="D936" s="71">
        <v>38896300</v>
      </c>
      <c r="E936" s="72" t="s">
        <v>376</v>
      </c>
      <c r="F936" s="71" t="s">
        <v>377</v>
      </c>
      <c r="G936" s="71" t="s">
        <v>378</v>
      </c>
      <c r="H936" s="71" t="s">
        <v>2249</v>
      </c>
      <c r="I936" s="71" t="s">
        <v>1838</v>
      </c>
      <c r="J936" s="71" t="s">
        <v>438</v>
      </c>
      <c r="K936" s="48" t="s">
        <v>322</v>
      </c>
      <c r="L936" s="48">
        <v>2</v>
      </c>
    </row>
    <row r="937" spans="1:12">
      <c r="A937" s="71" t="s">
        <v>2298</v>
      </c>
      <c r="B937" s="71" t="s">
        <v>2299</v>
      </c>
      <c r="C937" s="71">
        <v>7443100</v>
      </c>
      <c r="D937" s="71">
        <v>38870900</v>
      </c>
      <c r="E937" s="72" t="s">
        <v>376</v>
      </c>
      <c r="F937" s="71" t="s">
        <v>377</v>
      </c>
      <c r="G937" s="71" t="s">
        <v>378</v>
      </c>
      <c r="H937" s="71" t="s">
        <v>2249</v>
      </c>
      <c r="I937" s="71" t="s">
        <v>1838</v>
      </c>
      <c r="J937" s="71" t="s">
        <v>438</v>
      </c>
      <c r="K937" s="48" t="s">
        <v>322</v>
      </c>
      <c r="L937" s="48">
        <v>2</v>
      </c>
    </row>
    <row r="938" spans="1:12">
      <c r="A938" s="71" t="s">
        <v>2300</v>
      </c>
      <c r="B938" s="71" t="s">
        <v>2301</v>
      </c>
      <c r="C938" s="71">
        <v>7442100</v>
      </c>
      <c r="D938" s="71">
        <v>38838000</v>
      </c>
      <c r="E938" s="72" t="s">
        <v>376</v>
      </c>
      <c r="F938" s="71" t="s">
        <v>377</v>
      </c>
      <c r="G938" s="71" t="s">
        <v>378</v>
      </c>
      <c r="H938" s="71" t="s">
        <v>2249</v>
      </c>
      <c r="I938" s="71" t="s">
        <v>1838</v>
      </c>
      <c r="J938" s="71" t="s">
        <v>438</v>
      </c>
      <c r="K938" s="48" t="s">
        <v>322</v>
      </c>
      <c r="L938" s="48">
        <v>2</v>
      </c>
    </row>
    <row r="939" spans="1:12">
      <c r="A939" s="71" t="s">
        <v>2302</v>
      </c>
      <c r="B939" s="71" t="s">
        <v>2303</v>
      </c>
      <c r="C939" s="71">
        <v>7453100</v>
      </c>
      <c r="D939" s="71">
        <v>38744800</v>
      </c>
      <c r="E939" s="72" t="s">
        <v>376</v>
      </c>
      <c r="F939" s="71" t="s">
        <v>377</v>
      </c>
      <c r="G939" s="71" t="s">
        <v>378</v>
      </c>
      <c r="H939" s="71" t="s">
        <v>2249</v>
      </c>
      <c r="I939" s="71" t="s">
        <v>1838</v>
      </c>
      <c r="J939" s="71" t="s">
        <v>438</v>
      </c>
      <c r="K939" s="48" t="s">
        <v>322</v>
      </c>
      <c r="L939" s="48">
        <v>2</v>
      </c>
    </row>
    <row r="940" spans="1:12">
      <c r="A940" s="71" t="s">
        <v>2304</v>
      </c>
      <c r="B940" s="71" t="s">
        <v>2305</v>
      </c>
      <c r="C940" s="71">
        <v>7456600</v>
      </c>
      <c r="D940" s="71">
        <v>38708400</v>
      </c>
      <c r="E940" s="72" t="s">
        <v>376</v>
      </c>
      <c r="F940" s="71" t="s">
        <v>377</v>
      </c>
      <c r="G940" s="71" t="s">
        <v>378</v>
      </c>
      <c r="H940" s="71" t="s">
        <v>2249</v>
      </c>
      <c r="I940" s="71" t="s">
        <v>1838</v>
      </c>
      <c r="J940" s="71" t="s">
        <v>438</v>
      </c>
      <c r="K940" s="48" t="s">
        <v>322</v>
      </c>
      <c r="L940" s="48">
        <v>2</v>
      </c>
    </row>
    <row r="941" spans="1:12">
      <c r="A941" s="71" t="s">
        <v>2306</v>
      </c>
      <c r="B941" s="71" t="s">
        <v>2307</v>
      </c>
      <c r="C941" s="71">
        <v>7458500</v>
      </c>
      <c r="D941" s="71">
        <v>38684600</v>
      </c>
      <c r="E941" s="72" t="s">
        <v>376</v>
      </c>
      <c r="F941" s="71" t="s">
        <v>377</v>
      </c>
      <c r="G941" s="71" t="s">
        <v>378</v>
      </c>
      <c r="H941" s="71" t="s">
        <v>2249</v>
      </c>
      <c r="I941" s="71" t="s">
        <v>1838</v>
      </c>
      <c r="J941" s="71" t="s">
        <v>438</v>
      </c>
      <c r="K941" s="48" t="s">
        <v>322</v>
      </c>
      <c r="L941" s="48">
        <v>2</v>
      </c>
    </row>
    <row r="942" spans="1:12">
      <c r="A942" s="71" t="s">
        <v>2308</v>
      </c>
      <c r="B942" s="71" t="s">
        <v>2309</v>
      </c>
      <c r="C942" s="71">
        <v>7460900</v>
      </c>
      <c r="D942" s="71">
        <v>38652500</v>
      </c>
      <c r="E942" s="72" t="s">
        <v>376</v>
      </c>
      <c r="F942" s="71" t="s">
        <v>377</v>
      </c>
      <c r="G942" s="71" t="s">
        <v>378</v>
      </c>
      <c r="H942" s="71" t="s">
        <v>2249</v>
      </c>
      <c r="I942" s="71" t="s">
        <v>1838</v>
      </c>
      <c r="J942" s="71" t="s">
        <v>438</v>
      </c>
      <c r="K942" s="48" t="s">
        <v>322</v>
      </c>
      <c r="L942" s="48">
        <v>2</v>
      </c>
    </row>
    <row r="943" spans="1:12">
      <c r="A943" s="71" t="s">
        <v>2310</v>
      </c>
      <c r="B943" s="71" t="s">
        <v>2311</v>
      </c>
      <c r="C943" s="71">
        <v>7222100</v>
      </c>
      <c r="D943" s="71">
        <v>39184200</v>
      </c>
      <c r="E943" s="72" t="s">
        <v>376</v>
      </c>
      <c r="F943" s="71" t="s">
        <v>377</v>
      </c>
      <c r="G943" s="71" t="s">
        <v>378</v>
      </c>
      <c r="H943" s="71" t="s">
        <v>2249</v>
      </c>
      <c r="I943" s="71" t="s">
        <v>1838</v>
      </c>
      <c r="J943" s="71" t="s">
        <v>463</v>
      </c>
      <c r="K943" s="48" t="s">
        <v>323</v>
      </c>
      <c r="L943" s="48">
        <v>2</v>
      </c>
    </row>
    <row r="944" spans="1:12">
      <c r="A944" s="71" t="s">
        <v>2312</v>
      </c>
      <c r="B944" s="71" t="s">
        <v>2313</v>
      </c>
      <c r="C944" s="71">
        <v>7457800</v>
      </c>
      <c r="D944" s="71">
        <v>38627500</v>
      </c>
      <c r="E944" s="72" t="s">
        <v>376</v>
      </c>
      <c r="F944" s="71" t="s">
        <v>377</v>
      </c>
      <c r="G944" s="71" t="s">
        <v>378</v>
      </c>
      <c r="H944" s="71" t="s">
        <v>2249</v>
      </c>
      <c r="I944" s="71" t="s">
        <v>1838</v>
      </c>
      <c r="J944" s="71" t="s">
        <v>438</v>
      </c>
      <c r="K944" s="48" t="s">
        <v>322</v>
      </c>
      <c r="L944" s="48">
        <v>2</v>
      </c>
    </row>
    <row r="945" spans="1:12">
      <c r="A945" s="71" t="s">
        <v>2314</v>
      </c>
      <c r="B945" s="71" t="s">
        <v>2315</v>
      </c>
      <c r="C945" s="71">
        <v>7417000</v>
      </c>
      <c r="D945" s="71">
        <v>38731400</v>
      </c>
      <c r="E945" s="72" t="s">
        <v>376</v>
      </c>
      <c r="F945" s="71" t="s">
        <v>377</v>
      </c>
      <c r="G945" s="71" t="s">
        <v>378</v>
      </c>
      <c r="H945" s="71" t="s">
        <v>2249</v>
      </c>
      <c r="I945" s="71" t="s">
        <v>1838</v>
      </c>
      <c r="J945" s="71" t="s">
        <v>438</v>
      </c>
      <c r="K945" s="48" t="s">
        <v>322</v>
      </c>
      <c r="L945" s="48">
        <v>2</v>
      </c>
    </row>
    <row r="946" spans="1:12">
      <c r="A946" s="71" t="s">
        <v>2316</v>
      </c>
      <c r="B946" s="71" t="s">
        <v>2317</v>
      </c>
      <c r="C946" s="71">
        <v>7406600</v>
      </c>
      <c r="D946" s="71">
        <v>38780500</v>
      </c>
      <c r="E946" s="72" t="s">
        <v>376</v>
      </c>
      <c r="F946" s="71" t="s">
        <v>377</v>
      </c>
      <c r="G946" s="71" t="s">
        <v>378</v>
      </c>
      <c r="H946" s="71" t="s">
        <v>2249</v>
      </c>
      <c r="I946" s="71" t="s">
        <v>1838</v>
      </c>
      <c r="J946" s="71" t="s">
        <v>438</v>
      </c>
      <c r="K946" s="48" t="s">
        <v>322</v>
      </c>
      <c r="L946" s="48">
        <v>2</v>
      </c>
    </row>
    <row r="947" spans="1:12">
      <c r="A947" s="71" t="s">
        <v>2318</v>
      </c>
      <c r="B947" s="71" t="s">
        <v>2319</v>
      </c>
      <c r="C947" s="71">
        <v>7404000</v>
      </c>
      <c r="D947" s="71">
        <v>38814200</v>
      </c>
      <c r="E947" s="72" t="s">
        <v>376</v>
      </c>
      <c r="F947" s="71" t="s">
        <v>377</v>
      </c>
      <c r="G947" s="71" t="s">
        <v>378</v>
      </c>
      <c r="H947" s="71" t="s">
        <v>2249</v>
      </c>
      <c r="I947" s="71" t="s">
        <v>1838</v>
      </c>
      <c r="J947" s="71" t="s">
        <v>438</v>
      </c>
      <c r="K947" s="48" t="s">
        <v>322</v>
      </c>
      <c r="L947" s="48">
        <v>2</v>
      </c>
    </row>
    <row r="948" spans="1:12">
      <c r="A948" s="71" t="s">
        <v>2320</v>
      </c>
      <c r="B948" s="71" t="s">
        <v>2321</v>
      </c>
      <c r="C948" s="71">
        <v>7399900</v>
      </c>
      <c r="D948" s="71">
        <v>38844300</v>
      </c>
      <c r="E948" s="72" t="s">
        <v>376</v>
      </c>
      <c r="F948" s="71" t="s">
        <v>377</v>
      </c>
      <c r="G948" s="71" t="s">
        <v>378</v>
      </c>
      <c r="H948" s="71" t="s">
        <v>2249</v>
      </c>
      <c r="I948" s="71" t="s">
        <v>1838</v>
      </c>
      <c r="J948" s="71" t="s">
        <v>438</v>
      </c>
      <c r="K948" s="48" t="s">
        <v>322</v>
      </c>
      <c r="L948" s="48">
        <v>2</v>
      </c>
    </row>
    <row r="949" spans="1:12">
      <c r="A949" s="71" t="s">
        <v>2322</v>
      </c>
      <c r="B949" s="71" t="s">
        <v>2323</v>
      </c>
      <c r="C949" s="71">
        <v>7400900</v>
      </c>
      <c r="D949" s="71">
        <v>38880500</v>
      </c>
      <c r="E949" s="72" t="s">
        <v>376</v>
      </c>
      <c r="F949" s="71" t="s">
        <v>377</v>
      </c>
      <c r="G949" s="71" t="s">
        <v>378</v>
      </c>
      <c r="H949" s="71" t="s">
        <v>2249</v>
      </c>
      <c r="I949" s="71" t="s">
        <v>1838</v>
      </c>
      <c r="J949" s="71" t="s">
        <v>438</v>
      </c>
      <c r="K949" s="48" t="s">
        <v>322</v>
      </c>
      <c r="L949" s="48">
        <v>2</v>
      </c>
    </row>
    <row r="950" spans="1:12">
      <c r="A950" s="71" t="s">
        <v>2324</v>
      </c>
      <c r="B950" s="71" t="s">
        <v>2325</v>
      </c>
      <c r="C950" s="71">
        <v>7397800</v>
      </c>
      <c r="D950" s="71">
        <v>38921400</v>
      </c>
      <c r="E950" s="72" t="s">
        <v>376</v>
      </c>
      <c r="F950" s="71" t="s">
        <v>377</v>
      </c>
      <c r="G950" s="71" t="s">
        <v>378</v>
      </c>
      <c r="H950" s="71" t="s">
        <v>2249</v>
      </c>
      <c r="I950" s="71" t="s">
        <v>1838</v>
      </c>
      <c r="J950" s="71" t="s">
        <v>438</v>
      </c>
      <c r="K950" s="48" t="s">
        <v>322</v>
      </c>
      <c r="L950" s="48">
        <v>2</v>
      </c>
    </row>
    <row r="951" spans="1:12">
      <c r="A951" s="71" t="s">
        <v>2326</v>
      </c>
      <c r="B951" s="71" t="s">
        <v>2327</v>
      </c>
      <c r="C951" s="71">
        <v>7384900</v>
      </c>
      <c r="D951" s="71">
        <v>39020100</v>
      </c>
      <c r="E951" s="72" t="s">
        <v>376</v>
      </c>
      <c r="F951" s="71" t="s">
        <v>377</v>
      </c>
      <c r="G951" s="71" t="s">
        <v>378</v>
      </c>
      <c r="H951" s="71" t="s">
        <v>2249</v>
      </c>
      <c r="I951" s="71" t="s">
        <v>1838</v>
      </c>
      <c r="J951" s="71" t="s">
        <v>463</v>
      </c>
      <c r="K951" s="48" t="s">
        <v>323</v>
      </c>
      <c r="L951" s="48">
        <v>2</v>
      </c>
    </row>
    <row r="952" spans="1:12">
      <c r="A952" s="71" t="s">
        <v>2328</v>
      </c>
      <c r="B952" s="71" t="s">
        <v>2329</v>
      </c>
      <c r="C952" s="71">
        <v>7367900</v>
      </c>
      <c r="D952" s="71">
        <v>39017600</v>
      </c>
      <c r="E952" s="72" t="s">
        <v>376</v>
      </c>
      <c r="F952" s="71" t="s">
        <v>377</v>
      </c>
      <c r="G952" s="71" t="s">
        <v>378</v>
      </c>
      <c r="H952" s="71" t="s">
        <v>2249</v>
      </c>
      <c r="I952" s="71" t="s">
        <v>1838</v>
      </c>
      <c r="J952" s="71" t="s">
        <v>463</v>
      </c>
      <c r="K952" s="48" t="s">
        <v>323</v>
      </c>
      <c r="L952" s="48">
        <v>2</v>
      </c>
    </row>
    <row r="953" spans="1:12">
      <c r="A953" s="71" t="s">
        <v>2330</v>
      </c>
      <c r="B953" s="71" t="s">
        <v>2331</v>
      </c>
      <c r="C953" s="71">
        <v>7343300</v>
      </c>
      <c r="D953" s="71">
        <v>39016100</v>
      </c>
      <c r="E953" s="72" t="s">
        <v>376</v>
      </c>
      <c r="F953" s="71" t="s">
        <v>377</v>
      </c>
      <c r="G953" s="71" t="s">
        <v>378</v>
      </c>
      <c r="H953" s="71" t="s">
        <v>2249</v>
      </c>
      <c r="I953" s="71" t="s">
        <v>1838</v>
      </c>
      <c r="J953" s="71" t="s">
        <v>463</v>
      </c>
      <c r="K953" s="48" t="s">
        <v>323</v>
      </c>
      <c r="L953" s="48">
        <v>2</v>
      </c>
    </row>
    <row r="954" spans="1:12">
      <c r="A954" s="71" t="s">
        <v>2332</v>
      </c>
      <c r="B954" s="71" t="s">
        <v>2333</v>
      </c>
      <c r="C954" s="71">
        <v>7255400</v>
      </c>
      <c r="D954" s="71">
        <v>39163900</v>
      </c>
      <c r="E954" s="72" t="s">
        <v>376</v>
      </c>
      <c r="F954" s="71" t="s">
        <v>377</v>
      </c>
      <c r="G954" s="71" t="s">
        <v>378</v>
      </c>
      <c r="H954" s="71" t="s">
        <v>2249</v>
      </c>
      <c r="I954" s="71" t="s">
        <v>1838</v>
      </c>
      <c r="J954" s="71" t="s">
        <v>463</v>
      </c>
      <c r="K954" s="48" t="s">
        <v>323</v>
      </c>
      <c r="L954" s="48">
        <v>2</v>
      </c>
    </row>
    <row r="955" spans="1:12">
      <c r="A955" s="71" t="s">
        <v>2334</v>
      </c>
      <c r="B955" s="71" t="s">
        <v>2335</v>
      </c>
      <c r="C955" s="71">
        <v>7328200</v>
      </c>
      <c r="D955" s="71">
        <v>39033100</v>
      </c>
      <c r="E955" s="72" t="s">
        <v>376</v>
      </c>
      <c r="F955" s="71" t="s">
        <v>377</v>
      </c>
      <c r="G955" s="71" t="s">
        <v>378</v>
      </c>
      <c r="H955" s="71" t="s">
        <v>2249</v>
      </c>
      <c r="I955" s="71" t="s">
        <v>1838</v>
      </c>
      <c r="J955" s="71" t="s">
        <v>463</v>
      </c>
      <c r="K955" s="48" t="s">
        <v>323</v>
      </c>
      <c r="L955" s="48">
        <v>2</v>
      </c>
    </row>
    <row r="956" spans="1:12">
      <c r="A956" s="71" t="s">
        <v>2336</v>
      </c>
      <c r="B956" s="71" t="s">
        <v>2337</v>
      </c>
      <c r="C956" s="71">
        <v>7318100</v>
      </c>
      <c r="D956" s="71">
        <v>39026600</v>
      </c>
      <c r="E956" s="72" t="s">
        <v>376</v>
      </c>
      <c r="F956" s="71" t="s">
        <v>377</v>
      </c>
      <c r="G956" s="71" t="s">
        <v>378</v>
      </c>
      <c r="H956" s="71" t="s">
        <v>2249</v>
      </c>
      <c r="I956" s="71" t="s">
        <v>1838</v>
      </c>
      <c r="J956" s="71" t="s">
        <v>463</v>
      </c>
      <c r="K956" s="48" t="s">
        <v>323</v>
      </c>
      <c r="L956" s="48">
        <v>2</v>
      </c>
    </row>
    <row r="957" spans="1:12">
      <c r="A957" s="71" t="s">
        <v>2338</v>
      </c>
      <c r="B957" s="71" t="s">
        <v>2339</v>
      </c>
      <c r="C957" s="71">
        <v>7291600</v>
      </c>
      <c r="D957" s="71">
        <v>39042300</v>
      </c>
      <c r="E957" s="72" t="s">
        <v>376</v>
      </c>
      <c r="F957" s="71" t="s">
        <v>377</v>
      </c>
      <c r="G957" s="71" t="s">
        <v>378</v>
      </c>
      <c r="H957" s="71" t="s">
        <v>2249</v>
      </c>
      <c r="I957" s="71" t="s">
        <v>1838</v>
      </c>
      <c r="J957" s="71" t="s">
        <v>463</v>
      </c>
      <c r="K957" s="48" t="s">
        <v>323</v>
      </c>
      <c r="L957" s="48">
        <v>2</v>
      </c>
    </row>
    <row r="958" spans="1:12">
      <c r="A958" s="71" t="s">
        <v>2340</v>
      </c>
      <c r="B958" s="71" t="s">
        <v>2341</v>
      </c>
      <c r="C958" s="71">
        <v>7267200</v>
      </c>
      <c r="D958" s="71">
        <v>39058200</v>
      </c>
      <c r="E958" s="72" t="s">
        <v>376</v>
      </c>
      <c r="F958" s="71" t="s">
        <v>377</v>
      </c>
      <c r="G958" s="71" t="s">
        <v>378</v>
      </c>
      <c r="H958" s="71" t="s">
        <v>2249</v>
      </c>
      <c r="I958" s="71" t="s">
        <v>1838</v>
      </c>
      <c r="J958" s="71" t="s">
        <v>463</v>
      </c>
      <c r="K958" s="48" t="s">
        <v>323</v>
      </c>
      <c r="L958" s="48">
        <v>2</v>
      </c>
    </row>
    <row r="959" spans="1:12">
      <c r="A959" s="71" t="s">
        <v>2342</v>
      </c>
      <c r="B959" s="71" t="s">
        <v>2343</v>
      </c>
      <c r="C959" s="71">
        <v>7238700</v>
      </c>
      <c r="D959" s="71">
        <v>39064800</v>
      </c>
      <c r="E959" s="72" t="s">
        <v>376</v>
      </c>
      <c r="F959" s="71" t="s">
        <v>377</v>
      </c>
      <c r="G959" s="71" t="s">
        <v>378</v>
      </c>
      <c r="H959" s="71" t="s">
        <v>2249</v>
      </c>
      <c r="I959" s="71" t="s">
        <v>1838</v>
      </c>
      <c r="J959" s="71" t="s">
        <v>463</v>
      </c>
      <c r="K959" s="48" t="s">
        <v>323</v>
      </c>
      <c r="L959" s="48">
        <v>2</v>
      </c>
    </row>
    <row r="960" spans="1:12">
      <c r="A960" s="71" t="s">
        <v>2344</v>
      </c>
      <c r="B960" s="71" t="s">
        <v>2345</v>
      </c>
      <c r="C960" s="71">
        <v>7216800</v>
      </c>
      <c r="D960" s="71">
        <v>39074900</v>
      </c>
      <c r="E960" s="72" t="s">
        <v>376</v>
      </c>
      <c r="F960" s="71" t="s">
        <v>377</v>
      </c>
      <c r="G960" s="71" t="s">
        <v>378</v>
      </c>
      <c r="H960" s="71" t="s">
        <v>2249</v>
      </c>
      <c r="I960" s="71" t="s">
        <v>1838</v>
      </c>
      <c r="J960" s="71" t="s">
        <v>463</v>
      </c>
      <c r="K960" s="48" t="s">
        <v>323</v>
      </c>
      <c r="L960" s="48">
        <v>2</v>
      </c>
    </row>
    <row r="961" spans="1:12">
      <c r="A961" s="71" t="s">
        <v>2346</v>
      </c>
      <c r="B961" s="71" t="s">
        <v>2347</v>
      </c>
      <c r="C961" s="71">
        <v>7200700</v>
      </c>
      <c r="D961" s="71">
        <v>39080700</v>
      </c>
      <c r="E961" s="72" t="s">
        <v>376</v>
      </c>
      <c r="F961" s="71" t="s">
        <v>377</v>
      </c>
      <c r="G961" s="71" t="s">
        <v>378</v>
      </c>
      <c r="H961" s="71" t="s">
        <v>2249</v>
      </c>
      <c r="I961" s="71" t="s">
        <v>1838</v>
      </c>
      <c r="J961" s="71" t="s">
        <v>463</v>
      </c>
      <c r="K961" s="48" t="s">
        <v>323</v>
      </c>
      <c r="L961" s="48">
        <v>2</v>
      </c>
    </row>
    <row r="962" spans="1:12">
      <c r="A962" s="71" t="s">
        <v>2348</v>
      </c>
      <c r="B962" s="71" t="s">
        <v>2349</v>
      </c>
      <c r="C962" s="71">
        <v>7225800</v>
      </c>
      <c r="D962" s="71">
        <v>39098800</v>
      </c>
      <c r="E962" s="72" t="s">
        <v>376</v>
      </c>
      <c r="F962" s="71" t="s">
        <v>377</v>
      </c>
      <c r="G962" s="71" t="s">
        <v>378</v>
      </c>
      <c r="H962" s="71" t="s">
        <v>2249</v>
      </c>
      <c r="I962" s="71" t="s">
        <v>1838</v>
      </c>
      <c r="J962" s="71" t="s">
        <v>463</v>
      </c>
      <c r="K962" s="48" t="s">
        <v>323</v>
      </c>
      <c r="L962" s="48">
        <v>2</v>
      </c>
    </row>
    <row r="963" spans="1:12">
      <c r="A963" s="71" t="s">
        <v>2350</v>
      </c>
      <c r="B963" s="71" t="s">
        <v>2351</v>
      </c>
      <c r="C963" s="71">
        <v>7218100</v>
      </c>
      <c r="D963" s="71">
        <v>39112100</v>
      </c>
      <c r="E963" s="72" t="s">
        <v>376</v>
      </c>
      <c r="F963" s="71" t="s">
        <v>377</v>
      </c>
      <c r="G963" s="71" t="s">
        <v>378</v>
      </c>
      <c r="H963" s="71" t="s">
        <v>2249</v>
      </c>
      <c r="I963" s="71" t="s">
        <v>1838</v>
      </c>
      <c r="J963" s="71" t="s">
        <v>463</v>
      </c>
      <c r="K963" s="48" t="s">
        <v>323</v>
      </c>
      <c r="L963" s="48">
        <v>2</v>
      </c>
    </row>
    <row r="964" spans="1:12">
      <c r="A964" s="71" t="s">
        <v>2352</v>
      </c>
      <c r="B964" s="71" t="s">
        <v>2353</v>
      </c>
      <c r="C964" s="71">
        <v>7201400</v>
      </c>
      <c r="D964" s="71">
        <v>39113500</v>
      </c>
      <c r="E964" s="72" t="s">
        <v>376</v>
      </c>
      <c r="F964" s="71" t="s">
        <v>377</v>
      </c>
      <c r="G964" s="71" t="s">
        <v>378</v>
      </c>
      <c r="H964" s="71" t="s">
        <v>2249</v>
      </c>
      <c r="I964" s="71" t="s">
        <v>1838</v>
      </c>
      <c r="J964" s="71" t="s">
        <v>463</v>
      </c>
      <c r="K964" s="48" t="s">
        <v>323</v>
      </c>
      <c r="L964" s="48">
        <v>2</v>
      </c>
    </row>
    <row r="965" spans="1:12">
      <c r="A965" s="71" t="s">
        <v>2354</v>
      </c>
      <c r="B965" s="71" t="s">
        <v>2355</v>
      </c>
      <c r="C965" s="71">
        <v>7280400</v>
      </c>
      <c r="D965" s="71">
        <v>39152500</v>
      </c>
      <c r="E965" s="72" t="s">
        <v>376</v>
      </c>
      <c r="F965" s="71" t="s">
        <v>377</v>
      </c>
      <c r="G965" s="71" t="s">
        <v>378</v>
      </c>
      <c r="H965" s="71" t="s">
        <v>2249</v>
      </c>
      <c r="I965" s="71" t="s">
        <v>1838</v>
      </c>
      <c r="J965" s="71" t="s">
        <v>463</v>
      </c>
      <c r="K965" s="48" t="s">
        <v>323</v>
      </c>
      <c r="L965" s="48">
        <v>2</v>
      </c>
    </row>
    <row r="966" spans="1:12">
      <c r="A966" s="71" t="s">
        <v>2356</v>
      </c>
      <c r="B966" s="71" t="s">
        <v>2357</v>
      </c>
      <c r="C966" s="71">
        <v>7186500</v>
      </c>
      <c r="D966" s="71">
        <v>39105700</v>
      </c>
      <c r="E966" s="72" t="s">
        <v>376</v>
      </c>
      <c r="F966" s="71" t="s">
        <v>377</v>
      </c>
      <c r="G966" s="71" t="s">
        <v>378</v>
      </c>
      <c r="H966" s="71" t="s">
        <v>2249</v>
      </c>
      <c r="I966" s="71" t="s">
        <v>1838</v>
      </c>
      <c r="J966" s="71" t="s">
        <v>463</v>
      </c>
      <c r="K966" s="48" t="s">
        <v>323</v>
      </c>
      <c r="L966" s="48">
        <v>2</v>
      </c>
    </row>
    <row r="967" spans="1:12">
      <c r="A967" s="71" t="s">
        <v>2358</v>
      </c>
      <c r="B967" s="71" t="s">
        <v>2359</v>
      </c>
      <c r="C967" s="71">
        <v>7318200</v>
      </c>
      <c r="D967" s="71">
        <v>39150100</v>
      </c>
      <c r="E967" s="72" t="s">
        <v>376</v>
      </c>
      <c r="F967" s="71" t="s">
        <v>377</v>
      </c>
      <c r="G967" s="71" t="s">
        <v>378</v>
      </c>
      <c r="H967" s="71" t="s">
        <v>2249</v>
      </c>
      <c r="I967" s="71" t="s">
        <v>1838</v>
      </c>
      <c r="J967" s="71" t="s">
        <v>463</v>
      </c>
      <c r="K967" s="48" t="s">
        <v>323</v>
      </c>
      <c r="L967" s="48">
        <v>2</v>
      </c>
    </row>
    <row r="968" spans="1:12">
      <c r="A968" s="71" t="s">
        <v>2360</v>
      </c>
      <c r="B968" s="71" t="s">
        <v>2361</v>
      </c>
      <c r="C968" s="71">
        <v>7105700</v>
      </c>
      <c r="D968" s="71">
        <v>39172300</v>
      </c>
      <c r="E968" s="72" t="s">
        <v>376</v>
      </c>
      <c r="F968" s="71" t="s">
        <v>377</v>
      </c>
      <c r="G968" s="71" t="s">
        <v>378</v>
      </c>
      <c r="H968" s="71" t="s">
        <v>2249</v>
      </c>
      <c r="I968" s="71" t="s">
        <v>1838</v>
      </c>
      <c r="J968" s="71" t="s">
        <v>463</v>
      </c>
      <c r="K968" s="48" t="s">
        <v>323</v>
      </c>
      <c r="L968" s="48">
        <v>2</v>
      </c>
    </row>
    <row r="969" spans="1:12">
      <c r="A969" s="71" t="s">
        <v>2362</v>
      </c>
      <c r="B969" s="71" t="s">
        <v>2363</v>
      </c>
      <c r="C969" s="71">
        <v>7336300</v>
      </c>
      <c r="D969" s="71">
        <v>39129300</v>
      </c>
      <c r="E969" s="72" t="s">
        <v>376</v>
      </c>
      <c r="F969" s="71" t="s">
        <v>377</v>
      </c>
      <c r="G969" s="71" t="s">
        <v>378</v>
      </c>
      <c r="H969" s="71" t="s">
        <v>2249</v>
      </c>
      <c r="I969" s="71" t="s">
        <v>1838</v>
      </c>
      <c r="J969" s="71" t="s">
        <v>388</v>
      </c>
      <c r="K969" s="48" t="s">
        <v>320</v>
      </c>
      <c r="L969" s="48">
        <v>2</v>
      </c>
    </row>
    <row r="970" spans="1:12">
      <c r="A970" s="71" t="s">
        <v>2364</v>
      </c>
      <c r="B970" s="71" t="s">
        <v>2365</v>
      </c>
      <c r="C970" s="71">
        <v>7335800</v>
      </c>
      <c r="D970" s="71">
        <v>39116800</v>
      </c>
      <c r="E970" s="72" t="s">
        <v>376</v>
      </c>
      <c r="F970" s="71" t="s">
        <v>377</v>
      </c>
      <c r="G970" s="71" t="s">
        <v>378</v>
      </c>
      <c r="H970" s="71" t="s">
        <v>2249</v>
      </c>
      <c r="I970" s="71" t="s">
        <v>1838</v>
      </c>
      <c r="J970" s="71" t="s">
        <v>388</v>
      </c>
      <c r="K970" s="48" t="s">
        <v>320</v>
      </c>
      <c r="L970" s="48">
        <v>2</v>
      </c>
    </row>
    <row r="971" spans="1:12">
      <c r="A971" s="71" t="s">
        <v>2366</v>
      </c>
      <c r="B971" s="71" t="s">
        <v>2367</v>
      </c>
      <c r="C971" s="71">
        <v>7349600</v>
      </c>
      <c r="D971" s="71">
        <v>39115100</v>
      </c>
      <c r="E971" s="72" t="s">
        <v>376</v>
      </c>
      <c r="F971" s="71" t="s">
        <v>377</v>
      </c>
      <c r="G971" s="71" t="s">
        <v>378</v>
      </c>
      <c r="H971" s="71" t="s">
        <v>2249</v>
      </c>
      <c r="I971" s="71" t="s">
        <v>1838</v>
      </c>
      <c r="J971" s="71" t="s">
        <v>388</v>
      </c>
      <c r="K971" s="48" t="s">
        <v>320</v>
      </c>
      <c r="L971" s="48">
        <v>2</v>
      </c>
    </row>
    <row r="972" spans="1:12">
      <c r="A972" s="71" t="s">
        <v>2368</v>
      </c>
      <c r="B972" s="71" t="s">
        <v>2369</v>
      </c>
      <c r="C972" s="71">
        <v>7384500</v>
      </c>
      <c r="D972" s="71">
        <v>39248900</v>
      </c>
      <c r="E972" s="72" t="s">
        <v>376</v>
      </c>
      <c r="F972" s="71" t="s">
        <v>377</v>
      </c>
      <c r="G972" s="71" t="s">
        <v>378</v>
      </c>
      <c r="H972" s="71" t="s">
        <v>2249</v>
      </c>
      <c r="I972" s="71" t="s">
        <v>1838</v>
      </c>
      <c r="J972" s="71" t="s">
        <v>388</v>
      </c>
      <c r="K972" s="48" t="s">
        <v>320</v>
      </c>
      <c r="L972" s="48">
        <v>2</v>
      </c>
    </row>
    <row r="973" spans="1:12">
      <c r="A973" s="71" t="s">
        <v>2370</v>
      </c>
      <c r="B973" s="71" t="s">
        <v>2371</v>
      </c>
      <c r="C973" s="71">
        <v>7391300</v>
      </c>
      <c r="D973" s="71">
        <v>39261400</v>
      </c>
      <c r="E973" s="72" t="s">
        <v>376</v>
      </c>
      <c r="F973" s="71" t="s">
        <v>377</v>
      </c>
      <c r="G973" s="71" t="s">
        <v>378</v>
      </c>
      <c r="H973" s="71" t="s">
        <v>2249</v>
      </c>
      <c r="I973" s="71" t="s">
        <v>1838</v>
      </c>
      <c r="J973" s="71" t="s">
        <v>388</v>
      </c>
      <c r="K973" s="48" t="s">
        <v>320</v>
      </c>
      <c r="L973" s="48">
        <v>2</v>
      </c>
    </row>
    <row r="974" spans="1:12">
      <c r="A974" s="71" t="s">
        <v>2372</v>
      </c>
      <c r="B974" s="71" t="s">
        <v>2373</v>
      </c>
      <c r="C974" s="71">
        <v>7401900</v>
      </c>
      <c r="D974" s="71">
        <v>39287400</v>
      </c>
      <c r="E974" s="72" t="s">
        <v>376</v>
      </c>
      <c r="F974" s="71" t="s">
        <v>377</v>
      </c>
      <c r="G974" s="71" t="s">
        <v>378</v>
      </c>
      <c r="H974" s="71" t="s">
        <v>2249</v>
      </c>
      <c r="I974" s="71" t="s">
        <v>1838</v>
      </c>
      <c r="J974" s="71" t="s">
        <v>388</v>
      </c>
      <c r="K974" s="48" t="s">
        <v>320</v>
      </c>
      <c r="L974" s="48">
        <v>2</v>
      </c>
    </row>
    <row r="975" spans="1:12">
      <c r="A975" s="71" t="s">
        <v>2374</v>
      </c>
      <c r="B975" s="71" t="s">
        <v>2375</v>
      </c>
      <c r="C975" s="71">
        <v>7405700</v>
      </c>
      <c r="D975" s="71">
        <v>39305400</v>
      </c>
      <c r="E975" s="72" t="s">
        <v>376</v>
      </c>
      <c r="F975" s="71" t="s">
        <v>377</v>
      </c>
      <c r="G975" s="71" t="s">
        <v>378</v>
      </c>
      <c r="H975" s="71" t="s">
        <v>2249</v>
      </c>
      <c r="I975" s="71" t="s">
        <v>1838</v>
      </c>
      <c r="J975" s="71" t="s">
        <v>388</v>
      </c>
      <c r="K975" s="48" t="s">
        <v>320</v>
      </c>
      <c r="L975" s="48">
        <v>2</v>
      </c>
    </row>
    <row r="976" spans="1:12">
      <c r="A976" s="71" t="s">
        <v>2376</v>
      </c>
      <c r="B976" s="71" t="s">
        <v>2377</v>
      </c>
      <c r="C976" s="71">
        <v>7191400</v>
      </c>
      <c r="D976" s="71">
        <v>40194200</v>
      </c>
      <c r="E976" s="72" t="s">
        <v>376</v>
      </c>
      <c r="F976" s="71" t="s">
        <v>377</v>
      </c>
      <c r="G976" s="71" t="s">
        <v>378</v>
      </c>
      <c r="H976" s="71" t="s">
        <v>2249</v>
      </c>
      <c r="I976" s="71" t="s">
        <v>1838</v>
      </c>
      <c r="J976" s="71" t="s">
        <v>388</v>
      </c>
      <c r="K976" s="48" t="s">
        <v>320</v>
      </c>
      <c r="L976" s="48">
        <v>2</v>
      </c>
    </row>
    <row r="977" spans="1:17">
      <c r="A977" s="71" t="s">
        <v>2378</v>
      </c>
      <c r="B977" s="71" t="s">
        <v>2379</v>
      </c>
      <c r="C977" s="71">
        <v>7196200</v>
      </c>
      <c r="D977" s="71">
        <v>40201600</v>
      </c>
      <c r="E977" s="72" t="s">
        <v>376</v>
      </c>
      <c r="F977" s="71" t="s">
        <v>377</v>
      </c>
      <c r="G977" s="71" t="s">
        <v>378</v>
      </c>
      <c r="H977" s="71" t="s">
        <v>2249</v>
      </c>
      <c r="I977" s="71" t="s">
        <v>1838</v>
      </c>
      <c r="J977" s="71" t="s">
        <v>388</v>
      </c>
      <c r="K977" s="48" t="s">
        <v>320</v>
      </c>
      <c r="L977" s="48">
        <v>2</v>
      </c>
    </row>
    <row r="978" spans="1:17">
      <c r="A978" s="71" t="s">
        <v>2380</v>
      </c>
      <c r="B978" s="71" t="s">
        <v>2381</v>
      </c>
      <c r="C978" s="71">
        <v>7517700</v>
      </c>
      <c r="D978" s="71">
        <v>39697500</v>
      </c>
      <c r="E978" s="72" t="s">
        <v>376</v>
      </c>
      <c r="F978" s="71" t="s">
        <v>377</v>
      </c>
      <c r="G978" s="71" t="s">
        <v>378</v>
      </c>
      <c r="H978" s="71" t="s">
        <v>2249</v>
      </c>
      <c r="I978" s="71" t="s">
        <v>1838</v>
      </c>
      <c r="J978" s="71" t="s">
        <v>388</v>
      </c>
      <c r="K978" s="48" t="s">
        <v>320</v>
      </c>
      <c r="L978" s="48">
        <v>2</v>
      </c>
    </row>
    <row r="979" spans="1:17">
      <c r="A979" s="71" t="s">
        <v>2382</v>
      </c>
      <c r="B979" s="71" t="s">
        <v>2383</v>
      </c>
      <c r="C979" s="71">
        <v>7110400</v>
      </c>
      <c r="D979" s="71">
        <v>39200200</v>
      </c>
      <c r="E979" s="72" t="s">
        <v>376</v>
      </c>
      <c r="F979" s="71" t="s">
        <v>377</v>
      </c>
      <c r="G979" s="71" t="s">
        <v>378</v>
      </c>
      <c r="H979" s="71" t="s">
        <v>2249</v>
      </c>
      <c r="I979" s="71" t="s">
        <v>1838</v>
      </c>
      <c r="J979" s="71" t="s">
        <v>463</v>
      </c>
      <c r="K979" s="48" t="s">
        <v>323</v>
      </c>
      <c r="L979" s="48">
        <v>2</v>
      </c>
    </row>
    <row r="980" spans="1:17" ht="16.5">
      <c r="A980" s="71" t="s">
        <v>2384</v>
      </c>
      <c r="B980" s="71" t="s">
        <v>2385</v>
      </c>
      <c r="C980" s="71">
        <v>7528300</v>
      </c>
      <c r="D980" s="71">
        <v>39645300</v>
      </c>
      <c r="E980" s="72" t="s">
        <v>376</v>
      </c>
      <c r="F980" s="71" t="s">
        <v>377</v>
      </c>
      <c r="G980" s="71" t="s">
        <v>378</v>
      </c>
      <c r="H980" s="71" t="s">
        <v>2249</v>
      </c>
      <c r="I980" s="71" t="s">
        <v>1838</v>
      </c>
      <c r="J980" s="71" t="s">
        <v>388</v>
      </c>
      <c r="K980" s="48" t="s">
        <v>320</v>
      </c>
      <c r="L980" s="48">
        <v>2</v>
      </c>
      <c r="O980" s="78" t="s">
        <v>2386</v>
      </c>
      <c r="P980" s="48">
        <v>1</v>
      </c>
      <c r="Q980" s="48" t="str">
        <f>CONCATENATE(O980,"_",P980)</f>
        <v>ZOOMDPE_1</v>
      </c>
    </row>
    <row r="981" spans="1:17" ht="16.5">
      <c r="A981" s="71" t="s">
        <v>2387</v>
      </c>
      <c r="B981" s="71" t="s">
        <v>2388</v>
      </c>
      <c r="C981" s="71">
        <v>7529700</v>
      </c>
      <c r="D981" s="71">
        <v>39614800</v>
      </c>
      <c r="E981" s="72" t="s">
        <v>376</v>
      </c>
      <c r="F981" s="71" t="s">
        <v>377</v>
      </c>
      <c r="G981" s="71" t="s">
        <v>378</v>
      </c>
      <c r="H981" s="71" t="s">
        <v>2249</v>
      </c>
      <c r="I981" s="71" t="s">
        <v>1838</v>
      </c>
      <c r="J981" s="71" t="s">
        <v>388</v>
      </c>
      <c r="K981" s="48" t="s">
        <v>320</v>
      </c>
      <c r="L981" s="48">
        <v>2</v>
      </c>
      <c r="O981" s="78" t="s">
        <v>2386</v>
      </c>
      <c r="P981" s="48">
        <v>10</v>
      </c>
      <c r="Q981" s="48" t="str">
        <f t="shared" ref="Q981:Q1044" si="1">CONCATENATE(O981,"_",P981)</f>
        <v>ZOOMDPE_10</v>
      </c>
    </row>
    <row r="982" spans="1:17" ht="16.5">
      <c r="A982" s="71" t="s">
        <v>2389</v>
      </c>
      <c r="B982" s="71" t="s">
        <v>2390</v>
      </c>
      <c r="C982" s="71">
        <v>7531700</v>
      </c>
      <c r="D982" s="71">
        <v>39588100</v>
      </c>
      <c r="E982" s="72" t="s">
        <v>376</v>
      </c>
      <c r="F982" s="71" t="s">
        <v>377</v>
      </c>
      <c r="G982" s="71" t="s">
        <v>378</v>
      </c>
      <c r="H982" s="71" t="s">
        <v>2249</v>
      </c>
      <c r="I982" s="71" t="s">
        <v>1838</v>
      </c>
      <c r="J982" s="71" t="s">
        <v>388</v>
      </c>
      <c r="K982" s="48" t="s">
        <v>320</v>
      </c>
      <c r="L982" s="48">
        <v>2</v>
      </c>
      <c r="O982" s="78" t="s">
        <v>2386</v>
      </c>
      <c r="P982" s="48">
        <v>11</v>
      </c>
      <c r="Q982" s="48" t="str">
        <f t="shared" si="1"/>
        <v>ZOOMDPE_11</v>
      </c>
    </row>
    <row r="983" spans="1:17" ht="16.5">
      <c r="A983" s="71" t="s">
        <v>2391</v>
      </c>
      <c r="B983" s="71" t="s">
        <v>2392</v>
      </c>
      <c r="C983" s="71">
        <v>7531300</v>
      </c>
      <c r="D983" s="71">
        <v>39558500</v>
      </c>
      <c r="E983" s="72" t="s">
        <v>376</v>
      </c>
      <c r="F983" s="71" t="s">
        <v>377</v>
      </c>
      <c r="G983" s="71" t="s">
        <v>378</v>
      </c>
      <c r="H983" s="71" t="s">
        <v>2249</v>
      </c>
      <c r="I983" s="71" t="s">
        <v>1838</v>
      </c>
      <c r="J983" s="71" t="s">
        <v>388</v>
      </c>
      <c r="K983" s="48" t="s">
        <v>320</v>
      </c>
      <c r="L983" s="48">
        <v>2</v>
      </c>
      <c r="O983" s="78" t="s">
        <v>2386</v>
      </c>
      <c r="P983" s="48">
        <v>12</v>
      </c>
      <c r="Q983" s="48" t="str">
        <f t="shared" si="1"/>
        <v>ZOOMDPE_12</v>
      </c>
    </row>
    <row r="984" spans="1:17" ht="16.5">
      <c r="A984" s="71" t="s">
        <v>2393</v>
      </c>
      <c r="B984" s="71" t="s">
        <v>2394</v>
      </c>
      <c r="C984" s="71">
        <v>7516700</v>
      </c>
      <c r="D984" s="71">
        <v>39519000</v>
      </c>
      <c r="E984" s="72" t="s">
        <v>376</v>
      </c>
      <c r="F984" s="71" t="s">
        <v>377</v>
      </c>
      <c r="G984" s="71" t="s">
        <v>378</v>
      </c>
      <c r="H984" s="71" t="s">
        <v>2249</v>
      </c>
      <c r="I984" s="71" t="s">
        <v>1838</v>
      </c>
      <c r="J984" s="71" t="s">
        <v>388</v>
      </c>
      <c r="K984" s="48" t="s">
        <v>320</v>
      </c>
      <c r="L984" s="48">
        <v>2</v>
      </c>
      <c r="O984" s="78" t="s">
        <v>2386</v>
      </c>
      <c r="P984" s="48">
        <v>13</v>
      </c>
      <c r="Q984" s="48" t="str">
        <f t="shared" si="1"/>
        <v>ZOOMDPE_13</v>
      </c>
    </row>
    <row r="985" spans="1:17" ht="16.5">
      <c r="A985" s="71" t="s">
        <v>2395</v>
      </c>
      <c r="B985" s="71" t="s">
        <v>2396</v>
      </c>
      <c r="C985" s="71">
        <v>7507000</v>
      </c>
      <c r="D985" s="71">
        <v>39496900</v>
      </c>
      <c r="E985" s="72" t="s">
        <v>376</v>
      </c>
      <c r="F985" s="71" t="s">
        <v>377</v>
      </c>
      <c r="G985" s="71" t="s">
        <v>378</v>
      </c>
      <c r="H985" s="71" t="s">
        <v>2249</v>
      </c>
      <c r="I985" s="71" t="s">
        <v>1838</v>
      </c>
      <c r="J985" s="71" t="s">
        <v>388</v>
      </c>
      <c r="K985" s="48" t="s">
        <v>320</v>
      </c>
      <c r="L985" s="48">
        <v>2</v>
      </c>
      <c r="O985" s="78" t="s">
        <v>2386</v>
      </c>
      <c r="P985" s="48">
        <v>14</v>
      </c>
      <c r="Q985" s="48" t="str">
        <f t="shared" si="1"/>
        <v>ZOOMDPE_14</v>
      </c>
    </row>
    <row r="986" spans="1:17" ht="16.5">
      <c r="A986" s="71" t="s">
        <v>2397</v>
      </c>
      <c r="B986" s="71" t="s">
        <v>2398</v>
      </c>
      <c r="C986" s="71">
        <v>7400700</v>
      </c>
      <c r="D986" s="71">
        <v>39190600</v>
      </c>
      <c r="E986" s="72" t="s">
        <v>376</v>
      </c>
      <c r="F986" s="71" t="s">
        <v>377</v>
      </c>
      <c r="G986" s="71" t="s">
        <v>378</v>
      </c>
      <c r="H986" s="71" t="s">
        <v>2249</v>
      </c>
      <c r="I986" s="71" t="s">
        <v>1838</v>
      </c>
      <c r="J986" s="71" t="s">
        <v>460</v>
      </c>
      <c r="K986" s="48" t="s">
        <v>321</v>
      </c>
      <c r="L986" s="48">
        <v>2</v>
      </c>
      <c r="O986" s="78" t="s">
        <v>2386</v>
      </c>
      <c r="P986" s="48">
        <v>15</v>
      </c>
      <c r="Q986" s="48" t="str">
        <f t="shared" si="1"/>
        <v>ZOOMDPE_15</v>
      </c>
    </row>
    <row r="987" spans="1:17" ht="16.5">
      <c r="A987" s="71" t="s">
        <v>2399</v>
      </c>
      <c r="B987" s="71" t="s">
        <v>2400</v>
      </c>
      <c r="C987" s="71">
        <v>7400200</v>
      </c>
      <c r="D987" s="71">
        <v>39171800</v>
      </c>
      <c r="E987" s="72" t="s">
        <v>376</v>
      </c>
      <c r="F987" s="71" t="s">
        <v>377</v>
      </c>
      <c r="G987" s="71" t="s">
        <v>378</v>
      </c>
      <c r="H987" s="71" t="s">
        <v>2249</v>
      </c>
      <c r="I987" s="71" t="s">
        <v>1838</v>
      </c>
      <c r="J987" s="71" t="s">
        <v>460</v>
      </c>
      <c r="K987" s="48" t="s">
        <v>321</v>
      </c>
      <c r="L987" s="48">
        <v>2</v>
      </c>
      <c r="O987" s="78" t="s">
        <v>2386</v>
      </c>
      <c r="P987" s="48">
        <v>16</v>
      </c>
      <c r="Q987" s="48" t="str">
        <f t="shared" si="1"/>
        <v>ZOOMDPE_16</v>
      </c>
    </row>
    <row r="988" spans="1:17" ht="16.5">
      <c r="A988" s="71" t="s">
        <v>2401</v>
      </c>
      <c r="B988" s="71" t="s">
        <v>2402</v>
      </c>
      <c r="C988" s="71">
        <v>7400300</v>
      </c>
      <c r="D988" s="71">
        <v>39139900</v>
      </c>
      <c r="E988" s="72" t="s">
        <v>376</v>
      </c>
      <c r="F988" s="71" t="s">
        <v>377</v>
      </c>
      <c r="G988" s="71" t="s">
        <v>378</v>
      </c>
      <c r="H988" s="71" t="s">
        <v>2249</v>
      </c>
      <c r="I988" s="71" t="s">
        <v>1838</v>
      </c>
      <c r="J988" s="71" t="s">
        <v>460</v>
      </c>
      <c r="K988" s="48" t="s">
        <v>321</v>
      </c>
      <c r="L988" s="48">
        <v>2</v>
      </c>
      <c r="O988" s="78" t="s">
        <v>2386</v>
      </c>
      <c r="P988" s="48">
        <v>17</v>
      </c>
      <c r="Q988" s="48" t="str">
        <f t="shared" si="1"/>
        <v>ZOOMDPE_17</v>
      </c>
    </row>
    <row r="989" spans="1:17" ht="16.5">
      <c r="A989" s="71" t="s">
        <v>2403</v>
      </c>
      <c r="B989" s="71" t="s">
        <v>2404</v>
      </c>
      <c r="C989" s="71">
        <v>7400100</v>
      </c>
      <c r="D989" s="71">
        <v>39120000</v>
      </c>
      <c r="E989" s="72" t="s">
        <v>376</v>
      </c>
      <c r="F989" s="71" t="s">
        <v>377</v>
      </c>
      <c r="G989" s="71" t="s">
        <v>378</v>
      </c>
      <c r="H989" s="71" t="s">
        <v>2249</v>
      </c>
      <c r="I989" s="71" t="s">
        <v>1838</v>
      </c>
      <c r="J989" s="71" t="s">
        <v>460</v>
      </c>
      <c r="K989" s="48" t="s">
        <v>321</v>
      </c>
      <c r="L989" s="48">
        <v>2</v>
      </c>
      <c r="O989" s="78" t="s">
        <v>2386</v>
      </c>
      <c r="P989" s="48">
        <v>18</v>
      </c>
      <c r="Q989" s="48" t="str">
        <f t="shared" si="1"/>
        <v>ZOOMDPE_18</v>
      </c>
    </row>
    <row r="990" spans="1:17" ht="16.5">
      <c r="A990" s="71" t="s">
        <v>2405</v>
      </c>
      <c r="B990" s="71" t="s">
        <v>2406</v>
      </c>
      <c r="C990" s="71">
        <v>7109700</v>
      </c>
      <c r="D990" s="71">
        <v>39226600</v>
      </c>
      <c r="E990" s="72" t="s">
        <v>376</v>
      </c>
      <c r="F990" s="71" t="s">
        <v>377</v>
      </c>
      <c r="G990" s="71" t="s">
        <v>378</v>
      </c>
      <c r="H990" s="71" t="s">
        <v>2249</v>
      </c>
      <c r="I990" s="71" t="s">
        <v>1838</v>
      </c>
      <c r="J990" s="71" t="s">
        <v>463</v>
      </c>
      <c r="K990" s="48" t="s">
        <v>323</v>
      </c>
      <c r="L990" s="48">
        <v>2</v>
      </c>
      <c r="O990" s="78" t="s">
        <v>2386</v>
      </c>
      <c r="P990" s="48">
        <v>19</v>
      </c>
      <c r="Q990" s="48" t="str">
        <f t="shared" si="1"/>
        <v>ZOOMDPE_19</v>
      </c>
    </row>
    <row r="991" spans="1:17" ht="16.5">
      <c r="A991" s="71" t="s">
        <v>2407</v>
      </c>
      <c r="B991" s="71" t="s">
        <v>2408</v>
      </c>
      <c r="C991" s="71">
        <v>7403900</v>
      </c>
      <c r="D991" s="71">
        <v>39094600</v>
      </c>
      <c r="E991" s="72" t="s">
        <v>376</v>
      </c>
      <c r="F991" s="71" t="s">
        <v>377</v>
      </c>
      <c r="G991" s="71" t="s">
        <v>378</v>
      </c>
      <c r="H991" s="71" t="s">
        <v>2249</v>
      </c>
      <c r="I991" s="71" t="s">
        <v>1838</v>
      </c>
      <c r="J991" s="71" t="s">
        <v>460</v>
      </c>
      <c r="K991" s="48" t="s">
        <v>321</v>
      </c>
      <c r="L991" s="48">
        <v>2</v>
      </c>
      <c r="O991" s="78" t="s">
        <v>2386</v>
      </c>
      <c r="P991" s="48">
        <v>2</v>
      </c>
      <c r="Q991" s="48" t="str">
        <f t="shared" si="1"/>
        <v>ZOOMDPE_2</v>
      </c>
    </row>
    <row r="992" spans="1:17" ht="16.5">
      <c r="A992" s="71" t="s">
        <v>2409</v>
      </c>
      <c r="B992" s="71" t="s">
        <v>2410</v>
      </c>
      <c r="C992" s="71">
        <v>7415900</v>
      </c>
      <c r="D992" s="71">
        <v>39069100</v>
      </c>
      <c r="E992" s="72" t="s">
        <v>376</v>
      </c>
      <c r="F992" s="71" t="s">
        <v>377</v>
      </c>
      <c r="G992" s="71" t="s">
        <v>378</v>
      </c>
      <c r="H992" s="71" t="s">
        <v>2249</v>
      </c>
      <c r="I992" s="71" t="s">
        <v>1838</v>
      </c>
      <c r="J992" s="71" t="s">
        <v>460</v>
      </c>
      <c r="K992" s="48" t="s">
        <v>321</v>
      </c>
      <c r="L992" s="48">
        <v>2</v>
      </c>
      <c r="O992" s="78" t="s">
        <v>2386</v>
      </c>
      <c r="P992" s="48">
        <v>20</v>
      </c>
      <c r="Q992" s="48" t="str">
        <f t="shared" si="1"/>
        <v>ZOOMDPE_20</v>
      </c>
    </row>
    <row r="993" spans="1:17" ht="16.5">
      <c r="A993" s="71" t="s">
        <v>2411</v>
      </c>
      <c r="B993" s="71" t="s">
        <v>2412</v>
      </c>
      <c r="C993" s="71">
        <v>7424600</v>
      </c>
      <c r="D993" s="71">
        <v>39049800</v>
      </c>
      <c r="E993" s="72" t="s">
        <v>376</v>
      </c>
      <c r="F993" s="71" t="s">
        <v>377</v>
      </c>
      <c r="G993" s="71" t="s">
        <v>378</v>
      </c>
      <c r="H993" s="71" t="s">
        <v>2249</v>
      </c>
      <c r="I993" s="71" t="s">
        <v>1838</v>
      </c>
      <c r="J993" s="71" t="s">
        <v>460</v>
      </c>
      <c r="K993" s="48" t="s">
        <v>321</v>
      </c>
      <c r="L993" s="48">
        <v>2</v>
      </c>
      <c r="O993" s="78" t="s">
        <v>2386</v>
      </c>
      <c r="P993" s="48">
        <v>3</v>
      </c>
      <c r="Q993" s="48" t="str">
        <f t="shared" si="1"/>
        <v>ZOOMDPE_3</v>
      </c>
    </row>
    <row r="994" spans="1:17" ht="16.5">
      <c r="A994" s="71" t="s">
        <v>2413</v>
      </c>
      <c r="B994" s="71" t="s">
        <v>2414</v>
      </c>
      <c r="C994" s="71">
        <v>7509800</v>
      </c>
      <c r="D994" s="71">
        <v>39079000</v>
      </c>
      <c r="E994" s="72" t="s">
        <v>376</v>
      </c>
      <c r="F994" s="71" t="s">
        <v>377</v>
      </c>
      <c r="G994" s="71" t="s">
        <v>378</v>
      </c>
      <c r="H994" s="71" t="s">
        <v>2249</v>
      </c>
      <c r="I994" s="71" t="s">
        <v>1838</v>
      </c>
      <c r="J994" s="71" t="s">
        <v>460</v>
      </c>
      <c r="K994" s="48" t="s">
        <v>321</v>
      </c>
      <c r="L994" s="48">
        <v>2</v>
      </c>
      <c r="O994" s="78" t="s">
        <v>2386</v>
      </c>
      <c r="P994" s="48">
        <v>4</v>
      </c>
      <c r="Q994" s="48" t="str">
        <f t="shared" si="1"/>
        <v>ZOOMDPE_4</v>
      </c>
    </row>
    <row r="995" spans="1:17" ht="16.5">
      <c r="A995" s="71" t="s">
        <v>2415</v>
      </c>
      <c r="B995" s="71" t="s">
        <v>2416</v>
      </c>
      <c r="C995" s="71">
        <v>7533300</v>
      </c>
      <c r="D995" s="71">
        <v>39080300</v>
      </c>
      <c r="E995" s="72" t="s">
        <v>376</v>
      </c>
      <c r="F995" s="71" t="s">
        <v>377</v>
      </c>
      <c r="G995" s="71" t="s">
        <v>378</v>
      </c>
      <c r="H995" s="71" t="s">
        <v>2249</v>
      </c>
      <c r="I995" s="71" t="s">
        <v>1838</v>
      </c>
      <c r="J995" s="71" t="s">
        <v>460</v>
      </c>
      <c r="K995" s="48" t="s">
        <v>321</v>
      </c>
      <c r="L995" s="48">
        <v>2</v>
      </c>
      <c r="O995" s="78" t="s">
        <v>2386</v>
      </c>
      <c r="P995" s="48">
        <v>5</v>
      </c>
      <c r="Q995" s="48" t="str">
        <f t="shared" si="1"/>
        <v>ZOOMDPE_5</v>
      </c>
    </row>
    <row r="996" spans="1:17" ht="16.5">
      <c r="A996" s="71" t="s">
        <v>2417</v>
      </c>
      <c r="B996" s="71" t="s">
        <v>2418</v>
      </c>
      <c r="C996" s="71">
        <v>7550100</v>
      </c>
      <c r="D996" s="71">
        <v>39080100</v>
      </c>
      <c r="E996" s="72" t="s">
        <v>376</v>
      </c>
      <c r="F996" s="71" t="s">
        <v>377</v>
      </c>
      <c r="G996" s="71" t="s">
        <v>378</v>
      </c>
      <c r="H996" s="71" t="s">
        <v>2249</v>
      </c>
      <c r="I996" s="71" t="s">
        <v>1838</v>
      </c>
      <c r="J996" s="71" t="s">
        <v>460</v>
      </c>
      <c r="K996" s="48" t="s">
        <v>321</v>
      </c>
      <c r="L996" s="48">
        <v>2</v>
      </c>
      <c r="O996" s="78" t="s">
        <v>2386</v>
      </c>
      <c r="P996" s="48">
        <v>6</v>
      </c>
      <c r="Q996" s="48" t="str">
        <f t="shared" si="1"/>
        <v>ZOOMDPE_6</v>
      </c>
    </row>
    <row r="997" spans="1:17" ht="16.5">
      <c r="A997" s="71" t="s">
        <v>2419</v>
      </c>
      <c r="B997" s="71" t="s">
        <v>2420</v>
      </c>
      <c r="C997" s="71">
        <v>7567400</v>
      </c>
      <c r="D997" s="71">
        <v>39073700</v>
      </c>
      <c r="E997" s="72" t="s">
        <v>376</v>
      </c>
      <c r="F997" s="71" t="s">
        <v>377</v>
      </c>
      <c r="G997" s="71" t="s">
        <v>378</v>
      </c>
      <c r="H997" s="71" t="s">
        <v>2249</v>
      </c>
      <c r="I997" s="71" t="s">
        <v>1838</v>
      </c>
      <c r="J997" s="71" t="s">
        <v>460</v>
      </c>
      <c r="K997" s="48" t="s">
        <v>321</v>
      </c>
      <c r="L997" s="48">
        <v>2</v>
      </c>
      <c r="O997" s="78" t="s">
        <v>2386</v>
      </c>
      <c r="P997" s="48">
        <v>7</v>
      </c>
      <c r="Q997" s="48" t="str">
        <f t="shared" si="1"/>
        <v>ZOOMDPE_7</v>
      </c>
    </row>
    <row r="998" spans="1:17" ht="16.5">
      <c r="A998" s="71" t="s">
        <v>2421</v>
      </c>
      <c r="B998" s="71" t="s">
        <v>2422</v>
      </c>
      <c r="C998" s="71">
        <v>7583300</v>
      </c>
      <c r="D998" s="71">
        <v>39067800</v>
      </c>
      <c r="E998" s="72" t="s">
        <v>376</v>
      </c>
      <c r="F998" s="71" t="s">
        <v>377</v>
      </c>
      <c r="G998" s="71" t="s">
        <v>378</v>
      </c>
      <c r="H998" s="71" t="s">
        <v>2249</v>
      </c>
      <c r="I998" s="71" t="s">
        <v>1838</v>
      </c>
      <c r="J998" s="71" t="s">
        <v>460</v>
      </c>
      <c r="K998" s="48" t="s">
        <v>321</v>
      </c>
      <c r="L998" s="48">
        <v>2</v>
      </c>
      <c r="O998" s="78" t="s">
        <v>2386</v>
      </c>
      <c r="P998" s="48">
        <v>8</v>
      </c>
      <c r="Q998" s="48" t="str">
        <f t="shared" si="1"/>
        <v>ZOOMDPE_8</v>
      </c>
    </row>
    <row r="999" spans="1:17" ht="16.5">
      <c r="A999" s="71" t="s">
        <v>2423</v>
      </c>
      <c r="B999" s="71" t="s">
        <v>2424</v>
      </c>
      <c r="C999" s="71">
        <v>7599600</v>
      </c>
      <c r="D999" s="71">
        <v>39057200</v>
      </c>
      <c r="E999" s="72" t="s">
        <v>376</v>
      </c>
      <c r="F999" s="71" t="s">
        <v>377</v>
      </c>
      <c r="G999" s="71" t="s">
        <v>378</v>
      </c>
      <c r="H999" s="71" t="s">
        <v>2249</v>
      </c>
      <c r="I999" s="71" t="s">
        <v>1838</v>
      </c>
      <c r="J999" s="71" t="s">
        <v>460</v>
      </c>
      <c r="K999" s="48" t="s">
        <v>321</v>
      </c>
      <c r="L999" s="48">
        <v>2</v>
      </c>
      <c r="O999" s="78" t="s">
        <v>2386</v>
      </c>
      <c r="P999" s="48">
        <v>9</v>
      </c>
      <c r="Q999" s="48" t="str">
        <f t="shared" si="1"/>
        <v>ZOOMDPE_9</v>
      </c>
    </row>
    <row r="1000" spans="1:17" ht="16.5">
      <c r="A1000" s="71" t="s">
        <v>2425</v>
      </c>
      <c r="B1000" s="71" t="s">
        <v>2426</v>
      </c>
      <c r="C1000" s="71">
        <v>7610800</v>
      </c>
      <c r="D1000" s="71">
        <v>39044000</v>
      </c>
      <c r="E1000" s="72" t="s">
        <v>376</v>
      </c>
      <c r="F1000" s="71" t="s">
        <v>377</v>
      </c>
      <c r="G1000" s="71" t="s">
        <v>378</v>
      </c>
      <c r="H1000" s="71" t="s">
        <v>2249</v>
      </c>
      <c r="I1000" s="71" t="s">
        <v>1838</v>
      </c>
      <c r="J1000" s="71" t="s">
        <v>460</v>
      </c>
      <c r="K1000" s="48" t="s">
        <v>321</v>
      </c>
      <c r="L1000" s="48">
        <v>2</v>
      </c>
      <c r="O1000" s="78" t="s">
        <v>2427</v>
      </c>
      <c r="P1000" s="48">
        <v>10</v>
      </c>
      <c r="Q1000" s="48" t="str">
        <f t="shared" si="1"/>
        <v>ZOOMMDP_10</v>
      </c>
    </row>
    <row r="1001" spans="1:17" ht="16.5">
      <c r="A1001" s="71" t="s">
        <v>2428</v>
      </c>
      <c r="B1001" s="71" t="s">
        <v>2429</v>
      </c>
      <c r="C1001" s="71">
        <v>7190300</v>
      </c>
      <c r="D1001" s="71">
        <v>39203100</v>
      </c>
      <c r="E1001" s="72" t="s">
        <v>376</v>
      </c>
      <c r="F1001" s="71" t="s">
        <v>377</v>
      </c>
      <c r="G1001" s="71" t="s">
        <v>378</v>
      </c>
      <c r="H1001" s="71" t="s">
        <v>2249</v>
      </c>
      <c r="I1001" s="71" t="s">
        <v>1838</v>
      </c>
      <c r="J1001" s="71" t="s">
        <v>463</v>
      </c>
      <c r="K1001" s="48" t="s">
        <v>323</v>
      </c>
      <c r="L1001" s="48">
        <v>2</v>
      </c>
      <c r="O1001" s="78" t="s">
        <v>2427</v>
      </c>
      <c r="P1001" s="48">
        <v>100</v>
      </c>
      <c r="Q1001" s="48" t="str">
        <f t="shared" si="1"/>
        <v>ZOOMMDP_100</v>
      </c>
    </row>
    <row r="1002" spans="1:17" ht="16.5">
      <c r="A1002" s="71" t="s">
        <v>2430</v>
      </c>
      <c r="B1002" s="71" t="s">
        <v>2431</v>
      </c>
      <c r="C1002" s="71">
        <v>7618900</v>
      </c>
      <c r="D1002" s="71">
        <v>39032100</v>
      </c>
      <c r="E1002" s="72" t="s">
        <v>376</v>
      </c>
      <c r="F1002" s="71" t="s">
        <v>377</v>
      </c>
      <c r="G1002" s="71" t="s">
        <v>378</v>
      </c>
      <c r="H1002" s="71" t="s">
        <v>2249</v>
      </c>
      <c r="I1002" s="71" t="s">
        <v>1838</v>
      </c>
      <c r="J1002" s="71" t="s">
        <v>460</v>
      </c>
      <c r="K1002" s="48" t="s">
        <v>321</v>
      </c>
      <c r="L1002" s="48">
        <v>2</v>
      </c>
      <c r="O1002" s="78" t="s">
        <v>2427</v>
      </c>
      <c r="P1002" s="48">
        <v>102</v>
      </c>
      <c r="Q1002" s="48" t="str">
        <f t="shared" si="1"/>
        <v>ZOOMMDP_102</v>
      </c>
    </row>
    <row r="1003" spans="1:17" ht="16.5">
      <c r="A1003" s="71" t="s">
        <v>2432</v>
      </c>
      <c r="B1003" s="71" t="s">
        <v>2433</v>
      </c>
      <c r="C1003" s="71">
        <v>7627900</v>
      </c>
      <c r="D1003" s="71">
        <v>39019200</v>
      </c>
      <c r="E1003" s="72" t="s">
        <v>376</v>
      </c>
      <c r="F1003" s="71" t="s">
        <v>377</v>
      </c>
      <c r="G1003" s="71" t="s">
        <v>378</v>
      </c>
      <c r="H1003" s="71" t="s">
        <v>2249</v>
      </c>
      <c r="I1003" s="71" t="s">
        <v>1838</v>
      </c>
      <c r="J1003" s="71" t="s">
        <v>460</v>
      </c>
      <c r="K1003" s="48" t="s">
        <v>321</v>
      </c>
      <c r="L1003" s="48">
        <v>2</v>
      </c>
      <c r="O1003" s="78" t="s">
        <v>2427</v>
      </c>
      <c r="P1003" s="48">
        <v>104</v>
      </c>
      <c r="Q1003" s="48" t="str">
        <f t="shared" si="1"/>
        <v>ZOOMMDP_104</v>
      </c>
    </row>
    <row r="1004" spans="1:17" ht="16.5">
      <c r="A1004" s="71" t="s">
        <v>2434</v>
      </c>
      <c r="B1004" s="71" t="s">
        <v>2435</v>
      </c>
      <c r="C1004" s="71">
        <v>7550000</v>
      </c>
      <c r="D1004" s="71">
        <v>39070000</v>
      </c>
      <c r="E1004" s="72" t="s">
        <v>376</v>
      </c>
      <c r="F1004" s="71" t="s">
        <v>377</v>
      </c>
      <c r="G1004" s="71" t="s">
        <v>378</v>
      </c>
      <c r="H1004" s="71" t="s">
        <v>2249</v>
      </c>
      <c r="I1004" s="71" t="s">
        <v>1838</v>
      </c>
      <c r="J1004" s="71" t="s">
        <v>460</v>
      </c>
      <c r="K1004" s="48" t="s">
        <v>321</v>
      </c>
      <c r="L1004" s="48">
        <v>2</v>
      </c>
      <c r="O1004" s="78" t="s">
        <v>2427</v>
      </c>
      <c r="P1004" s="48">
        <v>106</v>
      </c>
      <c r="Q1004" s="48" t="str">
        <f t="shared" si="1"/>
        <v>ZOOMMDP_106</v>
      </c>
    </row>
    <row r="1005" spans="1:17" ht="16.5">
      <c r="A1005" s="71" t="s">
        <v>2436</v>
      </c>
      <c r="B1005" s="71" t="s">
        <v>2437</v>
      </c>
      <c r="C1005" s="71">
        <v>7529900</v>
      </c>
      <c r="D1005" s="71">
        <v>39069800</v>
      </c>
      <c r="E1005" s="72" t="s">
        <v>376</v>
      </c>
      <c r="F1005" s="71" t="s">
        <v>377</v>
      </c>
      <c r="G1005" s="71" t="s">
        <v>378</v>
      </c>
      <c r="H1005" s="71" t="s">
        <v>2249</v>
      </c>
      <c r="I1005" s="71" t="s">
        <v>1838</v>
      </c>
      <c r="J1005" s="71" t="s">
        <v>460</v>
      </c>
      <c r="K1005" s="48" t="s">
        <v>321</v>
      </c>
      <c r="L1005" s="48">
        <v>2</v>
      </c>
      <c r="O1005" s="78" t="s">
        <v>2427</v>
      </c>
      <c r="P1005" s="48">
        <v>108</v>
      </c>
      <c r="Q1005" s="48" t="str">
        <f t="shared" si="1"/>
        <v>ZOOMMDP_108</v>
      </c>
    </row>
    <row r="1006" spans="1:17" ht="16.5">
      <c r="A1006" s="71" t="s">
        <v>2438</v>
      </c>
      <c r="B1006" s="71" t="s">
        <v>2439</v>
      </c>
      <c r="C1006" s="71">
        <v>7522000</v>
      </c>
      <c r="D1006" s="71">
        <v>39061400</v>
      </c>
      <c r="E1006" s="72" t="s">
        <v>376</v>
      </c>
      <c r="F1006" s="71" t="s">
        <v>377</v>
      </c>
      <c r="G1006" s="71" t="s">
        <v>378</v>
      </c>
      <c r="H1006" s="71" t="s">
        <v>2249</v>
      </c>
      <c r="I1006" s="71" t="s">
        <v>1838</v>
      </c>
      <c r="J1006" s="71" t="s">
        <v>460</v>
      </c>
      <c r="K1006" s="48" t="s">
        <v>321</v>
      </c>
      <c r="L1006" s="48">
        <v>2</v>
      </c>
      <c r="O1006" s="78" t="s">
        <v>2427</v>
      </c>
      <c r="P1006" s="48">
        <v>110</v>
      </c>
      <c r="Q1006" s="48" t="str">
        <f t="shared" si="1"/>
        <v>ZOOMMDP_110</v>
      </c>
    </row>
    <row r="1007" spans="1:17" ht="16.5">
      <c r="A1007" s="71" t="s">
        <v>2440</v>
      </c>
      <c r="B1007" s="71" t="s">
        <v>2441</v>
      </c>
      <c r="C1007" s="71">
        <v>7507500</v>
      </c>
      <c r="D1007" s="71">
        <v>39052900</v>
      </c>
      <c r="E1007" s="72" t="s">
        <v>376</v>
      </c>
      <c r="F1007" s="71" t="s">
        <v>377</v>
      </c>
      <c r="G1007" s="71" t="s">
        <v>378</v>
      </c>
      <c r="H1007" s="71" t="s">
        <v>2249</v>
      </c>
      <c r="I1007" s="71" t="s">
        <v>1838</v>
      </c>
      <c r="J1007" s="71" t="s">
        <v>460</v>
      </c>
      <c r="K1007" s="48" t="s">
        <v>321</v>
      </c>
      <c r="L1007" s="48">
        <v>2</v>
      </c>
      <c r="O1007" s="78" t="s">
        <v>2427</v>
      </c>
      <c r="P1007" s="48">
        <v>112</v>
      </c>
      <c r="Q1007" s="48" t="str">
        <f t="shared" si="1"/>
        <v>ZOOMMDP_112</v>
      </c>
    </row>
    <row r="1008" spans="1:17" ht="16.5">
      <c r="A1008" s="71" t="s">
        <v>2442</v>
      </c>
      <c r="B1008" s="71" t="s">
        <v>2443</v>
      </c>
      <c r="C1008" s="71">
        <v>7492100</v>
      </c>
      <c r="D1008" s="71">
        <v>39042400</v>
      </c>
      <c r="E1008" s="72" t="s">
        <v>376</v>
      </c>
      <c r="F1008" s="71" t="s">
        <v>377</v>
      </c>
      <c r="G1008" s="71" t="s">
        <v>378</v>
      </c>
      <c r="H1008" s="71" t="s">
        <v>2249</v>
      </c>
      <c r="I1008" s="71" t="s">
        <v>1838</v>
      </c>
      <c r="J1008" s="71" t="s">
        <v>460</v>
      </c>
      <c r="K1008" s="48" t="s">
        <v>321</v>
      </c>
      <c r="L1008" s="48">
        <v>2</v>
      </c>
      <c r="O1008" s="78" t="s">
        <v>2427</v>
      </c>
      <c r="P1008" s="48">
        <v>114</v>
      </c>
      <c r="Q1008" s="48" t="str">
        <f t="shared" si="1"/>
        <v>ZOOMMDP_114</v>
      </c>
    </row>
    <row r="1009" spans="1:17" ht="16.5">
      <c r="A1009" s="71" t="s">
        <v>2444</v>
      </c>
      <c r="B1009" s="71" t="s">
        <v>2445</v>
      </c>
      <c r="C1009" s="71">
        <v>7428400</v>
      </c>
      <c r="D1009" s="71">
        <v>39025200</v>
      </c>
      <c r="E1009" s="72" t="s">
        <v>376</v>
      </c>
      <c r="F1009" s="71" t="s">
        <v>377</v>
      </c>
      <c r="G1009" s="71" t="s">
        <v>378</v>
      </c>
      <c r="H1009" s="71" t="s">
        <v>2249</v>
      </c>
      <c r="I1009" s="71" t="s">
        <v>1838</v>
      </c>
      <c r="J1009" s="71" t="s">
        <v>438</v>
      </c>
      <c r="K1009" s="48" t="s">
        <v>322</v>
      </c>
      <c r="L1009" s="48">
        <v>2</v>
      </c>
      <c r="O1009" s="78" t="s">
        <v>2427</v>
      </c>
      <c r="P1009" s="48">
        <v>116</v>
      </c>
      <c r="Q1009" s="48" t="str">
        <f t="shared" si="1"/>
        <v>ZOOMMDP_116</v>
      </c>
    </row>
    <row r="1010" spans="1:17" ht="16.5">
      <c r="A1010" s="71" t="s">
        <v>2446</v>
      </c>
      <c r="B1010" s="71" t="s">
        <v>2447</v>
      </c>
      <c r="C1010" s="71">
        <v>7422500</v>
      </c>
      <c r="D1010" s="71">
        <v>39011400</v>
      </c>
      <c r="E1010" s="72" t="s">
        <v>376</v>
      </c>
      <c r="F1010" s="71" t="s">
        <v>377</v>
      </c>
      <c r="G1010" s="71" t="s">
        <v>378</v>
      </c>
      <c r="H1010" s="71" t="s">
        <v>2249</v>
      </c>
      <c r="I1010" s="71" t="s">
        <v>1838</v>
      </c>
      <c r="J1010" s="71" t="s">
        <v>438</v>
      </c>
      <c r="K1010" s="48" t="s">
        <v>322</v>
      </c>
      <c r="L1010" s="48">
        <v>2</v>
      </c>
      <c r="O1010" s="78" t="s">
        <v>2427</v>
      </c>
      <c r="P1010" s="48">
        <v>118</v>
      </c>
      <c r="Q1010" s="48" t="str">
        <f t="shared" si="1"/>
        <v>ZOOMMDP_118</v>
      </c>
    </row>
    <row r="1011" spans="1:17" ht="16.5">
      <c r="A1011" s="71" t="s">
        <v>2448</v>
      </c>
      <c r="B1011" s="71" t="s">
        <v>2449</v>
      </c>
      <c r="C1011" s="71">
        <v>7421600</v>
      </c>
      <c r="D1011" s="71">
        <v>38979900</v>
      </c>
      <c r="E1011" s="72" t="s">
        <v>376</v>
      </c>
      <c r="F1011" s="71" t="s">
        <v>377</v>
      </c>
      <c r="G1011" s="71" t="s">
        <v>378</v>
      </c>
      <c r="H1011" s="71" t="s">
        <v>2249</v>
      </c>
      <c r="I1011" s="71" t="s">
        <v>1838</v>
      </c>
      <c r="J1011" s="71" t="s">
        <v>438</v>
      </c>
      <c r="K1011" s="48" t="s">
        <v>322</v>
      </c>
      <c r="L1011" s="48">
        <v>2</v>
      </c>
      <c r="O1011" s="78" t="s">
        <v>2427</v>
      </c>
      <c r="P1011" s="48">
        <v>12</v>
      </c>
      <c r="Q1011" s="48" t="str">
        <f t="shared" si="1"/>
        <v>ZOOMMDP_12</v>
      </c>
    </row>
    <row r="1012" spans="1:17" ht="16.5">
      <c r="A1012" s="71" t="s">
        <v>2450</v>
      </c>
      <c r="B1012" s="71" t="s">
        <v>2451</v>
      </c>
      <c r="C1012" s="71">
        <v>7092800</v>
      </c>
      <c r="D1012" s="71">
        <v>39132800</v>
      </c>
      <c r="E1012" s="72" t="s">
        <v>376</v>
      </c>
      <c r="F1012" s="71" t="s">
        <v>377</v>
      </c>
      <c r="G1012" s="71" t="s">
        <v>378</v>
      </c>
      <c r="H1012" s="71" t="s">
        <v>2249</v>
      </c>
      <c r="I1012" s="71" t="s">
        <v>1838</v>
      </c>
      <c r="J1012" s="71" t="s">
        <v>463</v>
      </c>
      <c r="K1012" s="48" t="s">
        <v>323</v>
      </c>
      <c r="L1012" s="48">
        <v>1</v>
      </c>
      <c r="O1012" s="78" t="s">
        <v>2427</v>
      </c>
      <c r="P1012" s="48">
        <v>120</v>
      </c>
      <c r="Q1012" s="48" t="str">
        <f t="shared" si="1"/>
        <v>ZOOMMDP_120</v>
      </c>
    </row>
    <row r="1013" spans="1:17" ht="16.5">
      <c r="A1013" s="71" t="s">
        <v>2452</v>
      </c>
      <c r="B1013" s="71" t="s">
        <v>2453</v>
      </c>
      <c r="C1013" s="71">
        <v>7418300</v>
      </c>
      <c r="D1013" s="71">
        <v>39084800</v>
      </c>
      <c r="E1013" s="72" t="s">
        <v>376</v>
      </c>
      <c r="F1013" s="71" t="s">
        <v>377</v>
      </c>
      <c r="G1013" s="71" t="s">
        <v>378</v>
      </c>
      <c r="H1013" s="71" t="s">
        <v>2249</v>
      </c>
      <c r="I1013" s="71" t="s">
        <v>1838</v>
      </c>
      <c r="J1013" s="71" t="s">
        <v>438</v>
      </c>
      <c r="K1013" s="48" t="s">
        <v>322</v>
      </c>
      <c r="L1013" s="48">
        <v>1</v>
      </c>
      <c r="O1013" s="78" t="s">
        <v>2427</v>
      </c>
      <c r="P1013" s="48">
        <v>122</v>
      </c>
      <c r="Q1013" s="48" t="str">
        <f t="shared" si="1"/>
        <v>ZOOMMDP_122</v>
      </c>
    </row>
    <row r="1014" spans="1:17" ht="16.5">
      <c r="A1014" s="71" t="s">
        <v>2454</v>
      </c>
      <c r="B1014" s="71" t="s">
        <v>2455</v>
      </c>
      <c r="C1014" s="71">
        <v>7436800</v>
      </c>
      <c r="D1014" s="71">
        <v>39083900</v>
      </c>
      <c r="E1014" s="72" t="s">
        <v>376</v>
      </c>
      <c r="F1014" s="71" t="s">
        <v>377</v>
      </c>
      <c r="G1014" s="71" t="s">
        <v>378</v>
      </c>
      <c r="H1014" s="71" t="s">
        <v>2249</v>
      </c>
      <c r="I1014" s="71" t="s">
        <v>1838</v>
      </c>
      <c r="J1014" s="71" t="s">
        <v>438</v>
      </c>
      <c r="K1014" s="48" t="s">
        <v>322</v>
      </c>
      <c r="L1014" s="48">
        <v>1</v>
      </c>
      <c r="O1014" s="78" t="s">
        <v>2427</v>
      </c>
      <c r="P1014" s="48">
        <v>124</v>
      </c>
      <c r="Q1014" s="48" t="str">
        <f t="shared" si="1"/>
        <v>ZOOMMDP_124</v>
      </c>
    </row>
    <row r="1015" spans="1:17" ht="16.5">
      <c r="A1015" s="71" t="s">
        <v>2456</v>
      </c>
      <c r="B1015" s="71" t="s">
        <v>2457</v>
      </c>
      <c r="C1015" s="71">
        <v>7410700</v>
      </c>
      <c r="D1015" s="71">
        <v>39120600</v>
      </c>
      <c r="E1015" s="72" t="s">
        <v>376</v>
      </c>
      <c r="F1015" s="71" t="s">
        <v>377</v>
      </c>
      <c r="G1015" s="71" t="s">
        <v>378</v>
      </c>
      <c r="H1015" s="71" t="s">
        <v>2249</v>
      </c>
      <c r="I1015" s="71" t="s">
        <v>1838</v>
      </c>
      <c r="J1015" s="71" t="s">
        <v>438</v>
      </c>
      <c r="K1015" s="48" t="s">
        <v>322</v>
      </c>
      <c r="L1015" s="48">
        <v>1</v>
      </c>
      <c r="O1015" s="78" t="s">
        <v>2427</v>
      </c>
      <c r="P1015" s="48">
        <v>126</v>
      </c>
      <c r="Q1015" s="48" t="str">
        <f t="shared" si="1"/>
        <v>ZOOMMDP_126</v>
      </c>
    </row>
    <row r="1016" spans="1:17" ht="16.5">
      <c r="A1016" s="71" t="s">
        <v>2458</v>
      </c>
      <c r="B1016" s="71" t="s">
        <v>2459</v>
      </c>
      <c r="C1016" s="71">
        <v>7446400</v>
      </c>
      <c r="D1016" s="71">
        <v>39032400</v>
      </c>
      <c r="E1016" s="72" t="s">
        <v>376</v>
      </c>
      <c r="F1016" s="71" t="s">
        <v>377</v>
      </c>
      <c r="G1016" s="71" t="s">
        <v>378</v>
      </c>
      <c r="H1016" s="71" t="s">
        <v>2249</v>
      </c>
      <c r="I1016" s="71" t="s">
        <v>1838</v>
      </c>
      <c r="J1016" s="71" t="s">
        <v>438</v>
      </c>
      <c r="K1016" s="48" t="s">
        <v>322</v>
      </c>
      <c r="L1016" s="48">
        <v>1</v>
      </c>
      <c r="O1016" s="78" t="s">
        <v>2427</v>
      </c>
      <c r="P1016" s="48">
        <v>128</v>
      </c>
      <c r="Q1016" s="48" t="str">
        <f t="shared" si="1"/>
        <v>ZOOMMDP_128</v>
      </c>
    </row>
    <row r="1017" spans="1:17" ht="16.5">
      <c r="A1017" s="71" t="s">
        <v>2460</v>
      </c>
      <c r="B1017" s="71" t="s">
        <v>2461</v>
      </c>
      <c r="C1017" s="71">
        <v>7435400</v>
      </c>
      <c r="D1017" s="71">
        <v>39014900</v>
      </c>
      <c r="E1017" s="72" t="s">
        <v>376</v>
      </c>
      <c r="F1017" s="71" t="s">
        <v>377</v>
      </c>
      <c r="G1017" s="71" t="s">
        <v>378</v>
      </c>
      <c r="H1017" s="71" t="s">
        <v>2249</v>
      </c>
      <c r="I1017" s="71" t="s">
        <v>1838</v>
      </c>
      <c r="J1017" s="71" t="s">
        <v>438</v>
      </c>
      <c r="K1017" s="48" t="s">
        <v>322</v>
      </c>
      <c r="L1017" s="48">
        <v>1</v>
      </c>
      <c r="O1017" s="78" t="s">
        <v>2427</v>
      </c>
      <c r="P1017" s="48">
        <v>130</v>
      </c>
      <c r="Q1017" s="48" t="str">
        <f t="shared" si="1"/>
        <v>ZOOMMDP_130</v>
      </c>
    </row>
    <row r="1018" spans="1:17" ht="16.5">
      <c r="A1018" s="71" t="s">
        <v>2462</v>
      </c>
      <c r="B1018" s="71" t="s">
        <v>2463</v>
      </c>
      <c r="C1018" s="71">
        <v>7089900</v>
      </c>
      <c r="D1018" s="71">
        <v>39199800</v>
      </c>
      <c r="E1018" s="72" t="s">
        <v>376</v>
      </c>
      <c r="F1018" s="71" t="s">
        <v>377</v>
      </c>
      <c r="G1018" s="71" t="s">
        <v>378</v>
      </c>
      <c r="H1018" s="71" t="s">
        <v>2249</v>
      </c>
      <c r="I1018" s="71" t="s">
        <v>1838</v>
      </c>
      <c r="J1018" s="71" t="s">
        <v>463</v>
      </c>
      <c r="K1018" s="48" t="s">
        <v>323</v>
      </c>
      <c r="L1018" s="48">
        <v>1</v>
      </c>
      <c r="O1018" s="78" t="s">
        <v>2427</v>
      </c>
      <c r="P1018" s="48">
        <v>132</v>
      </c>
      <c r="Q1018" s="48" t="str">
        <f t="shared" si="1"/>
        <v>ZOOMMDP_132</v>
      </c>
    </row>
    <row r="1019" spans="1:17" ht="16.5">
      <c r="A1019" s="71" t="s">
        <v>2464</v>
      </c>
      <c r="B1019" s="71" t="s">
        <v>2465</v>
      </c>
      <c r="C1019" s="71">
        <v>7431000</v>
      </c>
      <c r="D1019" s="71">
        <v>38992200</v>
      </c>
      <c r="E1019" s="72" t="s">
        <v>376</v>
      </c>
      <c r="F1019" s="71" t="s">
        <v>377</v>
      </c>
      <c r="G1019" s="71" t="s">
        <v>378</v>
      </c>
      <c r="H1019" s="71" t="s">
        <v>2249</v>
      </c>
      <c r="I1019" s="71" t="s">
        <v>1838</v>
      </c>
      <c r="J1019" s="71" t="s">
        <v>438</v>
      </c>
      <c r="K1019" s="48" t="s">
        <v>322</v>
      </c>
      <c r="L1019" s="48">
        <v>1</v>
      </c>
      <c r="O1019" s="78" t="s">
        <v>2427</v>
      </c>
      <c r="P1019" s="48">
        <v>134</v>
      </c>
      <c r="Q1019" s="48" t="str">
        <f t="shared" si="1"/>
        <v>ZOOMMDP_134</v>
      </c>
    </row>
    <row r="1020" spans="1:17" ht="16.5">
      <c r="A1020" s="71" t="s">
        <v>2466</v>
      </c>
      <c r="B1020" s="71" t="s">
        <v>2467</v>
      </c>
      <c r="C1020" s="71">
        <v>7434200</v>
      </c>
      <c r="D1020" s="71">
        <v>38968200</v>
      </c>
      <c r="E1020" s="72" t="s">
        <v>376</v>
      </c>
      <c r="F1020" s="71" t="s">
        <v>377</v>
      </c>
      <c r="G1020" s="71" t="s">
        <v>378</v>
      </c>
      <c r="H1020" s="71" t="s">
        <v>2249</v>
      </c>
      <c r="I1020" s="71" t="s">
        <v>1838</v>
      </c>
      <c r="J1020" s="71" t="s">
        <v>438</v>
      </c>
      <c r="K1020" s="48" t="s">
        <v>322</v>
      </c>
      <c r="L1020" s="48">
        <v>1</v>
      </c>
      <c r="O1020" s="78" t="s">
        <v>2427</v>
      </c>
      <c r="P1020" s="48">
        <v>136</v>
      </c>
      <c r="Q1020" s="48" t="str">
        <f t="shared" si="1"/>
        <v>ZOOMMDP_136</v>
      </c>
    </row>
    <row r="1021" spans="1:17" ht="16.5">
      <c r="A1021" s="71" t="s">
        <v>2468</v>
      </c>
      <c r="B1021" s="71" t="s">
        <v>2469</v>
      </c>
      <c r="C1021" s="71">
        <v>7436700</v>
      </c>
      <c r="D1021" s="71">
        <v>38941800</v>
      </c>
      <c r="E1021" s="72" t="s">
        <v>376</v>
      </c>
      <c r="F1021" s="71" t="s">
        <v>377</v>
      </c>
      <c r="G1021" s="71" t="s">
        <v>378</v>
      </c>
      <c r="H1021" s="71" t="s">
        <v>2249</v>
      </c>
      <c r="I1021" s="71" t="s">
        <v>1838</v>
      </c>
      <c r="J1021" s="71" t="s">
        <v>438</v>
      </c>
      <c r="K1021" s="48" t="s">
        <v>322</v>
      </c>
      <c r="L1021" s="48">
        <v>1</v>
      </c>
      <c r="O1021" s="78" t="s">
        <v>2427</v>
      </c>
      <c r="P1021" s="48">
        <v>138</v>
      </c>
      <c r="Q1021" s="48" t="str">
        <f t="shared" si="1"/>
        <v>ZOOMMDP_138</v>
      </c>
    </row>
    <row r="1022" spans="1:17" ht="16.5">
      <c r="A1022" s="71" t="s">
        <v>2470</v>
      </c>
      <c r="B1022" s="71" t="s">
        <v>2471</v>
      </c>
      <c r="C1022" s="71">
        <v>7393200</v>
      </c>
      <c r="D1022" s="71">
        <v>38910700</v>
      </c>
      <c r="E1022" s="72" t="s">
        <v>376</v>
      </c>
      <c r="F1022" s="71" t="s">
        <v>377</v>
      </c>
      <c r="G1022" s="71" t="s">
        <v>378</v>
      </c>
      <c r="H1022" s="71" t="s">
        <v>2249</v>
      </c>
      <c r="I1022" s="71" t="s">
        <v>1838</v>
      </c>
      <c r="J1022" s="71" t="s">
        <v>438</v>
      </c>
      <c r="K1022" s="48" t="s">
        <v>322</v>
      </c>
      <c r="L1022" s="48">
        <v>1</v>
      </c>
      <c r="O1022" s="78" t="s">
        <v>2427</v>
      </c>
      <c r="P1022" s="48">
        <v>14</v>
      </c>
      <c r="Q1022" s="48" t="str">
        <f t="shared" si="1"/>
        <v>ZOOMMDP_14</v>
      </c>
    </row>
    <row r="1023" spans="1:17" ht="16.5">
      <c r="A1023" s="71" t="s">
        <v>2472</v>
      </c>
      <c r="B1023" s="71" t="s">
        <v>2473</v>
      </c>
      <c r="C1023" s="71">
        <v>7390100</v>
      </c>
      <c r="D1023" s="71">
        <v>38935400</v>
      </c>
      <c r="E1023" s="72" t="s">
        <v>376</v>
      </c>
      <c r="F1023" s="71" t="s">
        <v>377</v>
      </c>
      <c r="G1023" s="71" t="s">
        <v>378</v>
      </c>
      <c r="H1023" s="71" t="s">
        <v>2249</v>
      </c>
      <c r="I1023" s="71" t="s">
        <v>1838</v>
      </c>
      <c r="J1023" s="71" t="s">
        <v>438</v>
      </c>
      <c r="K1023" s="48" t="s">
        <v>322</v>
      </c>
      <c r="L1023" s="48">
        <v>1</v>
      </c>
      <c r="O1023" s="78" t="s">
        <v>2427</v>
      </c>
      <c r="P1023" s="48">
        <v>140</v>
      </c>
      <c r="Q1023" s="48" t="str">
        <f t="shared" si="1"/>
        <v>ZOOMMDP_140</v>
      </c>
    </row>
    <row r="1024" spans="1:17" ht="16.5">
      <c r="A1024" s="71" t="s">
        <v>2474</v>
      </c>
      <c r="B1024" s="71" t="s">
        <v>2475</v>
      </c>
      <c r="C1024" s="71">
        <v>7388200</v>
      </c>
      <c r="D1024" s="71">
        <v>38960000</v>
      </c>
      <c r="E1024" s="72" t="s">
        <v>376</v>
      </c>
      <c r="F1024" s="71" t="s">
        <v>377</v>
      </c>
      <c r="G1024" s="71" t="s">
        <v>378</v>
      </c>
      <c r="H1024" s="71" t="s">
        <v>2249</v>
      </c>
      <c r="I1024" s="71" t="s">
        <v>1838</v>
      </c>
      <c r="J1024" s="71" t="s">
        <v>438</v>
      </c>
      <c r="K1024" s="48" t="s">
        <v>322</v>
      </c>
      <c r="L1024" s="48">
        <v>1</v>
      </c>
      <c r="O1024" s="78" t="s">
        <v>2427</v>
      </c>
      <c r="P1024" s="48">
        <v>142</v>
      </c>
      <c r="Q1024" s="48" t="str">
        <f t="shared" si="1"/>
        <v>ZOOMMDP_142</v>
      </c>
    </row>
    <row r="1025" spans="1:17" ht="16.5">
      <c r="A1025" s="71" t="s">
        <v>2476</v>
      </c>
      <c r="B1025" s="71" t="s">
        <v>2477</v>
      </c>
      <c r="C1025" s="71">
        <v>7382900</v>
      </c>
      <c r="D1025" s="71">
        <v>38987200</v>
      </c>
      <c r="E1025" s="72" t="s">
        <v>376</v>
      </c>
      <c r="F1025" s="71" t="s">
        <v>377</v>
      </c>
      <c r="G1025" s="71" t="s">
        <v>378</v>
      </c>
      <c r="H1025" s="71" t="s">
        <v>2249</v>
      </c>
      <c r="I1025" s="71" t="s">
        <v>1838</v>
      </c>
      <c r="J1025" s="71" t="s">
        <v>438</v>
      </c>
      <c r="K1025" s="48" t="s">
        <v>322</v>
      </c>
      <c r="L1025" s="48">
        <v>1</v>
      </c>
      <c r="O1025" s="78" t="s">
        <v>2427</v>
      </c>
      <c r="P1025" s="48">
        <v>146</v>
      </c>
      <c r="Q1025" s="48" t="str">
        <f t="shared" si="1"/>
        <v>ZOOMMDP_146</v>
      </c>
    </row>
    <row r="1026" spans="1:17" ht="16.5">
      <c r="A1026" s="71" t="s">
        <v>2478</v>
      </c>
      <c r="B1026" s="71" t="s">
        <v>2479</v>
      </c>
      <c r="C1026" s="71">
        <v>7375000</v>
      </c>
      <c r="D1026" s="71">
        <v>39008100</v>
      </c>
      <c r="E1026" s="72" t="s">
        <v>376</v>
      </c>
      <c r="F1026" s="71" t="s">
        <v>377</v>
      </c>
      <c r="G1026" s="71" t="s">
        <v>378</v>
      </c>
      <c r="H1026" s="71" t="s">
        <v>2249</v>
      </c>
      <c r="I1026" s="71" t="s">
        <v>1838</v>
      </c>
      <c r="J1026" s="71" t="s">
        <v>463</v>
      </c>
      <c r="K1026" s="48" t="s">
        <v>323</v>
      </c>
      <c r="L1026" s="48">
        <v>1</v>
      </c>
      <c r="O1026" s="78" t="s">
        <v>2427</v>
      </c>
      <c r="P1026" s="48">
        <v>148</v>
      </c>
      <c r="Q1026" s="48" t="str">
        <f t="shared" si="1"/>
        <v>ZOOMMDP_148</v>
      </c>
    </row>
    <row r="1027" spans="1:17" ht="16.5">
      <c r="A1027" s="71" t="s">
        <v>2480</v>
      </c>
      <c r="B1027" s="71" t="s">
        <v>2481</v>
      </c>
      <c r="C1027" s="71">
        <v>7352800</v>
      </c>
      <c r="D1027" s="71">
        <v>39004500</v>
      </c>
      <c r="E1027" s="72" t="s">
        <v>376</v>
      </c>
      <c r="F1027" s="71" t="s">
        <v>377</v>
      </c>
      <c r="G1027" s="71" t="s">
        <v>378</v>
      </c>
      <c r="H1027" s="71" t="s">
        <v>2249</v>
      </c>
      <c r="I1027" s="71" t="s">
        <v>1838</v>
      </c>
      <c r="J1027" s="71" t="s">
        <v>463</v>
      </c>
      <c r="K1027" s="48" t="s">
        <v>323</v>
      </c>
      <c r="L1027" s="48">
        <v>1</v>
      </c>
      <c r="O1027" s="78" t="s">
        <v>2427</v>
      </c>
      <c r="P1027" s="48">
        <v>150</v>
      </c>
      <c r="Q1027" s="48" t="str">
        <f t="shared" si="1"/>
        <v>ZOOMMDP_150</v>
      </c>
    </row>
    <row r="1028" spans="1:17" ht="16.5">
      <c r="A1028" s="71" t="s">
        <v>2482</v>
      </c>
      <c r="B1028" s="71" t="s">
        <v>2483</v>
      </c>
      <c r="C1028" s="71">
        <v>7324800</v>
      </c>
      <c r="D1028" s="71">
        <v>39012700</v>
      </c>
      <c r="E1028" s="72" t="s">
        <v>376</v>
      </c>
      <c r="F1028" s="71" t="s">
        <v>377</v>
      </c>
      <c r="G1028" s="71" t="s">
        <v>378</v>
      </c>
      <c r="H1028" s="71" t="s">
        <v>2249</v>
      </c>
      <c r="I1028" s="71" t="s">
        <v>1838</v>
      </c>
      <c r="J1028" s="71" t="s">
        <v>463</v>
      </c>
      <c r="K1028" s="48" t="s">
        <v>323</v>
      </c>
      <c r="L1028" s="48">
        <v>1</v>
      </c>
      <c r="O1028" s="78" t="s">
        <v>2427</v>
      </c>
      <c r="P1028" s="48">
        <v>152</v>
      </c>
      <c r="Q1028" s="48" t="str">
        <f t="shared" si="1"/>
        <v>ZOOMMDP_152</v>
      </c>
    </row>
    <row r="1029" spans="1:17" ht="16.5">
      <c r="A1029" s="71" t="s">
        <v>2484</v>
      </c>
      <c r="B1029" s="71" t="s">
        <v>2485</v>
      </c>
      <c r="C1029" s="71">
        <v>7100100</v>
      </c>
      <c r="D1029" s="71">
        <v>39220300</v>
      </c>
      <c r="E1029" s="72" t="s">
        <v>376</v>
      </c>
      <c r="F1029" s="71" t="s">
        <v>377</v>
      </c>
      <c r="G1029" s="71" t="s">
        <v>378</v>
      </c>
      <c r="H1029" s="71" t="s">
        <v>2249</v>
      </c>
      <c r="I1029" s="71" t="s">
        <v>1838</v>
      </c>
      <c r="J1029" s="71" t="s">
        <v>463</v>
      </c>
      <c r="K1029" s="48" t="s">
        <v>323</v>
      </c>
      <c r="L1029" s="48">
        <v>1</v>
      </c>
      <c r="O1029" s="78" t="s">
        <v>2427</v>
      </c>
      <c r="P1029" s="48">
        <v>154</v>
      </c>
      <c r="Q1029" s="48" t="str">
        <f t="shared" si="1"/>
        <v>ZOOMMDP_154</v>
      </c>
    </row>
    <row r="1030" spans="1:17" ht="16.5">
      <c r="A1030" s="71" t="s">
        <v>2486</v>
      </c>
      <c r="B1030" s="71" t="s">
        <v>2487</v>
      </c>
      <c r="C1030" s="71">
        <v>7303000</v>
      </c>
      <c r="D1030" s="71">
        <v>39026800</v>
      </c>
      <c r="E1030" s="72" t="s">
        <v>376</v>
      </c>
      <c r="F1030" s="71" t="s">
        <v>377</v>
      </c>
      <c r="G1030" s="71" t="s">
        <v>378</v>
      </c>
      <c r="H1030" s="71" t="s">
        <v>2249</v>
      </c>
      <c r="I1030" s="71" t="s">
        <v>1838</v>
      </c>
      <c r="J1030" s="71" t="s">
        <v>463</v>
      </c>
      <c r="K1030" s="48" t="s">
        <v>323</v>
      </c>
      <c r="L1030" s="48">
        <v>1</v>
      </c>
      <c r="O1030" s="78" t="s">
        <v>2427</v>
      </c>
      <c r="P1030" s="48">
        <v>156</v>
      </c>
      <c r="Q1030" s="48" t="str">
        <f t="shared" si="1"/>
        <v>ZOOMMDP_156</v>
      </c>
    </row>
    <row r="1031" spans="1:17" ht="16.5">
      <c r="A1031" s="71" t="s">
        <v>2488</v>
      </c>
      <c r="B1031" s="71" t="s">
        <v>2489</v>
      </c>
      <c r="C1031" s="71">
        <v>7291600</v>
      </c>
      <c r="D1031" s="71">
        <v>39042300</v>
      </c>
      <c r="E1031" s="72" t="s">
        <v>376</v>
      </c>
      <c r="F1031" s="71" t="s">
        <v>377</v>
      </c>
      <c r="G1031" s="71" t="s">
        <v>378</v>
      </c>
      <c r="H1031" s="71" t="s">
        <v>2249</v>
      </c>
      <c r="I1031" s="71" t="s">
        <v>1838</v>
      </c>
      <c r="J1031" s="71" t="s">
        <v>463</v>
      </c>
      <c r="K1031" s="48" t="s">
        <v>323</v>
      </c>
      <c r="L1031" s="48">
        <v>1</v>
      </c>
      <c r="O1031" s="78" t="s">
        <v>2427</v>
      </c>
      <c r="P1031" s="48">
        <v>158</v>
      </c>
      <c r="Q1031" s="48" t="str">
        <f t="shared" si="1"/>
        <v>ZOOMMDP_158</v>
      </c>
    </row>
    <row r="1032" spans="1:17" ht="16.5">
      <c r="A1032" s="71" t="s">
        <v>2490</v>
      </c>
      <c r="B1032" s="71" t="s">
        <v>2491</v>
      </c>
      <c r="C1032" s="71">
        <v>7275700</v>
      </c>
      <c r="D1032" s="71">
        <v>39041800</v>
      </c>
      <c r="E1032" s="72" t="s">
        <v>376</v>
      </c>
      <c r="F1032" s="71" t="s">
        <v>377</v>
      </c>
      <c r="G1032" s="71" t="s">
        <v>378</v>
      </c>
      <c r="H1032" s="71" t="s">
        <v>2249</v>
      </c>
      <c r="I1032" s="71" t="s">
        <v>1838</v>
      </c>
      <c r="J1032" s="71" t="s">
        <v>463</v>
      </c>
      <c r="K1032" s="48" t="s">
        <v>323</v>
      </c>
      <c r="L1032" s="48">
        <v>1</v>
      </c>
      <c r="O1032" s="78" t="s">
        <v>2427</v>
      </c>
      <c r="P1032" s="48">
        <v>16</v>
      </c>
      <c r="Q1032" s="48" t="str">
        <f t="shared" si="1"/>
        <v>ZOOMMDP_16</v>
      </c>
    </row>
    <row r="1033" spans="1:17" ht="16.5">
      <c r="A1033" s="71" t="s">
        <v>2492</v>
      </c>
      <c r="B1033" s="71" t="s">
        <v>2493</v>
      </c>
      <c r="C1033" s="71">
        <v>7262100</v>
      </c>
      <c r="D1033" s="71">
        <v>39050300</v>
      </c>
      <c r="E1033" s="72" t="s">
        <v>376</v>
      </c>
      <c r="F1033" s="71" t="s">
        <v>377</v>
      </c>
      <c r="G1033" s="71" t="s">
        <v>378</v>
      </c>
      <c r="H1033" s="71" t="s">
        <v>2249</v>
      </c>
      <c r="I1033" s="71" t="s">
        <v>1838</v>
      </c>
      <c r="J1033" s="71" t="s">
        <v>463</v>
      </c>
      <c r="K1033" s="48" t="s">
        <v>323</v>
      </c>
      <c r="L1033" s="48">
        <v>1</v>
      </c>
      <c r="O1033" s="78" t="s">
        <v>2427</v>
      </c>
      <c r="P1033" s="48">
        <v>160</v>
      </c>
      <c r="Q1033" s="48" t="str">
        <f t="shared" si="1"/>
        <v>ZOOMMDP_160</v>
      </c>
    </row>
    <row r="1034" spans="1:17" ht="16.5">
      <c r="A1034" s="71" t="s">
        <v>2494</v>
      </c>
      <c r="B1034" s="71" t="s">
        <v>2495</v>
      </c>
      <c r="C1034" s="71">
        <v>7218700</v>
      </c>
      <c r="D1034" s="71">
        <v>39066200</v>
      </c>
      <c r="E1034" s="72" t="s">
        <v>376</v>
      </c>
      <c r="F1034" s="71" t="s">
        <v>377</v>
      </c>
      <c r="G1034" s="71" t="s">
        <v>378</v>
      </c>
      <c r="H1034" s="71" t="s">
        <v>2249</v>
      </c>
      <c r="I1034" s="71" t="s">
        <v>1838</v>
      </c>
      <c r="J1034" s="71" t="s">
        <v>463</v>
      </c>
      <c r="K1034" s="48" t="s">
        <v>323</v>
      </c>
      <c r="L1034" s="48">
        <v>1</v>
      </c>
      <c r="O1034" s="78" t="s">
        <v>2427</v>
      </c>
      <c r="P1034" s="48">
        <v>18</v>
      </c>
      <c r="Q1034" s="48" t="str">
        <f t="shared" si="1"/>
        <v>ZOOMMDP_18</v>
      </c>
    </row>
    <row r="1035" spans="1:17" ht="16.5">
      <c r="A1035" s="71" t="s">
        <v>2496</v>
      </c>
      <c r="B1035" s="71" t="s">
        <v>2497</v>
      </c>
      <c r="C1035" s="71">
        <v>7190600</v>
      </c>
      <c r="D1035" s="71">
        <v>39079300</v>
      </c>
      <c r="E1035" s="72" t="s">
        <v>376</v>
      </c>
      <c r="F1035" s="71" t="s">
        <v>377</v>
      </c>
      <c r="G1035" s="71" t="s">
        <v>378</v>
      </c>
      <c r="H1035" s="71" t="s">
        <v>2249</v>
      </c>
      <c r="I1035" s="71" t="s">
        <v>1838</v>
      </c>
      <c r="J1035" s="71" t="s">
        <v>463</v>
      </c>
      <c r="K1035" s="48" t="s">
        <v>323</v>
      </c>
      <c r="L1035" s="48">
        <v>1</v>
      </c>
      <c r="O1035" s="78" t="s">
        <v>2427</v>
      </c>
      <c r="P1035" s="48">
        <v>2</v>
      </c>
      <c r="Q1035" s="48" t="str">
        <f t="shared" si="1"/>
        <v>ZOOMMDP_2</v>
      </c>
    </row>
    <row r="1036" spans="1:17" ht="16.5">
      <c r="A1036" s="71" t="s">
        <v>2498</v>
      </c>
      <c r="B1036" s="71" t="s">
        <v>2499</v>
      </c>
      <c r="C1036" s="71">
        <v>7179500</v>
      </c>
      <c r="D1036" s="71">
        <v>39093300</v>
      </c>
      <c r="E1036" s="72" t="s">
        <v>376</v>
      </c>
      <c r="F1036" s="71" t="s">
        <v>377</v>
      </c>
      <c r="G1036" s="71" t="s">
        <v>378</v>
      </c>
      <c r="H1036" s="71" t="s">
        <v>2249</v>
      </c>
      <c r="I1036" s="71" t="s">
        <v>1838</v>
      </c>
      <c r="J1036" s="71" t="s">
        <v>463</v>
      </c>
      <c r="K1036" s="48" t="s">
        <v>323</v>
      </c>
      <c r="L1036" s="48">
        <v>1</v>
      </c>
      <c r="O1036" s="78" t="s">
        <v>2427</v>
      </c>
      <c r="P1036" s="48">
        <v>20</v>
      </c>
      <c r="Q1036" s="48" t="str">
        <f t="shared" si="1"/>
        <v>ZOOMMDP_20</v>
      </c>
    </row>
    <row r="1037" spans="1:17" ht="16.5">
      <c r="A1037" s="71" t="s">
        <v>2500</v>
      </c>
      <c r="B1037" s="71" t="s">
        <v>2501</v>
      </c>
      <c r="C1037" s="71">
        <v>7170100</v>
      </c>
      <c r="D1037" s="71">
        <v>39129100</v>
      </c>
      <c r="E1037" s="72" t="s">
        <v>376</v>
      </c>
      <c r="F1037" s="71" t="s">
        <v>377</v>
      </c>
      <c r="G1037" s="71" t="s">
        <v>378</v>
      </c>
      <c r="H1037" s="71" t="s">
        <v>2249</v>
      </c>
      <c r="I1037" s="71" t="s">
        <v>1838</v>
      </c>
      <c r="J1037" s="71" t="s">
        <v>463</v>
      </c>
      <c r="K1037" s="48" t="s">
        <v>323</v>
      </c>
      <c r="L1037" s="48">
        <v>1</v>
      </c>
      <c r="O1037" s="78" t="s">
        <v>2427</v>
      </c>
      <c r="P1037" s="48">
        <v>22</v>
      </c>
      <c r="Q1037" s="48" t="str">
        <f t="shared" si="1"/>
        <v>ZOOMMDP_22</v>
      </c>
    </row>
    <row r="1038" spans="1:17" ht="16.5">
      <c r="A1038" s="71" t="s">
        <v>2502</v>
      </c>
      <c r="B1038" s="71" t="s">
        <v>2503</v>
      </c>
      <c r="C1038" s="71">
        <v>7177000</v>
      </c>
      <c r="D1038" s="71">
        <v>39136900</v>
      </c>
      <c r="E1038" s="72" t="s">
        <v>376</v>
      </c>
      <c r="F1038" s="71" t="s">
        <v>377</v>
      </c>
      <c r="G1038" s="71" t="s">
        <v>378</v>
      </c>
      <c r="H1038" s="71" t="s">
        <v>2249</v>
      </c>
      <c r="I1038" s="71" t="s">
        <v>1838</v>
      </c>
      <c r="J1038" s="71" t="s">
        <v>463</v>
      </c>
      <c r="K1038" s="48" t="s">
        <v>323</v>
      </c>
      <c r="L1038" s="48">
        <v>1</v>
      </c>
      <c r="O1038" s="78" t="s">
        <v>2427</v>
      </c>
      <c r="P1038" s="48">
        <v>24</v>
      </c>
      <c r="Q1038" s="48" t="str">
        <f t="shared" si="1"/>
        <v>ZOOMMDP_24</v>
      </c>
    </row>
    <row r="1039" spans="1:17" ht="16.5">
      <c r="A1039" s="71" t="s">
        <v>2504</v>
      </c>
      <c r="B1039" s="71" t="s">
        <v>2505</v>
      </c>
      <c r="C1039" s="71">
        <v>7191700</v>
      </c>
      <c r="D1039" s="71">
        <v>39130200</v>
      </c>
      <c r="E1039" s="72" t="s">
        <v>376</v>
      </c>
      <c r="F1039" s="71" t="s">
        <v>377</v>
      </c>
      <c r="G1039" s="71" t="s">
        <v>378</v>
      </c>
      <c r="H1039" s="71" t="s">
        <v>2249</v>
      </c>
      <c r="I1039" s="71" t="s">
        <v>1838</v>
      </c>
      <c r="J1039" s="71" t="s">
        <v>463</v>
      </c>
      <c r="K1039" s="48" t="s">
        <v>323</v>
      </c>
      <c r="L1039" s="48">
        <v>1</v>
      </c>
      <c r="O1039" s="78" t="s">
        <v>2427</v>
      </c>
      <c r="P1039" s="48">
        <v>26</v>
      </c>
      <c r="Q1039" s="48" t="str">
        <f t="shared" si="1"/>
        <v>ZOOMMDP_26</v>
      </c>
    </row>
    <row r="1040" spans="1:17" ht="16.5">
      <c r="A1040" s="71" t="s">
        <v>2506</v>
      </c>
      <c r="B1040" s="71" t="s">
        <v>2507</v>
      </c>
      <c r="C1040" s="71">
        <v>7108600</v>
      </c>
      <c r="D1040" s="71">
        <v>39237300</v>
      </c>
      <c r="E1040" s="72" t="s">
        <v>376</v>
      </c>
      <c r="F1040" s="71" t="s">
        <v>377</v>
      </c>
      <c r="G1040" s="71" t="s">
        <v>378</v>
      </c>
      <c r="H1040" s="71" t="s">
        <v>2249</v>
      </c>
      <c r="I1040" s="71" t="s">
        <v>1838</v>
      </c>
      <c r="J1040" s="71" t="s">
        <v>463</v>
      </c>
      <c r="K1040" s="48" t="s">
        <v>323</v>
      </c>
      <c r="L1040" s="48">
        <v>1</v>
      </c>
      <c r="O1040" s="78" t="s">
        <v>2427</v>
      </c>
      <c r="P1040" s="48">
        <v>28</v>
      </c>
      <c r="Q1040" s="48" t="str">
        <f t="shared" si="1"/>
        <v>ZOOMMDP_28</v>
      </c>
    </row>
    <row r="1041" spans="1:17" ht="16.5">
      <c r="A1041" s="71" t="s">
        <v>2508</v>
      </c>
      <c r="B1041" s="71" t="s">
        <v>2509</v>
      </c>
      <c r="C1041" s="71">
        <v>7180000</v>
      </c>
      <c r="D1041" s="71">
        <v>39120100</v>
      </c>
      <c r="E1041" s="72" t="s">
        <v>376</v>
      </c>
      <c r="F1041" s="71" t="s">
        <v>377</v>
      </c>
      <c r="G1041" s="71" t="s">
        <v>378</v>
      </c>
      <c r="H1041" s="71" t="s">
        <v>2249</v>
      </c>
      <c r="I1041" s="71" t="s">
        <v>1838</v>
      </c>
      <c r="J1041" s="71" t="s">
        <v>463</v>
      </c>
      <c r="K1041" s="48" t="s">
        <v>323</v>
      </c>
      <c r="L1041" s="48">
        <v>1</v>
      </c>
      <c r="O1041" s="78" t="s">
        <v>2427</v>
      </c>
      <c r="P1041" s="48">
        <v>30</v>
      </c>
      <c r="Q1041" s="48" t="str">
        <f t="shared" si="1"/>
        <v>ZOOMMDP_30</v>
      </c>
    </row>
    <row r="1042" spans="1:17" ht="16.5">
      <c r="A1042" s="71" t="s">
        <v>2510</v>
      </c>
      <c r="B1042" s="71" t="s">
        <v>2511</v>
      </c>
      <c r="C1042" s="71">
        <v>7189900</v>
      </c>
      <c r="D1042" s="71">
        <v>39150000</v>
      </c>
      <c r="E1042" s="72" t="s">
        <v>376</v>
      </c>
      <c r="F1042" s="71" t="s">
        <v>377</v>
      </c>
      <c r="G1042" s="71" t="s">
        <v>378</v>
      </c>
      <c r="H1042" s="71" t="s">
        <v>2249</v>
      </c>
      <c r="I1042" s="71" t="s">
        <v>1838</v>
      </c>
      <c r="J1042" s="71" t="s">
        <v>463</v>
      </c>
      <c r="K1042" s="48" t="s">
        <v>323</v>
      </c>
      <c r="L1042" s="48">
        <v>1</v>
      </c>
      <c r="O1042" s="78" t="s">
        <v>2427</v>
      </c>
      <c r="P1042" s="48">
        <v>32</v>
      </c>
      <c r="Q1042" s="48" t="str">
        <f t="shared" si="1"/>
        <v>ZOOMMDP_32</v>
      </c>
    </row>
    <row r="1043" spans="1:17" ht="16.5">
      <c r="A1043" s="71" t="s">
        <v>2512</v>
      </c>
      <c r="B1043" s="71" t="s">
        <v>2513</v>
      </c>
      <c r="C1043" s="71">
        <v>7205000</v>
      </c>
      <c r="D1043" s="71">
        <v>39152800</v>
      </c>
      <c r="E1043" s="72" t="s">
        <v>376</v>
      </c>
      <c r="F1043" s="71" t="s">
        <v>377</v>
      </c>
      <c r="G1043" s="71" t="s">
        <v>378</v>
      </c>
      <c r="H1043" s="71" t="s">
        <v>2249</v>
      </c>
      <c r="I1043" s="71" t="s">
        <v>1838</v>
      </c>
      <c r="J1043" s="71" t="s">
        <v>463</v>
      </c>
      <c r="K1043" s="48" t="s">
        <v>323</v>
      </c>
      <c r="L1043" s="48">
        <v>1</v>
      </c>
      <c r="O1043" s="78" t="s">
        <v>2427</v>
      </c>
      <c r="P1043" s="48">
        <v>34</v>
      </c>
      <c r="Q1043" s="48" t="str">
        <f t="shared" si="1"/>
        <v>ZOOMMDP_34</v>
      </c>
    </row>
    <row r="1044" spans="1:17" ht="16.5">
      <c r="A1044" s="71" t="s">
        <v>2514</v>
      </c>
      <c r="B1044" s="71" t="s">
        <v>2515</v>
      </c>
      <c r="C1044" s="71">
        <v>7181500</v>
      </c>
      <c r="D1044" s="71">
        <v>39165800</v>
      </c>
      <c r="E1044" s="72" t="s">
        <v>376</v>
      </c>
      <c r="F1044" s="71" t="s">
        <v>377</v>
      </c>
      <c r="G1044" s="71" t="s">
        <v>378</v>
      </c>
      <c r="H1044" s="71" t="s">
        <v>2249</v>
      </c>
      <c r="I1044" s="71" t="s">
        <v>1838</v>
      </c>
      <c r="J1044" s="71" t="s">
        <v>463</v>
      </c>
      <c r="K1044" s="48" t="s">
        <v>323</v>
      </c>
      <c r="L1044" s="48">
        <v>1</v>
      </c>
      <c r="O1044" s="78" t="s">
        <v>2427</v>
      </c>
      <c r="P1044" s="48">
        <v>36</v>
      </c>
      <c r="Q1044" s="48" t="str">
        <f t="shared" si="1"/>
        <v>ZOOMMDP_36</v>
      </c>
    </row>
    <row r="1045" spans="1:17" ht="16.5">
      <c r="A1045" s="71" t="s">
        <v>2516</v>
      </c>
      <c r="B1045" s="71" t="s">
        <v>2517</v>
      </c>
      <c r="C1045" s="71">
        <v>7149600</v>
      </c>
      <c r="D1045" s="71">
        <v>39131000</v>
      </c>
      <c r="E1045" s="72" t="s">
        <v>376</v>
      </c>
      <c r="F1045" s="71" t="s">
        <v>377</v>
      </c>
      <c r="G1045" s="71" t="s">
        <v>378</v>
      </c>
      <c r="H1045" s="71" t="s">
        <v>2249</v>
      </c>
      <c r="I1045" s="71" t="s">
        <v>1838</v>
      </c>
      <c r="J1045" s="71" t="s">
        <v>463</v>
      </c>
      <c r="K1045" s="48" t="s">
        <v>323</v>
      </c>
      <c r="L1045" s="48">
        <v>1</v>
      </c>
      <c r="O1045" s="78" t="s">
        <v>2427</v>
      </c>
      <c r="P1045" s="48">
        <v>38</v>
      </c>
      <c r="Q1045" s="48" t="str">
        <f t="shared" ref="Q1045:Q1108" si="2">CONCATENATE(O1045,"_",P1045)</f>
        <v>ZOOMMDP_38</v>
      </c>
    </row>
    <row r="1046" spans="1:17" ht="16.5">
      <c r="A1046" s="71" t="s">
        <v>2518</v>
      </c>
      <c r="B1046" s="71" t="s">
        <v>2519</v>
      </c>
      <c r="C1046" s="71">
        <v>7124800</v>
      </c>
      <c r="D1046" s="71">
        <v>39232400</v>
      </c>
      <c r="E1046" s="72" t="s">
        <v>376</v>
      </c>
      <c r="F1046" s="71" t="s">
        <v>377</v>
      </c>
      <c r="G1046" s="71" t="s">
        <v>378</v>
      </c>
      <c r="H1046" s="71" t="s">
        <v>2249</v>
      </c>
      <c r="I1046" s="71" t="s">
        <v>1838</v>
      </c>
      <c r="J1046" s="71" t="s">
        <v>463</v>
      </c>
      <c r="K1046" s="48" t="s">
        <v>323</v>
      </c>
      <c r="L1046" s="48">
        <v>1</v>
      </c>
      <c r="O1046" s="78" t="s">
        <v>2427</v>
      </c>
      <c r="P1046" s="48">
        <v>4</v>
      </c>
      <c r="Q1046" s="48" t="str">
        <f t="shared" si="2"/>
        <v>ZOOMMDP_4</v>
      </c>
    </row>
    <row r="1047" spans="1:17" ht="16.5">
      <c r="A1047" s="71" t="s">
        <v>2520</v>
      </c>
      <c r="B1047" s="71" t="s">
        <v>2521</v>
      </c>
      <c r="C1047" s="71">
        <v>7167600</v>
      </c>
      <c r="D1047" s="71">
        <v>39213500</v>
      </c>
      <c r="E1047" s="72" t="s">
        <v>376</v>
      </c>
      <c r="F1047" s="71" t="s">
        <v>377</v>
      </c>
      <c r="G1047" s="71" t="s">
        <v>378</v>
      </c>
      <c r="H1047" s="71" t="s">
        <v>2249</v>
      </c>
      <c r="I1047" s="71" t="s">
        <v>1838</v>
      </c>
      <c r="J1047" s="71" t="s">
        <v>463</v>
      </c>
      <c r="K1047" s="48" t="s">
        <v>323</v>
      </c>
      <c r="L1047" s="48">
        <v>1</v>
      </c>
      <c r="O1047" s="78" t="s">
        <v>2427</v>
      </c>
      <c r="P1047" s="48">
        <v>40</v>
      </c>
      <c r="Q1047" s="48" t="str">
        <f t="shared" si="2"/>
        <v>ZOOMMDP_40</v>
      </c>
    </row>
    <row r="1048" spans="1:17" ht="16.5">
      <c r="A1048" s="71" t="s">
        <v>2522</v>
      </c>
      <c r="B1048" s="71" t="s">
        <v>2523</v>
      </c>
      <c r="C1048" s="71">
        <v>7214900</v>
      </c>
      <c r="D1048" s="71">
        <v>39203300</v>
      </c>
      <c r="E1048" s="72" t="s">
        <v>376</v>
      </c>
      <c r="F1048" s="71" t="s">
        <v>377</v>
      </c>
      <c r="G1048" s="71" t="s">
        <v>378</v>
      </c>
      <c r="H1048" s="71" t="s">
        <v>2249</v>
      </c>
      <c r="I1048" s="71" t="s">
        <v>1838</v>
      </c>
      <c r="J1048" s="71" t="s">
        <v>463</v>
      </c>
      <c r="K1048" s="48" t="s">
        <v>323</v>
      </c>
      <c r="L1048" s="48">
        <v>1</v>
      </c>
      <c r="O1048" s="78" t="s">
        <v>2427</v>
      </c>
      <c r="P1048" s="48">
        <v>42</v>
      </c>
      <c r="Q1048" s="48" t="str">
        <f t="shared" si="2"/>
        <v>ZOOMMDP_42</v>
      </c>
    </row>
    <row r="1049" spans="1:17" ht="16.5">
      <c r="A1049" s="71" t="s">
        <v>2524</v>
      </c>
      <c r="B1049" s="71" t="s">
        <v>2525</v>
      </c>
      <c r="C1049" s="71">
        <v>7236900</v>
      </c>
      <c r="D1049" s="71">
        <v>39176300</v>
      </c>
      <c r="E1049" s="72" t="s">
        <v>376</v>
      </c>
      <c r="F1049" s="71" t="s">
        <v>377</v>
      </c>
      <c r="G1049" s="71" t="s">
        <v>378</v>
      </c>
      <c r="H1049" s="71" t="s">
        <v>2249</v>
      </c>
      <c r="I1049" s="71" t="s">
        <v>1838</v>
      </c>
      <c r="J1049" s="71" t="s">
        <v>463</v>
      </c>
      <c r="K1049" s="48" t="s">
        <v>323</v>
      </c>
      <c r="L1049" s="48">
        <v>1</v>
      </c>
      <c r="O1049" s="78" t="s">
        <v>2427</v>
      </c>
      <c r="P1049" s="48">
        <v>44</v>
      </c>
      <c r="Q1049" s="48" t="str">
        <f t="shared" si="2"/>
        <v>ZOOMMDP_44</v>
      </c>
    </row>
    <row r="1050" spans="1:17" ht="16.5">
      <c r="A1050" s="71" t="s">
        <v>2526</v>
      </c>
      <c r="B1050" s="71" t="s">
        <v>2527</v>
      </c>
      <c r="C1050" s="71">
        <v>7260600</v>
      </c>
      <c r="D1050" s="71">
        <v>39166500</v>
      </c>
      <c r="E1050" s="72" t="s">
        <v>376</v>
      </c>
      <c r="F1050" s="71" t="s">
        <v>377</v>
      </c>
      <c r="G1050" s="71" t="s">
        <v>378</v>
      </c>
      <c r="H1050" s="71" t="s">
        <v>2249</v>
      </c>
      <c r="I1050" s="71" t="s">
        <v>1838</v>
      </c>
      <c r="J1050" s="71" t="s">
        <v>463</v>
      </c>
      <c r="K1050" s="48" t="s">
        <v>323</v>
      </c>
      <c r="L1050" s="48">
        <v>1</v>
      </c>
      <c r="O1050" s="78" t="s">
        <v>2427</v>
      </c>
      <c r="P1050" s="48">
        <v>46</v>
      </c>
      <c r="Q1050" s="48" t="str">
        <f t="shared" si="2"/>
        <v>ZOOMMDP_46</v>
      </c>
    </row>
    <row r="1051" spans="1:17" ht="16.5">
      <c r="A1051" s="71" t="s">
        <v>2528</v>
      </c>
      <c r="B1051" s="71" t="s">
        <v>2529</v>
      </c>
      <c r="C1051" s="71">
        <v>7288100</v>
      </c>
      <c r="D1051" s="71">
        <v>39153000</v>
      </c>
      <c r="E1051" s="72" t="s">
        <v>376</v>
      </c>
      <c r="F1051" s="71" t="s">
        <v>377</v>
      </c>
      <c r="G1051" s="71" t="s">
        <v>378</v>
      </c>
      <c r="H1051" s="71" t="s">
        <v>2249</v>
      </c>
      <c r="I1051" s="71" t="s">
        <v>1838</v>
      </c>
      <c r="J1051" s="71" t="s">
        <v>463</v>
      </c>
      <c r="K1051" s="48" t="s">
        <v>323</v>
      </c>
      <c r="L1051" s="48">
        <v>1</v>
      </c>
      <c r="O1051" s="78" t="s">
        <v>2427</v>
      </c>
      <c r="P1051" s="48">
        <v>48</v>
      </c>
      <c r="Q1051" s="48" t="str">
        <f t="shared" si="2"/>
        <v>ZOOMMDP_48</v>
      </c>
    </row>
    <row r="1052" spans="1:17" ht="16.5">
      <c r="A1052" s="71" t="s">
        <v>2530</v>
      </c>
      <c r="B1052" s="71" t="s">
        <v>2531</v>
      </c>
      <c r="C1052" s="71">
        <v>7314800</v>
      </c>
      <c r="D1052" s="71">
        <v>39158400</v>
      </c>
      <c r="E1052" s="72" t="s">
        <v>376</v>
      </c>
      <c r="F1052" s="71" t="s">
        <v>377</v>
      </c>
      <c r="G1052" s="71" t="s">
        <v>378</v>
      </c>
      <c r="H1052" s="71" t="s">
        <v>2249</v>
      </c>
      <c r="I1052" s="71" t="s">
        <v>1838</v>
      </c>
      <c r="J1052" s="71" t="s">
        <v>463</v>
      </c>
      <c r="K1052" s="48" t="s">
        <v>323</v>
      </c>
      <c r="L1052" s="48">
        <v>1</v>
      </c>
      <c r="O1052" s="78" t="s">
        <v>2427</v>
      </c>
      <c r="P1052" s="48">
        <v>50</v>
      </c>
      <c r="Q1052" s="48" t="str">
        <f t="shared" si="2"/>
        <v>ZOOMMDP_50</v>
      </c>
    </row>
    <row r="1053" spans="1:17" ht="16.5">
      <c r="A1053" s="71" t="s">
        <v>2532</v>
      </c>
      <c r="B1053" s="71" t="s">
        <v>2533</v>
      </c>
      <c r="C1053" s="71">
        <v>7093100</v>
      </c>
      <c r="D1053" s="71">
        <v>39152500</v>
      </c>
      <c r="E1053" s="72" t="s">
        <v>376</v>
      </c>
      <c r="F1053" s="71" t="s">
        <v>377</v>
      </c>
      <c r="G1053" s="71" t="s">
        <v>378</v>
      </c>
      <c r="H1053" s="71" t="s">
        <v>2249</v>
      </c>
      <c r="I1053" s="71" t="s">
        <v>1838</v>
      </c>
      <c r="J1053" s="71" t="s">
        <v>463</v>
      </c>
      <c r="K1053" s="48" t="s">
        <v>323</v>
      </c>
      <c r="L1053" s="48">
        <v>1</v>
      </c>
      <c r="O1053" s="78" t="s">
        <v>2427</v>
      </c>
      <c r="P1053" s="48">
        <v>52</v>
      </c>
      <c r="Q1053" s="48" t="str">
        <f t="shared" si="2"/>
        <v>ZOOMMDP_52</v>
      </c>
    </row>
    <row r="1054" spans="1:17" ht="16.5">
      <c r="A1054" s="71" t="s">
        <v>2534</v>
      </c>
      <c r="B1054" s="71" t="s">
        <v>2535</v>
      </c>
      <c r="C1054" s="71">
        <v>7363500</v>
      </c>
      <c r="D1054" s="71">
        <v>39118600</v>
      </c>
      <c r="E1054" s="72" t="s">
        <v>376</v>
      </c>
      <c r="F1054" s="71" t="s">
        <v>377</v>
      </c>
      <c r="G1054" s="71" t="s">
        <v>378</v>
      </c>
      <c r="H1054" s="71" t="s">
        <v>2249</v>
      </c>
      <c r="I1054" s="71" t="s">
        <v>1838</v>
      </c>
      <c r="J1054" s="71" t="s">
        <v>388</v>
      </c>
      <c r="K1054" s="48" t="s">
        <v>320</v>
      </c>
      <c r="L1054" s="48">
        <v>1</v>
      </c>
      <c r="O1054" s="78" t="s">
        <v>2427</v>
      </c>
      <c r="P1054" s="48">
        <v>54</v>
      </c>
      <c r="Q1054" s="48" t="str">
        <f t="shared" si="2"/>
        <v>ZOOMMDP_54</v>
      </c>
    </row>
    <row r="1055" spans="1:17" ht="16.5">
      <c r="A1055" s="71" t="s">
        <v>2536</v>
      </c>
      <c r="B1055" s="71" t="s">
        <v>2537</v>
      </c>
      <c r="C1055" s="71">
        <v>7371900</v>
      </c>
      <c r="D1055" s="71">
        <v>39130000</v>
      </c>
      <c r="E1055" s="72" t="s">
        <v>376</v>
      </c>
      <c r="F1055" s="71" t="s">
        <v>377</v>
      </c>
      <c r="G1055" s="71" t="s">
        <v>378</v>
      </c>
      <c r="H1055" s="71" t="s">
        <v>2249</v>
      </c>
      <c r="I1055" s="71" t="s">
        <v>1838</v>
      </c>
      <c r="J1055" s="71" t="s">
        <v>388</v>
      </c>
      <c r="K1055" s="48" t="s">
        <v>320</v>
      </c>
      <c r="L1055" s="48">
        <v>1</v>
      </c>
      <c r="O1055" s="78" t="s">
        <v>2427</v>
      </c>
      <c r="P1055" s="48">
        <v>56</v>
      </c>
      <c r="Q1055" s="48" t="str">
        <f t="shared" si="2"/>
        <v>ZOOMMDP_56</v>
      </c>
    </row>
    <row r="1056" spans="1:17" ht="16.5">
      <c r="A1056" s="71" t="s">
        <v>2538</v>
      </c>
      <c r="B1056" s="71" t="s">
        <v>2539</v>
      </c>
      <c r="C1056" s="71">
        <v>7359500</v>
      </c>
      <c r="D1056" s="71">
        <v>39148400</v>
      </c>
      <c r="E1056" s="72" t="s">
        <v>376</v>
      </c>
      <c r="F1056" s="71" t="s">
        <v>377</v>
      </c>
      <c r="G1056" s="71" t="s">
        <v>378</v>
      </c>
      <c r="H1056" s="71" t="s">
        <v>2249</v>
      </c>
      <c r="I1056" s="71" t="s">
        <v>1838</v>
      </c>
      <c r="J1056" s="71" t="s">
        <v>388</v>
      </c>
      <c r="K1056" s="48" t="s">
        <v>320</v>
      </c>
      <c r="L1056" s="48">
        <v>1</v>
      </c>
      <c r="O1056" s="78" t="s">
        <v>2427</v>
      </c>
      <c r="P1056" s="48">
        <v>58</v>
      </c>
      <c r="Q1056" s="48" t="str">
        <f t="shared" si="2"/>
        <v>ZOOMMDP_58</v>
      </c>
    </row>
    <row r="1057" spans="1:17" ht="16.5">
      <c r="A1057" s="71" t="s">
        <v>2540</v>
      </c>
      <c r="B1057" s="71" t="s">
        <v>2541</v>
      </c>
      <c r="C1057" s="71">
        <v>7370400</v>
      </c>
      <c r="D1057" s="71">
        <v>39163000</v>
      </c>
      <c r="E1057" s="72" t="s">
        <v>376</v>
      </c>
      <c r="F1057" s="71" t="s">
        <v>377</v>
      </c>
      <c r="G1057" s="71" t="s">
        <v>378</v>
      </c>
      <c r="H1057" s="71" t="s">
        <v>2249</v>
      </c>
      <c r="I1057" s="71" t="s">
        <v>1838</v>
      </c>
      <c r="J1057" s="71" t="s">
        <v>388</v>
      </c>
      <c r="K1057" s="48" t="s">
        <v>320</v>
      </c>
      <c r="L1057" s="48">
        <v>1</v>
      </c>
      <c r="O1057" s="78" t="s">
        <v>2427</v>
      </c>
      <c r="P1057" s="48">
        <v>6</v>
      </c>
      <c r="Q1057" s="48" t="str">
        <f t="shared" si="2"/>
        <v>ZOOMMDP_6</v>
      </c>
    </row>
    <row r="1058" spans="1:17" ht="16.5">
      <c r="A1058" s="71" t="s">
        <v>2542</v>
      </c>
      <c r="B1058" s="71" t="s">
        <v>2543</v>
      </c>
      <c r="C1058" s="71">
        <v>7369800</v>
      </c>
      <c r="D1058" s="71">
        <v>39184500</v>
      </c>
      <c r="E1058" s="72" t="s">
        <v>376</v>
      </c>
      <c r="F1058" s="71" t="s">
        <v>377</v>
      </c>
      <c r="G1058" s="71" t="s">
        <v>378</v>
      </c>
      <c r="H1058" s="71" t="s">
        <v>2249</v>
      </c>
      <c r="I1058" s="71" t="s">
        <v>1838</v>
      </c>
      <c r="J1058" s="71" t="s">
        <v>388</v>
      </c>
      <c r="K1058" s="48" t="s">
        <v>320</v>
      </c>
      <c r="L1058" s="48">
        <v>1</v>
      </c>
      <c r="O1058" s="78" t="s">
        <v>2427</v>
      </c>
      <c r="P1058" s="48">
        <v>60</v>
      </c>
      <c r="Q1058" s="48" t="str">
        <f t="shared" si="2"/>
        <v>ZOOMMDP_60</v>
      </c>
    </row>
    <row r="1059" spans="1:17" ht="16.5">
      <c r="A1059" s="71" t="s">
        <v>2544</v>
      </c>
      <c r="B1059" s="71" t="s">
        <v>2545</v>
      </c>
      <c r="C1059" s="71">
        <v>7363800</v>
      </c>
      <c r="D1059" s="71">
        <v>39199300</v>
      </c>
      <c r="E1059" s="72" t="s">
        <v>376</v>
      </c>
      <c r="F1059" s="71" t="s">
        <v>377</v>
      </c>
      <c r="G1059" s="71" t="s">
        <v>378</v>
      </c>
      <c r="H1059" s="71" t="s">
        <v>2249</v>
      </c>
      <c r="I1059" s="71" t="s">
        <v>1838</v>
      </c>
      <c r="J1059" s="71" t="s">
        <v>388</v>
      </c>
      <c r="K1059" s="48" t="s">
        <v>320</v>
      </c>
      <c r="L1059" s="48">
        <v>1</v>
      </c>
      <c r="O1059" s="78" t="s">
        <v>2427</v>
      </c>
      <c r="P1059" s="48">
        <v>62</v>
      </c>
      <c r="Q1059" s="48" t="str">
        <f t="shared" si="2"/>
        <v>ZOOMMDP_62</v>
      </c>
    </row>
    <row r="1060" spans="1:17" ht="16.5">
      <c r="A1060" s="71" t="s">
        <v>2546</v>
      </c>
      <c r="B1060" s="71" t="s">
        <v>2547</v>
      </c>
      <c r="C1060" s="71">
        <v>7377000</v>
      </c>
      <c r="D1060" s="71">
        <v>39199200</v>
      </c>
      <c r="E1060" s="72" t="s">
        <v>376</v>
      </c>
      <c r="F1060" s="71" t="s">
        <v>377</v>
      </c>
      <c r="G1060" s="71" t="s">
        <v>378</v>
      </c>
      <c r="H1060" s="71" t="s">
        <v>2249</v>
      </c>
      <c r="I1060" s="71" t="s">
        <v>1838</v>
      </c>
      <c r="J1060" s="71" t="s">
        <v>388</v>
      </c>
      <c r="K1060" s="48" t="s">
        <v>320</v>
      </c>
      <c r="L1060" s="48">
        <v>1</v>
      </c>
      <c r="O1060" s="78" t="s">
        <v>2427</v>
      </c>
      <c r="P1060" s="48">
        <v>64</v>
      </c>
      <c r="Q1060" s="48" t="str">
        <f t="shared" si="2"/>
        <v>ZOOMMDP_64</v>
      </c>
    </row>
    <row r="1061" spans="1:17" ht="16.5">
      <c r="A1061" s="71" t="s">
        <v>2548</v>
      </c>
      <c r="B1061" s="71" t="s">
        <v>2549</v>
      </c>
      <c r="C1061" s="71">
        <v>7408000</v>
      </c>
      <c r="D1061" s="71">
        <v>39195500</v>
      </c>
      <c r="E1061" s="72" t="s">
        <v>376</v>
      </c>
      <c r="F1061" s="71" t="s">
        <v>377</v>
      </c>
      <c r="G1061" s="71" t="s">
        <v>378</v>
      </c>
      <c r="H1061" s="71" t="s">
        <v>2249</v>
      </c>
      <c r="I1061" s="71" t="s">
        <v>1838</v>
      </c>
      <c r="J1061" s="71" t="s">
        <v>460</v>
      </c>
      <c r="K1061" s="48" t="s">
        <v>321</v>
      </c>
      <c r="L1061" s="48">
        <v>1</v>
      </c>
      <c r="O1061" s="78" t="s">
        <v>2427</v>
      </c>
      <c r="P1061" s="48">
        <v>66</v>
      </c>
      <c r="Q1061" s="48" t="str">
        <f t="shared" si="2"/>
        <v>ZOOMMDP_66</v>
      </c>
    </row>
    <row r="1062" spans="1:17" ht="16.5">
      <c r="A1062" s="71" t="s">
        <v>2550</v>
      </c>
      <c r="B1062" s="71" t="s">
        <v>2551</v>
      </c>
      <c r="C1062" s="71">
        <v>7405400</v>
      </c>
      <c r="D1062" s="71">
        <v>39170800</v>
      </c>
      <c r="E1062" s="72" t="s">
        <v>376</v>
      </c>
      <c r="F1062" s="71" t="s">
        <v>377</v>
      </c>
      <c r="G1062" s="71" t="s">
        <v>378</v>
      </c>
      <c r="H1062" s="71" t="s">
        <v>2249</v>
      </c>
      <c r="I1062" s="71" t="s">
        <v>1838</v>
      </c>
      <c r="J1062" s="71" t="s">
        <v>460</v>
      </c>
      <c r="K1062" s="48" t="s">
        <v>321</v>
      </c>
      <c r="L1062" s="48">
        <v>1</v>
      </c>
      <c r="O1062" s="78" t="s">
        <v>2427</v>
      </c>
      <c r="P1062" s="48">
        <v>68</v>
      </c>
      <c r="Q1062" s="48" t="str">
        <f t="shared" si="2"/>
        <v>ZOOMMDP_68</v>
      </c>
    </row>
    <row r="1063" spans="1:17" ht="16.5">
      <c r="A1063" s="71" t="s">
        <v>2552</v>
      </c>
      <c r="B1063" s="71" t="s">
        <v>2553</v>
      </c>
      <c r="C1063" s="71">
        <v>7410100</v>
      </c>
      <c r="D1063" s="71">
        <v>39140100</v>
      </c>
      <c r="E1063" s="72" t="s">
        <v>376</v>
      </c>
      <c r="F1063" s="71" t="s">
        <v>377</v>
      </c>
      <c r="G1063" s="71" t="s">
        <v>378</v>
      </c>
      <c r="H1063" s="71" t="s">
        <v>2249</v>
      </c>
      <c r="I1063" s="71" t="s">
        <v>1838</v>
      </c>
      <c r="J1063" s="71" t="s">
        <v>460</v>
      </c>
      <c r="K1063" s="48" t="s">
        <v>321</v>
      </c>
      <c r="L1063" s="48">
        <v>1</v>
      </c>
      <c r="O1063" s="78" t="s">
        <v>2427</v>
      </c>
      <c r="P1063" s="48">
        <v>70</v>
      </c>
      <c r="Q1063" s="48" t="str">
        <f t="shared" si="2"/>
        <v>ZOOMMDP_70</v>
      </c>
    </row>
    <row r="1064" spans="1:17" ht="16.5">
      <c r="A1064" s="71" t="s">
        <v>2554</v>
      </c>
      <c r="B1064" s="71" t="s">
        <v>2555</v>
      </c>
      <c r="C1064" s="71">
        <v>7112900</v>
      </c>
      <c r="D1064" s="71">
        <v>39151900</v>
      </c>
      <c r="E1064" s="72" t="s">
        <v>376</v>
      </c>
      <c r="F1064" s="71" t="s">
        <v>377</v>
      </c>
      <c r="G1064" s="71" t="s">
        <v>378</v>
      </c>
      <c r="H1064" s="71" t="s">
        <v>2249</v>
      </c>
      <c r="I1064" s="71" t="s">
        <v>1838</v>
      </c>
      <c r="J1064" s="71" t="s">
        <v>463</v>
      </c>
      <c r="K1064" s="48" t="s">
        <v>323</v>
      </c>
      <c r="L1064" s="48">
        <v>1</v>
      </c>
      <c r="O1064" s="78" t="s">
        <v>2427</v>
      </c>
      <c r="P1064" s="48">
        <v>72</v>
      </c>
      <c r="Q1064" s="48" t="str">
        <f t="shared" si="2"/>
        <v>ZOOMMDP_72</v>
      </c>
    </row>
    <row r="1065" spans="1:17" ht="16.5">
      <c r="A1065" s="71" t="s">
        <v>2556</v>
      </c>
      <c r="B1065" s="71" t="s">
        <v>2557</v>
      </c>
      <c r="C1065" s="71">
        <v>7430200</v>
      </c>
      <c r="D1065" s="71">
        <v>39120000</v>
      </c>
      <c r="E1065" s="72" t="s">
        <v>376</v>
      </c>
      <c r="F1065" s="71" t="s">
        <v>377</v>
      </c>
      <c r="G1065" s="71" t="s">
        <v>378</v>
      </c>
      <c r="H1065" s="71" t="s">
        <v>2249</v>
      </c>
      <c r="I1065" s="71" t="s">
        <v>1838</v>
      </c>
      <c r="J1065" s="71" t="s">
        <v>460</v>
      </c>
      <c r="K1065" s="48" t="s">
        <v>321</v>
      </c>
      <c r="L1065" s="48">
        <v>1</v>
      </c>
      <c r="O1065" s="78" t="s">
        <v>2427</v>
      </c>
      <c r="P1065" s="48">
        <v>74</v>
      </c>
      <c r="Q1065" s="48" t="str">
        <f t="shared" si="2"/>
        <v>ZOOMMDP_74</v>
      </c>
    </row>
    <row r="1066" spans="1:17" ht="16.5">
      <c r="A1066" s="71" t="s">
        <v>2558</v>
      </c>
      <c r="B1066" s="71" t="s">
        <v>2559</v>
      </c>
      <c r="C1066" s="71">
        <v>7430700</v>
      </c>
      <c r="D1066" s="71">
        <v>39140700</v>
      </c>
      <c r="E1066" s="72" t="s">
        <v>376</v>
      </c>
      <c r="F1066" s="71" t="s">
        <v>377</v>
      </c>
      <c r="G1066" s="71" t="s">
        <v>378</v>
      </c>
      <c r="H1066" s="71" t="s">
        <v>2249</v>
      </c>
      <c r="I1066" s="71" t="s">
        <v>1838</v>
      </c>
      <c r="J1066" s="71" t="s">
        <v>460</v>
      </c>
      <c r="K1066" s="48" t="s">
        <v>321</v>
      </c>
      <c r="L1066" s="48">
        <v>1</v>
      </c>
      <c r="O1066" s="78" t="s">
        <v>2427</v>
      </c>
      <c r="P1066" s="48">
        <v>76</v>
      </c>
      <c r="Q1066" s="48" t="str">
        <f t="shared" si="2"/>
        <v>ZOOMMDP_76</v>
      </c>
    </row>
    <row r="1067" spans="1:17" ht="16.5">
      <c r="A1067" s="71" t="s">
        <v>2560</v>
      </c>
      <c r="B1067" s="71" t="s">
        <v>2561</v>
      </c>
      <c r="C1067" s="71">
        <v>7438700</v>
      </c>
      <c r="D1067" s="71">
        <v>39179300</v>
      </c>
      <c r="E1067" s="72" t="s">
        <v>376</v>
      </c>
      <c r="F1067" s="71" t="s">
        <v>377</v>
      </c>
      <c r="G1067" s="71" t="s">
        <v>378</v>
      </c>
      <c r="H1067" s="71" t="s">
        <v>2249</v>
      </c>
      <c r="I1067" s="71" t="s">
        <v>1838</v>
      </c>
      <c r="J1067" s="71" t="s">
        <v>460</v>
      </c>
      <c r="K1067" s="48" t="s">
        <v>321</v>
      </c>
      <c r="L1067" s="48">
        <v>1</v>
      </c>
      <c r="O1067" s="78" t="s">
        <v>2427</v>
      </c>
      <c r="P1067" s="48">
        <v>78</v>
      </c>
      <c r="Q1067" s="48" t="str">
        <f t="shared" si="2"/>
        <v>ZOOMMDP_78</v>
      </c>
    </row>
    <row r="1068" spans="1:17" ht="16.5">
      <c r="A1068" s="71" t="s">
        <v>2562</v>
      </c>
      <c r="B1068" s="71" t="s">
        <v>2563</v>
      </c>
      <c r="C1068" s="71">
        <v>7460800</v>
      </c>
      <c r="D1068" s="71">
        <v>39175700</v>
      </c>
      <c r="E1068" s="72" t="s">
        <v>376</v>
      </c>
      <c r="F1068" s="71" t="s">
        <v>377</v>
      </c>
      <c r="G1068" s="71" t="s">
        <v>378</v>
      </c>
      <c r="H1068" s="71" t="s">
        <v>2249</v>
      </c>
      <c r="I1068" s="71" t="s">
        <v>1838</v>
      </c>
      <c r="J1068" s="71" t="s">
        <v>460</v>
      </c>
      <c r="K1068" s="48" t="s">
        <v>321</v>
      </c>
      <c r="L1068" s="48">
        <v>1</v>
      </c>
      <c r="O1068" s="78" t="s">
        <v>2427</v>
      </c>
      <c r="P1068" s="48">
        <v>8</v>
      </c>
      <c r="Q1068" s="48" t="str">
        <f t="shared" si="2"/>
        <v>ZOOMMDP_8</v>
      </c>
    </row>
    <row r="1069" spans="1:17" ht="16.5">
      <c r="A1069" s="71" t="s">
        <v>2564</v>
      </c>
      <c r="B1069" s="71" t="s">
        <v>2565</v>
      </c>
      <c r="C1069" s="71">
        <v>7463500</v>
      </c>
      <c r="D1069" s="71">
        <v>39158100</v>
      </c>
      <c r="E1069" s="72" t="s">
        <v>376</v>
      </c>
      <c r="F1069" s="71" t="s">
        <v>377</v>
      </c>
      <c r="G1069" s="71" t="s">
        <v>378</v>
      </c>
      <c r="H1069" s="71" t="s">
        <v>2249</v>
      </c>
      <c r="I1069" s="71" t="s">
        <v>1838</v>
      </c>
      <c r="J1069" s="71" t="s">
        <v>460</v>
      </c>
      <c r="K1069" s="48" t="s">
        <v>321</v>
      </c>
      <c r="L1069" s="48">
        <v>1</v>
      </c>
      <c r="O1069" s="78" t="s">
        <v>2427</v>
      </c>
      <c r="P1069" s="48">
        <v>80</v>
      </c>
      <c r="Q1069" s="48" t="str">
        <f t="shared" si="2"/>
        <v>ZOOMMDP_80</v>
      </c>
    </row>
    <row r="1070" spans="1:17" ht="16.5">
      <c r="A1070" s="71" t="s">
        <v>2566</v>
      </c>
      <c r="B1070" s="71" t="s">
        <v>2567</v>
      </c>
      <c r="C1070" s="71">
        <v>7494800</v>
      </c>
      <c r="D1070" s="71">
        <v>39113700</v>
      </c>
      <c r="E1070" s="72" t="s">
        <v>376</v>
      </c>
      <c r="F1070" s="71" t="s">
        <v>377</v>
      </c>
      <c r="G1070" s="71" t="s">
        <v>378</v>
      </c>
      <c r="H1070" s="71" t="s">
        <v>2249</v>
      </c>
      <c r="I1070" s="71" t="s">
        <v>1838</v>
      </c>
      <c r="J1070" s="71" t="s">
        <v>460</v>
      </c>
      <c r="K1070" s="48" t="s">
        <v>321</v>
      </c>
      <c r="L1070" s="48">
        <v>1</v>
      </c>
      <c r="O1070" s="78" t="s">
        <v>2427</v>
      </c>
      <c r="P1070" s="48">
        <v>82</v>
      </c>
      <c r="Q1070" s="48" t="str">
        <f t="shared" si="2"/>
        <v>ZOOMMDP_82</v>
      </c>
    </row>
    <row r="1071" spans="1:17" ht="16.5">
      <c r="A1071" s="71" t="s">
        <v>2568</v>
      </c>
      <c r="B1071" s="71" t="s">
        <v>2569</v>
      </c>
      <c r="C1071" s="71">
        <v>7522900</v>
      </c>
      <c r="D1071" s="71">
        <v>39139900</v>
      </c>
      <c r="E1071" s="72" t="s">
        <v>376</v>
      </c>
      <c r="F1071" s="71" t="s">
        <v>377</v>
      </c>
      <c r="G1071" s="71" t="s">
        <v>378</v>
      </c>
      <c r="H1071" s="71" t="s">
        <v>2249</v>
      </c>
      <c r="I1071" s="71" t="s">
        <v>1838</v>
      </c>
      <c r="J1071" s="71" t="s">
        <v>460</v>
      </c>
      <c r="K1071" s="48" t="s">
        <v>321</v>
      </c>
      <c r="L1071" s="48">
        <v>1</v>
      </c>
      <c r="O1071" s="78" t="s">
        <v>2427</v>
      </c>
      <c r="P1071" s="48">
        <v>84</v>
      </c>
      <c r="Q1071" s="48" t="str">
        <f t="shared" si="2"/>
        <v>ZOOMMDP_84</v>
      </c>
    </row>
    <row r="1072" spans="1:17" ht="16.5">
      <c r="A1072" s="71" t="s">
        <v>2570</v>
      </c>
      <c r="B1072" s="71" t="s">
        <v>2571</v>
      </c>
      <c r="C1072" s="71">
        <v>7527800</v>
      </c>
      <c r="D1072" s="71">
        <v>39115600</v>
      </c>
      <c r="E1072" s="72" t="s">
        <v>376</v>
      </c>
      <c r="F1072" s="71" t="s">
        <v>377</v>
      </c>
      <c r="G1072" s="71" t="s">
        <v>378</v>
      </c>
      <c r="H1072" s="71" t="s">
        <v>2249</v>
      </c>
      <c r="I1072" s="71" t="s">
        <v>1838</v>
      </c>
      <c r="J1072" s="71" t="s">
        <v>460</v>
      </c>
      <c r="K1072" s="48" t="s">
        <v>321</v>
      </c>
      <c r="L1072" s="48">
        <v>1</v>
      </c>
      <c r="O1072" s="78" t="s">
        <v>2427</v>
      </c>
      <c r="P1072" s="48">
        <v>86</v>
      </c>
      <c r="Q1072" s="48" t="str">
        <f t="shared" si="2"/>
        <v>ZOOMMDP_86</v>
      </c>
    </row>
    <row r="1073" spans="1:17" ht="16.5">
      <c r="A1073" s="71" t="s">
        <v>2572</v>
      </c>
      <c r="B1073" s="71" t="s">
        <v>2573</v>
      </c>
      <c r="C1073" s="71">
        <v>7508800</v>
      </c>
      <c r="D1073" s="71">
        <v>39103500</v>
      </c>
      <c r="E1073" s="72" t="s">
        <v>376</v>
      </c>
      <c r="F1073" s="71" t="s">
        <v>377</v>
      </c>
      <c r="G1073" s="71" t="s">
        <v>378</v>
      </c>
      <c r="H1073" s="71" t="s">
        <v>2249</v>
      </c>
      <c r="I1073" s="71" t="s">
        <v>1838</v>
      </c>
      <c r="J1073" s="71" t="s">
        <v>460</v>
      </c>
      <c r="K1073" s="48" t="s">
        <v>321</v>
      </c>
      <c r="L1073" s="48">
        <v>1</v>
      </c>
      <c r="O1073" s="78" t="s">
        <v>2427</v>
      </c>
      <c r="P1073" s="48">
        <v>88</v>
      </c>
      <c r="Q1073" s="48" t="str">
        <f t="shared" si="2"/>
        <v>ZOOMMDP_88</v>
      </c>
    </row>
    <row r="1074" spans="1:17" ht="16.5">
      <c r="A1074" s="71" t="s">
        <v>2574</v>
      </c>
      <c r="B1074" s="71" t="s">
        <v>2575</v>
      </c>
      <c r="C1074" s="71">
        <v>7486200</v>
      </c>
      <c r="D1074" s="71">
        <v>39080100</v>
      </c>
      <c r="E1074" s="72" t="s">
        <v>376</v>
      </c>
      <c r="F1074" s="71" t="s">
        <v>377</v>
      </c>
      <c r="G1074" s="71" t="s">
        <v>378</v>
      </c>
      <c r="H1074" s="71" t="s">
        <v>2249</v>
      </c>
      <c r="I1074" s="71" t="s">
        <v>1838</v>
      </c>
      <c r="J1074" s="71" t="s">
        <v>460</v>
      </c>
      <c r="K1074" s="48" t="s">
        <v>321</v>
      </c>
      <c r="L1074" s="48">
        <v>1</v>
      </c>
      <c r="O1074" s="78" t="s">
        <v>2427</v>
      </c>
      <c r="P1074" s="48">
        <v>90</v>
      </c>
      <c r="Q1074" s="48" t="str">
        <f t="shared" si="2"/>
        <v>ZOOMMDP_90</v>
      </c>
    </row>
    <row r="1075" spans="1:17" ht="16.5">
      <c r="A1075" s="71" t="s">
        <v>2576</v>
      </c>
      <c r="B1075" s="71" t="s">
        <v>2577</v>
      </c>
      <c r="C1075" s="71">
        <v>7112900</v>
      </c>
      <c r="D1075" s="71">
        <v>39132300</v>
      </c>
      <c r="E1075" s="72" t="s">
        <v>376</v>
      </c>
      <c r="F1075" s="71" t="s">
        <v>377</v>
      </c>
      <c r="G1075" s="71" t="s">
        <v>378</v>
      </c>
      <c r="H1075" s="71" t="s">
        <v>2249</v>
      </c>
      <c r="I1075" s="71" t="s">
        <v>1838</v>
      </c>
      <c r="J1075" s="71" t="s">
        <v>463</v>
      </c>
      <c r="K1075" s="48" t="s">
        <v>323</v>
      </c>
      <c r="L1075" s="48">
        <v>1</v>
      </c>
      <c r="O1075" s="78" t="s">
        <v>2427</v>
      </c>
      <c r="P1075" s="48">
        <v>92</v>
      </c>
      <c r="Q1075" s="48" t="str">
        <f t="shared" si="2"/>
        <v>ZOOMMDP_92</v>
      </c>
    </row>
    <row r="1076" spans="1:17" ht="16.5">
      <c r="A1076" s="71" t="s">
        <v>2578</v>
      </c>
      <c r="B1076" s="71" t="s">
        <v>2579</v>
      </c>
      <c r="C1076" s="71">
        <v>7536800</v>
      </c>
      <c r="D1076" s="71">
        <v>39110900</v>
      </c>
      <c r="E1076" s="72" t="s">
        <v>376</v>
      </c>
      <c r="F1076" s="71" t="s">
        <v>377</v>
      </c>
      <c r="G1076" s="71" t="s">
        <v>378</v>
      </c>
      <c r="H1076" s="71" t="s">
        <v>2249</v>
      </c>
      <c r="I1076" s="71" t="s">
        <v>1838</v>
      </c>
      <c r="J1076" s="71" t="s">
        <v>460</v>
      </c>
      <c r="K1076" s="48" t="s">
        <v>321</v>
      </c>
      <c r="L1076" s="48">
        <v>1</v>
      </c>
      <c r="O1076" s="78" t="s">
        <v>2427</v>
      </c>
      <c r="P1076" s="48">
        <v>94</v>
      </c>
      <c r="Q1076" s="48" t="str">
        <f t="shared" si="2"/>
        <v>ZOOMMDP_94</v>
      </c>
    </row>
    <row r="1077" spans="1:17" ht="16.5">
      <c r="A1077" s="71" t="s">
        <v>2580</v>
      </c>
      <c r="B1077" s="71" t="s">
        <v>2581</v>
      </c>
      <c r="C1077" s="71">
        <v>7555600</v>
      </c>
      <c r="D1077" s="71">
        <v>39136500</v>
      </c>
      <c r="E1077" s="72" t="s">
        <v>376</v>
      </c>
      <c r="F1077" s="71" t="s">
        <v>377</v>
      </c>
      <c r="G1077" s="71" t="s">
        <v>378</v>
      </c>
      <c r="H1077" s="71" t="s">
        <v>2249</v>
      </c>
      <c r="I1077" s="71" t="s">
        <v>1838</v>
      </c>
      <c r="J1077" s="71" t="s">
        <v>460</v>
      </c>
      <c r="K1077" s="48" t="s">
        <v>321</v>
      </c>
      <c r="L1077" s="48">
        <v>1</v>
      </c>
      <c r="O1077" s="78" t="s">
        <v>2427</v>
      </c>
      <c r="P1077" s="48">
        <v>96</v>
      </c>
      <c r="Q1077" s="48" t="str">
        <f t="shared" si="2"/>
        <v>ZOOMMDP_96</v>
      </c>
    </row>
    <row r="1078" spans="1:17" ht="16.5">
      <c r="A1078" s="71" t="s">
        <v>2582</v>
      </c>
      <c r="B1078" s="71" t="s">
        <v>2583</v>
      </c>
      <c r="C1078" s="71">
        <v>7569200</v>
      </c>
      <c r="D1078" s="71">
        <v>39126500</v>
      </c>
      <c r="E1078" s="72" t="s">
        <v>376</v>
      </c>
      <c r="F1078" s="71" t="s">
        <v>377</v>
      </c>
      <c r="G1078" s="71" t="s">
        <v>378</v>
      </c>
      <c r="H1078" s="71" t="s">
        <v>2249</v>
      </c>
      <c r="I1078" s="71" t="s">
        <v>1838</v>
      </c>
      <c r="J1078" s="71" t="s">
        <v>460</v>
      </c>
      <c r="K1078" s="48" t="s">
        <v>321</v>
      </c>
      <c r="L1078" s="48">
        <v>1</v>
      </c>
      <c r="O1078" s="78" t="s">
        <v>2427</v>
      </c>
      <c r="P1078" s="48">
        <v>98</v>
      </c>
      <c r="Q1078" s="48" t="str">
        <f t="shared" si="2"/>
        <v>ZOOMMDP_98</v>
      </c>
    </row>
    <row r="1079" spans="1:17" ht="16.5">
      <c r="A1079" s="71" t="s">
        <v>2584</v>
      </c>
      <c r="B1079" s="71" t="s">
        <v>2585</v>
      </c>
      <c r="C1079" s="71">
        <v>7553100</v>
      </c>
      <c r="D1079" s="71">
        <v>39106800</v>
      </c>
      <c r="E1079" s="72" t="s">
        <v>376</v>
      </c>
      <c r="F1079" s="71" t="s">
        <v>377</v>
      </c>
      <c r="G1079" s="71" t="s">
        <v>378</v>
      </c>
      <c r="H1079" s="71" t="s">
        <v>2249</v>
      </c>
      <c r="I1079" s="71" t="s">
        <v>1838</v>
      </c>
      <c r="J1079" s="71" t="s">
        <v>460</v>
      </c>
      <c r="K1079" s="48" t="s">
        <v>321</v>
      </c>
      <c r="L1079" s="48">
        <v>1</v>
      </c>
      <c r="O1079" s="78" t="s">
        <v>2586</v>
      </c>
      <c r="P1079" s="48" t="s">
        <v>2587</v>
      </c>
      <c r="Q1079" s="48" t="str">
        <f t="shared" si="2"/>
        <v>ZOOMMEER_Oostoev</v>
      </c>
    </row>
    <row r="1080" spans="1:17" ht="16.5">
      <c r="A1080" s="71" t="s">
        <v>2588</v>
      </c>
      <c r="B1080" s="71" t="s">
        <v>2589</v>
      </c>
      <c r="C1080" s="71">
        <v>7516300</v>
      </c>
      <c r="D1080" s="71">
        <v>39040600</v>
      </c>
      <c r="E1080" s="72" t="s">
        <v>376</v>
      </c>
      <c r="F1080" s="71" t="s">
        <v>377</v>
      </c>
      <c r="G1080" s="71" t="s">
        <v>378</v>
      </c>
      <c r="H1080" s="71" t="s">
        <v>2249</v>
      </c>
      <c r="I1080" s="71" t="s">
        <v>1838</v>
      </c>
      <c r="J1080" s="71" t="s">
        <v>460</v>
      </c>
      <c r="K1080" s="48" t="s">
        <v>321</v>
      </c>
      <c r="L1080" s="48">
        <v>1</v>
      </c>
      <c r="O1080" s="78" t="s">
        <v>2586</v>
      </c>
      <c r="P1080" s="48" t="s">
        <v>2590</v>
      </c>
      <c r="Q1080" s="48" t="str">
        <f t="shared" si="2"/>
        <v>ZOOMMEER_Westoev</v>
      </c>
    </row>
    <row r="1081" spans="1:17" ht="16.5">
      <c r="A1081" s="71" t="s">
        <v>2591</v>
      </c>
      <c r="B1081" s="71" t="s">
        <v>2592</v>
      </c>
      <c r="C1081" s="71">
        <v>7538600</v>
      </c>
      <c r="D1081" s="71">
        <v>39046900</v>
      </c>
      <c r="E1081" s="72" t="s">
        <v>376</v>
      </c>
      <c r="F1081" s="71" t="s">
        <v>377</v>
      </c>
      <c r="G1081" s="71" t="s">
        <v>378</v>
      </c>
      <c r="H1081" s="71" t="s">
        <v>2249</v>
      </c>
      <c r="I1081" s="71" t="s">
        <v>1838</v>
      </c>
      <c r="J1081" s="71" t="s">
        <v>460</v>
      </c>
      <c r="K1081" s="48" t="s">
        <v>321</v>
      </c>
      <c r="L1081" s="48">
        <v>1</v>
      </c>
      <c r="O1081" s="78" t="s">
        <v>2593</v>
      </c>
      <c r="P1081" s="48">
        <v>1</v>
      </c>
      <c r="Q1081" s="48" t="str">
        <f t="shared" si="2"/>
        <v>ZOOMMODP_1</v>
      </c>
    </row>
    <row r="1082" spans="1:17" ht="16.5">
      <c r="A1082" s="71" t="s">
        <v>2594</v>
      </c>
      <c r="B1082" s="71" t="s">
        <v>2595</v>
      </c>
      <c r="C1082" s="71">
        <v>7530000</v>
      </c>
      <c r="D1082" s="71">
        <v>39060000</v>
      </c>
      <c r="E1082" s="72" t="s">
        <v>376</v>
      </c>
      <c r="F1082" s="71" t="s">
        <v>377</v>
      </c>
      <c r="G1082" s="71" t="s">
        <v>378</v>
      </c>
      <c r="H1082" s="71" t="s">
        <v>2249</v>
      </c>
      <c r="I1082" s="71" t="s">
        <v>1838</v>
      </c>
      <c r="J1082" s="71" t="s">
        <v>460</v>
      </c>
      <c r="K1082" s="48" t="s">
        <v>321</v>
      </c>
      <c r="L1082" s="48">
        <v>1</v>
      </c>
      <c r="O1082" s="78" t="s">
        <v>2593</v>
      </c>
      <c r="P1082" s="48">
        <v>101</v>
      </c>
      <c r="Q1082" s="48" t="str">
        <f t="shared" si="2"/>
        <v>ZOOMMODP_101</v>
      </c>
    </row>
    <row r="1083" spans="1:17" ht="16.5">
      <c r="A1083" s="71" t="s">
        <v>2596</v>
      </c>
      <c r="B1083" s="71" t="s">
        <v>2597</v>
      </c>
      <c r="C1083" s="71">
        <v>7550200</v>
      </c>
      <c r="D1083" s="71">
        <v>39059900</v>
      </c>
      <c r="E1083" s="72" t="s">
        <v>376</v>
      </c>
      <c r="F1083" s="71" t="s">
        <v>377</v>
      </c>
      <c r="G1083" s="71" t="s">
        <v>378</v>
      </c>
      <c r="H1083" s="71" t="s">
        <v>2249</v>
      </c>
      <c r="I1083" s="71" t="s">
        <v>1838</v>
      </c>
      <c r="J1083" s="71" t="s">
        <v>460</v>
      </c>
      <c r="K1083" s="48" t="s">
        <v>321</v>
      </c>
      <c r="L1083" s="48">
        <v>1</v>
      </c>
      <c r="O1083" s="78" t="s">
        <v>2593</v>
      </c>
      <c r="P1083" s="48">
        <v>103</v>
      </c>
      <c r="Q1083" s="48" t="str">
        <f t="shared" si="2"/>
        <v>ZOOMMODP_103</v>
      </c>
    </row>
    <row r="1084" spans="1:17" ht="16.5">
      <c r="A1084" s="71" t="s">
        <v>2598</v>
      </c>
      <c r="B1084" s="71" t="s">
        <v>2599</v>
      </c>
      <c r="C1084" s="71">
        <v>7557900</v>
      </c>
      <c r="D1084" s="71">
        <v>39051100</v>
      </c>
      <c r="E1084" s="72" t="s">
        <v>376</v>
      </c>
      <c r="F1084" s="71" t="s">
        <v>377</v>
      </c>
      <c r="G1084" s="71" t="s">
        <v>378</v>
      </c>
      <c r="H1084" s="71" t="s">
        <v>2249</v>
      </c>
      <c r="I1084" s="71" t="s">
        <v>1838</v>
      </c>
      <c r="J1084" s="71" t="s">
        <v>460</v>
      </c>
      <c r="K1084" s="48" t="s">
        <v>321</v>
      </c>
      <c r="L1084" s="48">
        <v>1</v>
      </c>
      <c r="O1084" s="78" t="s">
        <v>2593</v>
      </c>
      <c r="P1084" s="48">
        <v>105</v>
      </c>
      <c r="Q1084" s="48" t="str">
        <f t="shared" si="2"/>
        <v>ZOOMMODP_105</v>
      </c>
    </row>
    <row r="1085" spans="1:17" ht="16.5">
      <c r="A1085" s="71" t="s">
        <v>2600</v>
      </c>
      <c r="B1085" s="71" t="s">
        <v>2601</v>
      </c>
      <c r="C1085" s="71">
        <v>7572700</v>
      </c>
      <c r="D1085" s="71">
        <v>39059300</v>
      </c>
      <c r="E1085" s="72" t="s">
        <v>376</v>
      </c>
      <c r="F1085" s="71" t="s">
        <v>377</v>
      </c>
      <c r="G1085" s="71" t="s">
        <v>378</v>
      </c>
      <c r="H1085" s="71" t="s">
        <v>2249</v>
      </c>
      <c r="I1085" s="71" t="s">
        <v>1838</v>
      </c>
      <c r="J1085" s="71" t="s">
        <v>460</v>
      </c>
      <c r="K1085" s="48" t="s">
        <v>321</v>
      </c>
      <c r="L1085" s="48">
        <v>1</v>
      </c>
      <c r="O1085" s="78" t="s">
        <v>2593</v>
      </c>
      <c r="P1085" s="48">
        <v>107</v>
      </c>
      <c r="Q1085" s="48" t="str">
        <f t="shared" si="2"/>
        <v>ZOOMMODP_107</v>
      </c>
    </row>
    <row r="1086" spans="1:17" ht="16.5">
      <c r="A1086" s="71" t="s">
        <v>2602</v>
      </c>
      <c r="B1086" s="71" t="s">
        <v>2603</v>
      </c>
      <c r="C1086" s="71">
        <v>7086300</v>
      </c>
      <c r="D1086" s="71">
        <v>39170300</v>
      </c>
      <c r="E1086" s="72" t="s">
        <v>376</v>
      </c>
      <c r="F1086" s="71" t="s">
        <v>377</v>
      </c>
      <c r="G1086" s="71" t="s">
        <v>378</v>
      </c>
      <c r="H1086" s="71" t="s">
        <v>2249</v>
      </c>
      <c r="I1086" s="71" t="s">
        <v>1838</v>
      </c>
      <c r="J1086" s="71" t="s">
        <v>463</v>
      </c>
      <c r="K1086" s="48" t="s">
        <v>323</v>
      </c>
      <c r="L1086" s="48">
        <v>1</v>
      </c>
      <c r="O1086" s="78" t="s">
        <v>2593</v>
      </c>
      <c r="P1086" s="48">
        <v>109</v>
      </c>
      <c r="Q1086" s="48" t="str">
        <f t="shared" si="2"/>
        <v>ZOOMMODP_109</v>
      </c>
    </row>
    <row r="1087" spans="1:17" ht="16.5">
      <c r="A1087" s="71" t="s">
        <v>2604</v>
      </c>
      <c r="B1087" s="71" t="s">
        <v>2605</v>
      </c>
      <c r="C1087" s="71">
        <v>7599900</v>
      </c>
      <c r="D1087" s="71">
        <v>39039900</v>
      </c>
      <c r="E1087" s="72" t="s">
        <v>376</v>
      </c>
      <c r="F1087" s="71" t="s">
        <v>377</v>
      </c>
      <c r="G1087" s="71" t="s">
        <v>378</v>
      </c>
      <c r="H1087" s="71" t="s">
        <v>2249</v>
      </c>
      <c r="I1087" s="71" t="s">
        <v>1838</v>
      </c>
      <c r="J1087" s="71" t="s">
        <v>460</v>
      </c>
      <c r="K1087" s="48" t="s">
        <v>321</v>
      </c>
      <c r="L1087" s="48">
        <v>1</v>
      </c>
      <c r="O1087" s="78" t="s">
        <v>2593</v>
      </c>
      <c r="P1087" s="48">
        <v>11</v>
      </c>
      <c r="Q1087" s="48" t="str">
        <f t="shared" si="2"/>
        <v>ZOOMMODP_11</v>
      </c>
    </row>
    <row r="1088" spans="1:17" ht="16.5">
      <c r="A1088" s="71" t="s">
        <v>2606</v>
      </c>
      <c r="B1088" s="71" t="s">
        <v>2607</v>
      </c>
      <c r="C1088" s="71">
        <v>7614900</v>
      </c>
      <c r="D1088" s="71">
        <v>39017900</v>
      </c>
      <c r="E1088" s="72" t="s">
        <v>376</v>
      </c>
      <c r="F1088" s="71" t="s">
        <v>377</v>
      </c>
      <c r="G1088" s="71" t="s">
        <v>378</v>
      </c>
      <c r="H1088" s="71" t="s">
        <v>2249</v>
      </c>
      <c r="I1088" s="71" t="s">
        <v>1838</v>
      </c>
      <c r="J1088" s="71" t="s">
        <v>460</v>
      </c>
      <c r="K1088" s="48" t="s">
        <v>321</v>
      </c>
      <c r="L1088" s="48">
        <v>1</v>
      </c>
      <c r="O1088" s="78" t="s">
        <v>2593</v>
      </c>
      <c r="P1088" s="48">
        <v>111</v>
      </c>
      <c r="Q1088" s="48" t="str">
        <f t="shared" si="2"/>
        <v>ZOOMMODP_111</v>
      </c>
    </row>
    <row r="1089" spans="1:17" ht="16.5">
      <c r="A1089" s="71" t="s">
        <v>2608</v>
      </c>
      <c r="B1089" s="71" t="s">
        <v>2609</v>
      </c>
      <c r="C1089" s="71">
        <v>7635200</v>
      </c>
      <c r="D1089" s="71">
        <v>39008100</v>
      </c>
      <c r="E1089" s="72" t="s">
        <v>376</v>
      </c>
      <c r="F1089" s="71" t="s">
        <v>377</v>
      </c>
      <c r="G1089" s="71" t="s">
        <v>378</v>
      </c>
      <c r="H1089" s="71" t="s">
        <v>2249</v>
      </c>
      <c r="I1089" s="71" t="s">
        <v>1838</v>
      </c>
      <c r="J1089" s="71" t="s">
        <v>460</v>
      </c>
      <c r="K1089" s="48" t="s">
        <v>321</v>
      </c>
      <c r="L1089" s="48">
        <v>1</v>
      </c>
      <c r="O1089" s="78" t="s">
        <v>2593</v>
      </c>
      <c r="P1089" s="48">
        <v>113</v>
      </c>
      <c r="Q1089" s="48" t="str">
        <f t="shared" si="2"/>
        <v>ZOOMMODP_113</v>
      </c>
    </row>
    <row r="1090" spans="1:17" ht="16.5">
      <c r="A1090" s="71" t="s">
        <v>2610</v>
      </c>
      <c r="B1090" s="71" t="s">
        <v>2611</v>
      </c>
      <c r="C1090" s="71">
        <v>7452900</v>
      </c>
      <c r="D1090" s="71">
        <v>39053300</v>
      </c>
      <c r="E1090" s="72" t="s">
        <v>376</v>
      </c>
      <c r="F1090" s="71" t="s">
        <v>377</v>
      </c>
      <c r="G1090" s="71" t="s">
        <v>378</v>
      </c>
      <c r="H1090" s="71" t="s">
        <v>2249</v>
      </c>
      <c r="I1090" s="71" t="s">
        <v>1838</v>
      </c>
      <c r="J1090" s="71" t="s">
        <v>460</v>
      </c>
      <c r="K1090" s="48" t="s">
        <v>321</v>
      </c>
      <c r="L1090" s="48">
        <v>1</v>
      </c>
      <c r="O1090" s="78" t="s">
        <v>2593</v>
      </c>
      <c r="P1090" s="48">
        <v>115</v>
      </c>
      <c r="Q1090" s="48" t="str">
        <f t="shared" si="2"/>
        <v>ZOOMMODP_115</v>
      </c>
    </row>
    <row r="1091" spans="1:17" ht="16.5">
      <c r="A1091" s="71" t="s">
        <v>2612</v>
      </c>
      <c r="B1091" s="71" t="s">
        <v>2613</v>
      </c>
      <c r="C1091" s="71">
        <v>7437400</v>
      </c>
      <c r="D1091" s="71">
        <v>39055500</v>
      </c>
      <c r="E1091" s="72" t="s">
        <v>376</v>
      </c>
      <c r="F1091" s="71" t="s">
        <v>377</v>
      </c>
      <c r="G1091" s="71" t="s">
        <v>378</v>
      </c>
      <c r="H1091" s="71" t="s">
        <v>2249</v>
      </c>
      <c r="I1091" s="71" t="s">
        <v>1838</v>
      </c>
      <c r="J1091" s="71" t="s">
        <v>460</v>
      </c>
      <c r="K1091" s="48" t="s">
        <v>321</v>
      </c>
      <c r="L1091" s="48">
        <v>1</v>
      </c>
      <c r="O1091" s="78" t="s">
        <v>2593</v>
      </c>
      <c r="P1091" s="48">
        <v>117</v>
      </c>
      <c r="Q1091" s="48" t="str">
        <f t="shared" si="2"/>
        <v>ZOOMMODP_117</v>
      </c>
    </row>
    <row r="1092" spans="1:17" ht="16.5">
      <c r="A1092" s="71" t="s">
        <v>2614</v>
      </c>
      <c r="B1092" s="71" t="s">
        <v>2615</v>
      </c>
      <c r="C1092" s="71">
        <v>18763400</v>
      </c>
      <c r="D1092" s="71">
        <v>51442200</v>
      </c>
      <c r="E1092" s="72" t="s">
        <v>376</v>
      </c>
      <c r="F1092" s="71" t="s">
        <v>377</v>
      </c>
      <c r="G1092" s="71" t="s">
        <v>378</v>
      </c>
      <c r="H1092" s="71" t="s">
        <v>2616</v>
      </c>
      <c r="I1092" s="71" t="s">
        <v>25</v>
      </c>
      <c r="J1092" s="71" t="s">
        <v>470</v>
      </c>
      <c r="K1092" s="48" t="s">
        <v>471</v>
      </c>
      <c r="L1092" s="48">
        <v>1</v>
      </c>
      <c r="O1092" s="78" t="s">
        <v>2593</v>
      </c>
      <c r="P1092" s="48">
        <v>119</v>
      </c>
      <c r="Q1092" s="48" t="str">
        <f t="shared" si="2"/>
        <v>ZOOMMODP_119</v>
      </c>
    </row>
    <row r="1093" spans="1:17" ht="16.5">
      <c r="A1093" s="71" t="s">
        <v>2617</v>
      </c>
      <c r="B1093" s="71" t="s">
        <v>2618</v>
      </c>
      <c r="C1093" s="71">
        <v>18796600</v>
      </c>
      <c r="D1093" s="71">
        <v>51458000</v>
      </c>
      <c r="E1093" s="72" t="s">
        <v>376</v>
      </c>
      <c r="F1093" s="71" t="s">
        <v>377</v>
      </c>
      <c r="G1093" s="71" t="s">
        <v>378</v>
      </c>
      <c r="H1093" s="71" t="s">
        <v>2616</v>
      </c>
      <c r="I1093" s="71" t="s">
        <v>25</v>
      </c>
      <c r="J1093" s="71" t="s">
        <v>470</v>
      </c>
      <c r="K1093" s="48" t="s">
        <v>471</v>
      </c>
      <c r="L1093" s="48">
        <v>1</v>
      </c>
      <c r="O1093" s="78" t="s">
        <v>2593</v>
      </c>
      <c r="P1093" s="48">
        <v>121</v>
      </c>
      <c r="Q1093" s="48" t="str">
        <f t="shared" si="2"/>
        <v>ZOOMMODP_121</v>
      </c>
    </row>
    <row r="1094" spans="1:17" ht="16.5">
      <c r="A1094" s="71" t="s">
        <v>2619</v>
      </c>
      <c r="B1094" s="71" t="s">
        <v>2620</v>
      </c>
      <c r="C1094" s="71">
        <v>18821900</v>
      </c>
      <c r="D1094" s="71">
        <v>51465900</v>
      </c>
      <c r="E1094" s="72" t="s">
        <v>376</v>
      </c>
      <c r="F1094" s="71" t="s">
        <v>377</v>
      </c>
      <c r="G1094" s="71" t="s">
        <v>378</v>
      </c>
      <c r="H1094" s="71" t="s">
        <v>2616</v>
      </c>
      <c r="I1094" s="71" t="s">
        <v>25</v>
      </c>
      <c r="J1094" s="71" t="s">
        <v>470</v>
      </c>
      <c r="K1094" s="48" t="s">
        <v>471</v>
      </c>
      <c r="L1094" s="48">
        <v>1</v>
      </c>
      <c r="O1094" s="78" t="s">
        <v>2593</v>
      </c>
      <c r="P1094" s="48">
        <v>123</v>
      </c>
      <c r="Q1094" s="48" t="str">
        <f t="shared" si="2"/>
        <v>ZOOMMODP_123</v>
      </c>
    </row>
    <row r="1095" spans="1:17" ht="16.5">
      <c r="A1095" s="71" t="s">
        <v>2621</v>
      </c>
      <c r="B1095" s="71" t="s">
        <v>2622</v>
      </c>
      <c r="C1095" s="71">
        <v>18850400</v>
      </c>
      <c r="D1095" s="71">
        <v>51476200</v>
      </c>
      <c r="E1095" s="72" t="s">
        <v>376</v>
      </c>
      <c r="F1095" s="71" t="s">
        <v>377</v>
      </c>
      <c r="G1095" s="71" t="s">
        <v>378</v>
      </c>
      <c r="H1095" s="71" t="s">
        <v>2616</v>
      </c>
      <c r="I1095" s="71" t="s">
        <v>25</v>
      </c>
      <c r="J1095" s="71" t="s">
        <v>470</v>
      </c>
      <c r="K1095" s="48" t="s">
        <v>471</v>
      </c>
      <c r="L1095" s="48">
        <v>1</v>
      </c>
      <c r="O1095" s="78" t="s">
        <v>2593</v>
      </c>
      <c r="P1095" s="48">
        <v>125</v>
      </c>
      <c r="Q1095" s="48" t="str">
        <f t="shared" si="2"/>
        <v>ZOOMMODP_125</v>
      </c>
    </row>
    <row r="1096" spans="1:17" ht="16.5">
      <c r="A1096" s="71" t="s">
        <v>2623</v>
      </c>
      <c r="B1096" s="71" t="s">
        <v>2624</v>
      </c>
      <c r="C1096" s="71">
        <v>19017600</v>
      </c>
      <c r="D1096" s="71">
        <v>51484700</v>
      </c>
      <c r="E1096" s="72" t="s">
        <v>376</v>
      </c>
      <c r="F1096" s="71" t="s">
        <v>377</v>
      </c>
      <c r="G1096" s="71" t="s">
        <v>378</v>
      </c>
      <c r="H1096" s="71" t="s">
        <v>2616</v>
      </c>
      <c r="I1096" s="71" t="s">
        <v>25</v>
      </c>
      <c r="J1096" s="71" t="s">
        <v>470</v>
      </c>
      <c r="K1096" s="48" t="s">
        <v>471</v>
      </c>
      <c r="L1096" s="48">
        <v>1</v>
      </c>
      <c r="O1096" s="78" t="s">
        <v>2593</v>
      </c>
      <c r="P1096" s="48">
        <v>127</v>
      </c>
      <c r="Q1096" s="48" t="str">
        <f t="shared" si="2"/>
        <v>ZOOMMODP_127</v>
      </c>
    </row>
    <row r="1097" spans="1:17" ht="16.5">
      <c r="A1097" s="71" t="s">
        <v>2625</v>
      </c>
      <c r="B1097" s="71" t="s">
        <v>2626</v>
      </c>
      <c r="C1097" s="71">
        <v>19013800</v>
      </c>
      <c r="D1097" s="71">
        <v>51502800</v>
      </c>
      <c r="E1097" s="72" t="s">
        <v>376</v>
      </c>
      <c r="F1097" s="71" t="s">
        <v>377</v>
      </c>
      <c r="G1097" s="71" t="s">
        <v>378</v>
      </c>
      <c r="H1097" s="71" t="s">
        <v>2616</v>
      </c>
      <c r="I1097" s="71" t="s">
        <v>25</v>
      </c>
      <c r="J1097" s="71" t="s">
        <v>470</v>
      </c>
      <c r="K1097" s="48" t="s">
        <v>471</v>
      </c>
      <c r="L1097" s="48">
        <v>1</v>
      </c>
      <c r="O1097" s="78" t="s">
        <v>2593</v>
      </c>
      <c r="P1097" s="48">
        <v>129</v>
      </c>
      <c r="Q1097" s="48" t="str">
        <f t="shared" si="2"/>
        <v>ZOOMMODP_129</v>
      </c>
    </row>
    <row r="1098" spans="1:17" ht="16.5">
      <c r="A1098" s="71" t="s">
        <v>2627</v>
      </c>
      <c r="B1098" s="71" t="s">
        <v>2628</v>
      </c>
      <c r="C1098" s="71">
        <v>19034500</v>
      </c>
      <c r="D1098" s="71">
        <v>51504100</v>
      </c>
      <c r="E1098" s="72" t="s">
        <v>376</v>
      </c>
      <c r="F1098" s="71" t="s">
        <v>377</v>
      </c>
      <c r="G1098" s="71" t="s">
        <v>378</v>
      </c>
      <c r="H1098" s="71" t="s">
        <v>2616</v>
      </c>
      <c r="I1098" s="71" t="s">
        <v>25</v>
      </c>
      <c r="J1098" s="71" t="s">
        <v>470</v>
      </c>
      <c r="K1098" s="48" t="s">
        <v>471</v>
      </c>
      <c r="L1098" s="48">
        <v>1</v>
      </c>
      <c r="O1098" s="78" t="s">
        <v>2593</v>
      </c>
      <c r="P1098" s="48">
        <v>13</v>
      </c>
      <c r="Q1098" s="48" t="str">
        <f t="shared" si="2"/>
        <v>ZOOMMODP_13</v>
      </c>
    </row>
    <row r="1099" spans="1:17" ht="16.5">
      <c r="A1099" s="71" t="s">
        <v>2629</v>
      </c>
      <c r="B1099" s="71" t="s">
        <v>2630</v>
      </c>
      <c r="C1099" s="71">
        <v>19037100</v>
      </c>
      <c r="D1099" s="71">
        <v>51487200</v>
      </c>
      <c r="E1099" s="72" t="s">
        <v>376</v>
      </c>
      <c r="F1099" s="71" t="s">
        <v>377</v>
      </c>
      <c r="G1099" s="71" t="s">
        <v>378</v>
      </c>
      <c r="H1099" s="71" t="s">
        <v>2616</v>
      </c>
      <c r="I1099" s="71" t="s">
        <v>25</v>
      </c>
      <c r="J1099" s="71" t="s">
        <v>470</v>
      </c>
      <c r="K1099" s="48" t="s">
        <v>471</v>
      </c>
      <c r="L1099" s="48">
        <v>1</v>
      </c>
      <c r="O1099" s="78" t="s">
        <v>2593</v>
      </c>
      <c r="P1099" s="48">
        <v>131</v>
      </c>
      <c r="Q1099" s="48" t="str">
        <f t="shared" si="2"/>
        <v>ZOOMMODP_131</v>
      </c>
    </row>
    <row r="1100" spans="1:17" ht="16.5">
      <c r="A1100" s="71" t="s">
        <v>2631</v>
      </c>
      <c r="B1100" s="71" t="s">
        <v>2632</v>
      </c>
      <c r="C1100" s="71">
        <v>19290000</v>
      </c>
      <c r="D1100" s="71">
        <v>51490000</v>
      </c>
      <c r="E1100" s="72" t="s">
        <v>376</v>
      </c>
      <c r="F1100" s="71" t="s">
        <v>377</v>
      </c>
      <c r="G1100" s="71" t="s">
        <v>378</v>
      </c>
      <c r="H1100" s="71" t="s">
        <v>2616</v>
      </c>
      <c r="I1100" s="71" t="s">
        <v>25</v>
      </c>
      <c r="J1100" s="71" t="s">
        <v>470</v>
      </c>
      <c r="K1100" s="48" t="s">
        <v>471</v>
      </c>
      <c r="L1100" s="48">
        <v>1</v>
      </c>
      <c r="O1100" s="78" t="s">
        <v>2593</v>
      </c>
      <c r="P1100" s="48">
        <v>133</v>
      </c>
      <c r="Q1100" s="48" t="str">
        <f t="shared" si="2"/>
        <v>ZOOMMODP_133</v>
      </c>
    </row>
    <row r="1101" spans="1:17" ht="16.5">
      <c r="A1101" s="71" t="s">
        <v>2633</v>
      </c>
      <c r="B1101" s="71" t="s">
        <v>2634</v>
      </c>
      <c r="C1101" s="71">
        <v>19290000</v>
      </c>
      <c r="D1101" s="71">
        <v>51510000</v>
      </c>
      <c r="E1101" s="72" t="s">
        <v>376</v>
      </c>
      <c r="F1101" s="71" t="s">
        <v>377</v>
      </c>
      <c r="G1101" s="71" t="s">
        <v>378</v>
      </c>
      <c r="H1101" s="71" t="s">
        <v>2616</v>
      </c>
      <c r="I1101" s="71" t="s">
        <v>25</v>
      </c>
      <c r="J1101" s="71" t="s">
        <v>470</v>
      </c>
      <c r="K1101" s="48" t="s">
        <v>471</v>
      </c>
      <c r="L1101" s="48">
        <v>1</v>
      </c>
      <c r="O1101" s="78" t="s">
        <v>2593</v>
      </c>
      <c r="P1101" s="48">
        <v>135</v>
      </c>
      <c r="Q1101" s="48" t="str">
        <f t="shared" si="2"/>
        <v>ZOOMMODP_135</v>
      </c>
    </row>
    <row r="1102" spans="1:17" ht="16.5">
      <c r="A1102" s="71" t="s">
        <v>2635</v>
      </c>
      <c r="B1102" s="71" t="s">
        <v>2636</v>
      </c>
      <c r="C1102" s="71">
        <v>19310000</v>
      </c>
      <c r="D1102" s="71">
        <v>51510000</v>
      </c>
      <c r="E1102" s="72" t="s">
        <v>376</v>
      </c>
      <c r="F1102" s="71" t="s">
        <v>377</v>
      </c>
      <c r="G1102" s="71" t="s">
        <v>378</v>
      </c>
      <c r="H1102" s="71" t="s">
        <v>2616</v>
      </c>
      <c r="I1102" s="71" t="s">
        <v>25</v>
      </c>
      <c r="J1102" s="71" t="s">
        <v>470</v>
      </c>
      <c r="K1102" s="48" t="s">
        <v>471</v>
      </c>
      <c r="L1102" s="48">
        <v>1</v>
      </c>
      <c r="O1102" s="78" t="s">
        <v>2593</v>
      </c>
      <c r="P1102" s="48">
        <v>137</v>
      </c>
      <c r="Q1102" s="48" t="str">
        <f t="shared" si="2"/>
        <v>ZOOMMODP_137</v>
      </c>
    </row>
    <row r="1103" spans="1:17" ht="16.5">
      <c r="A1103" s="71" t="s">
        <v>2637</v>
      </c>
      <c r="B1103" s="71" t="s">
        <v>2638</v>
      </c>
      <c r="C1103" s="71">
        <v>19310000</v>
      </c>
      <c r="D1103" s="71">
        <v>51490000</v>
      </c>
      <c r="E1103" s="72" t="s">
        <v>376</v>
      </c>
      <c r="F1103" s="71" t="s">
        <v>377</v>
      </c>
      <c r="G1103" s="71" t="s">
        <v>378</v>
      </c>
      <c r="H1103" s="71" t="s">
        <v>2616</v>
      </c>
      <c r="I1103" s="71" t="s">
        <v>25</v>
      </c>
      <c r="J1103" s="71" t="s">
        <v>470</v>
      </c>
      <c r="K1103" s="48" t="s">
        <v>471</v>
      </c>
      <c r="L1103" s="48">
        <v>1</v>
      </c>
      <c r="O1103" s="78" t="s">
        <v>2593</v>
      </c>
      <c r="P1103" s="48">
        <v>139</v>
      </c>
      <c r="Q1103" s="48" t="str">
        <f t="shared" si="2"/>
        <v>ZOOMMODP_139</v>
      </c>
    </row>
    <row r="1104" spans="1:17" ht="16.5">
      <c r="A1104" s="71" t="s">
        <v>2639</v>
      </c>
      <c r="B1104" s="71" t="s">
        <v>2640</v>
      </c>
      <c r="C1104" s="71">
        <v>18623100</v>
      </c>
      <c r="D1104" s="71">
        <v>51411700</v>
      </c>
      <c r="E1104" s="72" t="s">
        <v>376</v>
      </c>
      <c r="F1104" s="71" t="s">
        <v>377</v>
      </c>
      <c r="G1104" s="71" t="s">
        <v>378</v>
      </c>
      <c r="H1104" s="71" t="s">
        <v>2616</v>
      </c>
      <c r="I1104" s="71" t="s">
        <v>25</v>
      </c>
      <c r="J1104" s="71" t="s">
        <v>470</v>
      </c>
      <c r="K1104" s="48" t="s">
        <v>471</v>
      </c>
      <c r="L1104" s="48">
        <v>2</v>
      </c>
      <c r="O1104" s="78" t="s">
        <v>2593</v>
      </c>
      <c r="P1104" s="48">
        <v>141</v>
      </c>
      <c r="Q1104" s="48" t="str">
        <f t="shared" si="2"/>
        <v>ZOOMMODP_141</v>
      </c>
    </row>
    <row r="1105" spans="1:17" ht="16.5">
      <c r="A1105" s="71" t="s">
        <v>2641</v>
      </c>
      <c r="B1105" s="71" t="s">
        <v>2642</v>
      </c>
      <c r="C1105" s="71">
        <v>18643800</v>
      </c>
      <c r="D1105" s="71">
        <v>51418400</v>
      </c>
      <c r="E1105" s="72" t="s">
        <v>376</v>
      </c>
      <c r="F1105" s="71" t="s">
        <v>377</v>
      </c>
      <c r="G1105" s="71" t="s">
        <v>378</v>
      </c>
      <c r="H1105" s="71" t="s">
        <v>2616</v>
      </c>
      <c r="I1105" s="71" t="s">
        <v>25</v>
      </c>
      <c r="J1105" s="71" t="s">
        <v>470</v>
      </c>
      <c r="K1105" s="48" t="s">
        <v>471</v>
      </c>
      <c r="L1105" s="48">
        <v>2</v>
      </c>
      <c r="O1105" s="78" t="s">
        <v>2593</v>
      </c>
      <c r="P1105" s="48">
        <v>143</v>
      </c>
      <c r="Q1105" s="48" t="str">
        <f t="shared" si="2"/>
        <v>ZOOMMODP_143</v>
      </c>
    </row>
    <row r="1106" spans="1:17" ht="16.5">
      <c r="A1106" s="71" t="s">
        <v>2643</v>
      </c>
      <c r="B1106" s="71" t="s">
        <v>2644</v>
      </c>
      <c r="C1106" s="71">
        <v>18663200</v>
      </c>
      <c r="D1106" s="71">
        <v>51424800</v>
      </c>
      <c r="E1106" s="72" t="s">
        <v>376</v>
      </c>
      <c r="F1106" s="71" t="s">
        <v>377</v>
      </c>
      <c r="G1106" s="71" t="s">
        <v>378</v>
      </c>
      <c r="H1106" s="71" t="s">
        <v>2616</v>
      </c>
      <c r="I1106" s="71" t="s">
        <v>25</v>
      </c>
      <c r="J1106" s="71" t="s">
        <v>470</v>
      </c>
      <c r="K1106" s="48" t="s">
        <v>471</v>
      </c>
      <c r="L1106" s="48">
        <v>2</v>
      </c>
      <c r="O1106" s="78" t="s">
        <v>2593</v>
      </c>
      <c r="P1106" s="48">
        <v>145</v>
      </c>
      <c r="Q1106" s="48" t="str">
        <f t="shared" si="2"/>
        <v>ZOOMMODP_145</v>
      </c>
    </row>
    <row r="1107" spans="1:17" ht="16.5">
      <c r="A1107" s="71" t="s">
        <v>2645</v>
      </c>
      <c r="B1107" s="71" t="s">
        <v>2646</v>
      </c>
      <c r="C1107" s="71">
        <v>18680600</v>
      </c>
      <c r="D1107" s="71">
        <v>51433500</v>
      </c>
      <c r="E1107" s="72" t="s">
        <v>376</v>
      </c>
      <c r="F1107" s="71" t="s">
        <v>377</v>
      </c>
      <c r="G1107" s="71" t="s">
        <v>378</v>
      </c>
      <c r="H1107" s="71" t="s">
        <v>2616</v>
      </c>
      <c r="I1107" s="71" t="s">
        <v>25</v>
      </c>
      <c r="J1107" s="71" t="s">
        <v>470</v>
      </c>
      <c r="K1107" s="48" t="s">
        <v>471</v>
      </c>
      <c r="L1107" s="48">
        <v>2</v>
      </c>
      <c r="O1107" s="78" t="s">
        <v>2593</v>
      </c>
      <c r="P1107" s="48">
        <v>147</v>
      </c>
      <c r="Q1107" s="48" t="str">
        <f t="shared" si="2"/>
        <v>ZOOMMODP_147</v>
      </c>
    </row>
    <row r="1108" spans="1:17" ht="16.5">
      <c r="A1108" s="71" t="s">
        <v>2647</v>
      </c>
      <c r="B1108" s="71" t="s">
        <v>2648</v>
      </c>
      <c r="C1108" s="71">
        <v>19290000</v>
      </c>
      <c r="D1108" s="71">
        <v>51600000</v>
      </c>
      <c r="E1108" s="72" t="s">
        <v>376</v>
      </c>
      <c r="F1108" s="71" t="s">
        <v>377</v>
      </c>
      <c r="G1108" s="71" t="s">
        <v>378</v>
      </c>
      <c r="H1108" s="71" t="s">
        <v>2616</v>
      </c>
      <c r="I1108" s="71" t="s">
        <v>25</v>
      </c>
      <c r="J1108" s="71" t="s">
        <v>470</v>
      </c>
      <c r="K1108" s="48" t="s">
        <v>471</v>
      </c>
      <c r="L1108" s="48">
        <v>1</v>
      </c>
      <c r="O1108" s="78" t="s">
        <v>2593</v>
      </c>
      <c r="P1108" s="48">
        <v>149</v>
      </c>
      <c r="Q1108" s="48" t="str">
        <f t="shared" si="2"/>
        <v>ZOOMMODP_149</v>
      </c>
    </row>
    <row r="1109" spans="1:17" ht="16.5">
      <c r="A1109" s="71" t="s">
        <v>2649</v>
      </c>
      <c r="B1109" s="71" t="s">
        <v>2650</v>
      </c>
      <c r="C1109" s="71">
        <v>19290000</v>
      </c>
      <c r="D1109" s="71">
        <v>51620000</v>
      </c>
      <c r="E1109" s="72" t="s">
        <v>376</v>
      </c>
      <c r="F1109" s="71" t="s">
        <v>377</v>
      </c>
      <c r="G1109" s="71" t="s">
        <v>378</v>
      </c>
      <c r="H1109" s="71" t="s">
        <v>2616</v>
      </c>
      <c r="I1109" s="71" t="s">
        <v>25</v>
      </c>
      <c r="J1109" s="71" t="s">
        <v>470</v>
      </c>
      <c r="K1109" s="48" t="s">
        <v>471</v>
      </c>
      <c r="L1109" s="48">
        <v>1</v>
      </c>
      <c r="O1109" s="78" t="s">
        <v>2593</v>
      </c>
      <c r="P1109" s="48">
        <v>15</v>
      </c>
      <c r="Q1109" s="48" t="str">
        <f t="shared" ref="Q1109:Q1158" si="3">CONCATENATE(O1109,"_",P1109)</f>
        <v>ZOOMMODP_15</v>
      </c>
    </row>
    <row r="1110" spans="1:17" ht="16.5">
      <c r="A1110" s="71" t="s">
        <v>2651</v>
      </c>
      <c r="B1110" s="71" t="s">
        <v>2652</v>
      </c>
      <c r="C1110" s="71">
        <v>19310000</v>
      </c>
      <c r="D1110" s="71">
        <v>51620000</v>
      </c>
      <c r="E1110" s="72" t="s">
        <v>376</v>
      </c>
      <c r="F1110" s="71" t="s">
        <v>377</v>
      </c>
      <c r="G1110" s="71" t="s">
        <v>378</v>
      </c>
      <c r="H1110" s="71" t="s">
        <v>2616</v>
      </c>
      <c r="I1110" s="71" t="s">
        <v>25</v>
      </c>
      <c r="J1110" s="71" t="s">
        <v>470</v>
      </c>
      <c r="K1110" s="48" t="s">
        <v>471</v>
      </c>
      <c r="L1110" s="48">
        <v>1</v>
      </c>
      <c r="O1110" s="78" t="s">
        <v>2593</v>
      </c>
      <c r="P1110" s="48">
        <v>151</v>
      </c>
      <c r="Q1110" s="48" t="str">
        <f t="shared" si="3"/>
        <v>ZOOMMODP_151</v>
      </c>
    </row>
    <row r="1111" spans="1:17" ht="16.5">
      <c r="A1111" s="71" t="s">
        <v>2653</v>
      </c>
      <c r="B1111" s="71" t="s">
        <v>2654</v>
      </c>
      <c r="C1111" s="71">
        <v>19310000</v>
      </c>
      <c r="D1111" s="71">
        <v>51600000</v>
      </c>
      <c r="E1111" s="72" t="s">
        <v>376</v>
      </c>
      <c r="F1111" s="71" t="s">
        <v>377</v>
      </c>
      <c r="G1111" s="71" t="s">
        <v>378</v>
      </c>
      <c r="H1111" s="71" t="s">
        <v>2616</v>
      </c>
      <c r="I1111" s="71" t="s">
        <v>25</v>
      </c>
      <c r="J1111" s="71" t="s">
        <v>470</v>
      </c>
      <c r="K1111" s="48" t="s">
        <v>471</v>
      </c>
      <c r="L1111" s="48">
        <v>1</v>
      </c>
      <c r="O1111" s="78" t="s">
        <v>2593</v>
      </c>
      <c r="P1111" s="48">
        <v>153</v>
      </c>
      <c r="Q1111" s="48" t="str">
        <f t="shared" si="3"/>
        <v>ZOOMMODP_153</v>
      </c>
    </row>
    <row r="1112" spans="1:17" ht="16.5">
      <c r="A1112" s="71" t="s">
        <v>2655</v>
      </c>
      <c r="B1112" s="71" t="s">
        <v>2656</v>
      </c>
      <c r="C1112" s="71">
        <v>19141100</v>
      </c>
      <c r="D1112" s="71">
        <v>51563600</v>
      </c>
      <c r="E1112" s="72" t="s">
        <v>376</v>
      </c>
      <c r="F1112" s="71" t="s">
        <v>377</v>
      </c>
      <c r="G1112" s="71" t="s">
        <v>378</v>
      </c>
      <c r="H1112" s="71" t="s">
        <v>2616</v>
      </c>
      <c r="I1112" s="71" t="s">
        <v>25</v>
      </c>
      <c r="J1112" s="71" t="s">
        <v>470</v>
      </c>
      <c r="K1112" s="48" t="s">
        <v>471</v>
      </c>
      <c r="L1112" s="48">
        <v>2</v>
      </c>
      <c r="O1112" s="78" t="s">
        <v>2593</v>
      </c>
      <c r="P1112" s="48">
        <v>155</v>
      </c>
      <c r="Q1112" s="48" t="str">
        <f t="shared" si="3"/>
        <v>ZOOMMODP_155</v>
      </c>
    </row>
    <row r="1113" spans="1:17" ht="16.5">
      <c r="A1113" s="71" t="s">
        <v>2657</v>
      </c>
      <c r="B1113" s="71" t="s">
        <v>2658</v>
      </c>
      <c r="C1113" s="71">
        <v>19136800</v>
      </c>
      <c r="D1113" s="71">
        <v>51564500</v>
      </c>
      <c r="E1113" s="72" t="s">
        <v>376</v>
      </c>
      <c r="F1113" s="71" t="s">
        <v>377</v>
      </c>
      <c r="G1113" s="71" t="s">
        <v>378</v>
      </c>
      <c r="H1113" s="71" t="s">
        <v>2616</v>
      </c>
      <c r="I1113" s="71" t="s">
        <v>25</v>
      </c>
      <c r="J1113" s="71" t="s">
        <v>470</v>
      </c>
      <c r="K1113" s="48" t="s">
        <v>471</v>
      </c>
      <c r="L1113" s="48">
        <v>2</v>
      </c>
      <c r="O1113" s="78" t="s">
        <v>2593</v>
      </c>
      <c r="P1113" s="48">
        <v>157</v>
      </c>
      <c r="Q1113" s="48" t="str">
        <f t="shared" si="3"/>
        <v>ZOOMMODP_157</v>
      </c>
    </row>
    <row r="1114" spans="1:17" ht="16.5">
      <c r="A1114" s="71" t="s">
        <v>2659</v>
      </c>
      <c r="B1114" s="71" t="s">
        <v>2660</v>
      </c>
      <c r="C1114" s="71">
        <v>19158800</v>
      </c>
      <c r="D1114" s="71">
        <v>51571100</v>
      </c>
      <c r="E1114" s="72" t="s">
        <v>376</v>
      </c>
      <c r="F1114" s="71" t="s">
        <v>377</v>
      </c>
      <c r="G1114" s="71" t="s">
        <v>378</v>
      </c>
      <c r="H1114" s="71" t="s">
        <v>2616</v>
      </c>
      <c r="I1114" s="71" t="s">
        <v>25</v>
      </c>
      <c r="J1114" s="71" t="s">
        <v>470</v>
      </c>
      <c r="K1114" s="48" t="s">
        <v>471</v>
      </c>
      <c r="L1114" s="48">
        <v>2</v>
      </c>
      <c r="O1114" s="78" t="s">
        <v>2593</v>
      </c>
      <c r="P1114" s="48">
        <v>159</v>
      </c>
      <c r="Q1114" s="48" t="str">
        <f t="shared" si="3"/>
        <v>ZOOMMODP_159</v>
      </c>
    </row>
    <row r="1115" spans="1:17" ht="16.5">
      <c r="A1115" s="71" t="s">
        <v>2661</v>
      </c>
      <c r="B1115" s="71" t="s">
        <v>2662</v>
      </c>
      <c r="C1115" s="71">
        <v>19162900</v>
      </c>
      <c r="D1115" s="71">
        <v>51553700</v>
      </c>
      <c r="E1115" s="72" t="s">
        <v>376</v>
      </c>
      <c r="F1115" s="71" t="s">
        <v>377</v>
      </c>
      <c r="G1115" s="71" t="s">
        <v>378</v>
      </c>
      <c r="H1115" s="71" t="s">
        <v>2616</v>
      </c>
      <c r="I1115" s="71" t="s">
        <v>25</v>
      </c>
      <c r="J1115" s="71" t="s">
        <v>470</v>
      </c>
      <c r="K1115" s="48" t="s">
        <v>471</v>
      </c>
      <c r="L1115" s="48">
        <v>2</v>
      </c>
      <c r="O1115" s="78" t="s">
        <v>2593</v>
      </c>
      <c r="P1115" s="48">
        <v>17</v>
      </c>
      <c r="Q1115" s="48" t="str">
        <f t="shared" si="3"/>
        <v>ZOOMMODP_17</v>
      </c>
    </row>
    <row r="1116" spans="1:17" ht="16.5">
      <c r="A1116" s="71" t="s">
        <v>2663</v>
      </c>
      <c r="B1116" s="71" t="s">
        <v>2664</v>
      </c>
      <c r="C1116" s="71">
        <v>19378900</v>
      </c>
      <c r="D1116" s="71">
        <v>51585700</v>
      </c>
      <c r="E1116" s="72" t="s">
        <v>376</v>
      </c>
      <c r="F1116" s="71" t="s">
        <v>377</v>
      </c>
      <c r="G1116" s="71" t="s">
        <v>378</v>
      </c>
      <c r="H1116" s="71" t="s">
        <v>2616</v>
      </c>
      <c r="I1116" s="71" t="s">
        <v>25</v>
      </c>
      <c r="J1116" s="71" t="s">
        <v>470</v>
      </c>
      <c r="K1116" s="48" t="s">
        <v>471</v>
      </c>
      <c r="L1116" s="48">
        <v>1</v>
      </c>
      <c r="O1116" s="78" t="s">
        <v>2593</v>
      </c>
      <c r="P1116" s="48">
        <v>19</v>
      </c>
      <c r="Q1116" s="48" t="str">
        <f t="shared" si="3"/>
        <v>ZOOMMODP_19</v>
      </c>
    </row>
    <row r="1117" spans="1:17" ht="16.5">
      <c r="A1117" s="71" t="s">
        <v>2665</v>
      </c>
      <c r="B1117" s="71" t="s">
        <v>2666</v>
      </c>
      <c r="C1117" s="71">
        <v>19375000</v>
      </c>
      <c r="D1117" s="71">
        <v>51610300</v>
      </c>
      <c r="E1117" s="72" t="s">
        <v>376</v>
      </c>
      <c r="F1117" s="71" t="s">
        <v>377</v>
      </c>
      <c r="G1117" s="71" t="s">
        <v>378</v>
      </c>
      <c r="H1117" s="71" t="s">
        <v>2616</v>
      </c>
      <c r="I1117" s="71" t="s">
        <v>25</v>
      </c>
      <c r="J1117" s="71" t="s">
        <v>470</v>
      </c>
      <c r="K1117" s="48" t="s">
        <v>471</v>
      </c>
      <c r="L1117" s="48">
        <v>1</v>
      </c>
      <c r="O1117" s="78" t="s">
        <v>2593</v>
      </c>
      <c r="P1117" s="48">
        <v>21</v>
      </c>
      <c r="Q1117" s="48" t="str">
        <f t="shared" si="3"/>
        <v>ZOOMMODP_21</v>
      </c>
    </row>
    <row r="1118" spans="1:17" ht="16.5">
      <c r="A1118" s="71" t="s">
        <v>2667</v>
      </c>
      <c r="B1118" s="71" t="s">
        <v>2668</v>
      </c>
      <c r="C1118" s="71">
        <v>19398300</v>
      </c>
      <c r="D1118" s="71">
        <v>51612900</v>
      </c>
      <c r="E1118" s="72" t="s">
        <v>376</v>
      </c>
      <c r="F1118" s="71" t="s">
        <v>377</v>
      </c>
      <c r="G1118" s="71" t="s">
        <v>378</v>
      </c>
      <c r="H1118" s="71" t="s">
        <v>2616</v>
      </c>
      <c r="I1118" s="71" t="s">
        <v>25</v>
      </c>
      <c r="J1118" s="71" t="s">
        <v>470</v>
      </c>
      <c r="K1118" s="48" t="s">
        <v>471</v>
      </c>
      <c r="L1118" s="48">
        <v>1</v>
      </c>
      <c r="O1118" s="78" t="s">
        <v>2593</v>
      </c>
      <c r="P1118" s="48">
        <v>23</v>
      </c>
      <c r="Q1118" s="48" t="str">
        <f t="shared" si="3"/>
        <v>ZOOMMODP_23</v>
      </c>
    </row>
    <row r="1119" spans="1:17" ht="16.5">
      <c r="A1119" s="71" t="s">
        <v>2669</v>
      </c>
      <c r="B1119" s="71" t="s">
        <v>2670</v>
      </c>
      <c r="C1119" s="71">
        <v>19403500</v>
      </c>
      <c r="D1119" s="71">
        <v>51587000</v>
      </c>
      <c r="E1119" s="72" t="s">
        <v>376</v>
      </c>
      <c r="F1119" s="71" t="s">
        <v>377</v>
      </c>
      <c r="G1119" s="71" t="s">
        <v>378</v>
      </c>
      <c r="H1119" s="71" t="s">
        <v>2616</v>
      </c>
      <c r="I1119" s="71" t="s">
        <v>25</v>
      </c>
      <c r="J1119" s="71" t="s">
        <v>470</v>
      </c>
      <c r="K1119" s="48" t="s">
        <v>471</v>
      </c>
      <c r="L1119" s="48">
        <v>1</v>
      </c>
      <c r="O1119" s="78" t="s">
        <v>2593</v>
      </c>
      <c r="P1119" s="48">
        <v>25</v>
      </c>
      <c r="Q1119" s="48" t="str">
        <f t="shared" si="3"/>
        <v>ZOOMMODP_25</v>
      </c>
    </row>
    <row r="1120" spans="1:17" ht="16.5">
      <c r="A1120" s="71" t="s">
        <v>2671</v>
      </c>
      <c r="B1120" s="71" t="s">
        <v>2672</v>
      </c>
      <c r="C1120" s="71">
        <v>19211300</v>
      </c>
      <c r="D1120" s="71">
        <v>51572600</v>
      </c>
      <c r="E1120" s="72" t="s">
        <v>376</v>
      </c>
      <c r="F1120" s="71" t="s">
        <v>377</v>
      </c>
      <c r="G1120" s="71" t="s">
        <v>378</v>
      </c>
      <c r="H1120" s="71" t="s">
        <v>2616</v>
      </c>
      <c r="I1120" s="71" t="s">
        <v>25</v>
      </c>
      <c r="J1120" s="71" t="s">
        <v>470</v>
      </c>
      <c r="K1120" s="48" t="s">
        <v>471</v>
      </c>
      <c r="L1120" s="48">
        <v>2</v>
      </c>
      <c r="O1120" s="78" t="s">
        <v>2593</v>
      </c>
      <c r="P1120" s="48">
        <v>27</v>
      </c>
      <c r="Q1120" s="48" t="str">
        <f t="shared" si="3"/>
        <v>ZOOMMODP_27</v>
      </c>
    </row>
    <row r="1121" spans="1:17" ht="16.5">
      <c r="A1121" s="71" t="s">
        <v>2673</v>
      </c>
      <c r="B1121" s="71" t="s">
        <v>2674</v>
      </c>
      <c r="C1121" s="71">
        <v>19203900</v>
      </c>
      <c r="D1121" s="71">
        <v>51585400</v>
      </c>
      <c r="E1121" s="72" t="s">
        <v>376</v>
      </c>
      <c r="F1121" s="71" t="s">
        <v>377</v>
      </c>
      <c r="G1121" s="71" t="s">
        <v>378</v>
      </c>
      <c r="H1121" s="71" t="s">
        <v>2616</v>
      </c>
      <c r="I1121" s="71" t="s">
        <v>25</v>
      </c>
      <c r="J1121" s="71" t="s">
        <v>470</v>
      </c>
      <c r="K1121" s="48" t="s">
        <v>471</v>
      </c>
      <c r="L1121" s="48">
        <v>2</v>
      </c>
      <c r="O1121" s="78" t="s">
        <v>2593</v>
      </c>
      <c r="P1121" s="48">
        <v>29</v>
      </c>
      <c r="Q1121" s="48" t="str">
        <f t="shared" si="3"/>
        <v>ZOOMMODP_29</v>
      </c>
    </row>
    <row r="1122" spans="1:17" ht="16.5">
      <c r="A1122" s="71" t="s">
        <v>2675</v>
      </c>
      <c r="B1122" s="71" t="s">
        <v>2676</v>
      </c>
      <c r="C1122" s="71">
        <v>19221800</v>
      </c>
      <c r="D1122" s="71">
        <v>51593600</v>
      </c>
      <c r="E1122" s="72" t="s">
        <v>376</v>
      </c>
      <c r="F1122" s="71" t="s">
        <v>377</v>
      </c>
      <c r="G1122" s="71" t="s">
        <v>378</v>
      </c>
      <c r="H1122" s="71" t="s">
        <v>2616</v>
      </c>
      <c r="I1122" s="71" t="s">
        <v>25</v>
      </c>
      <c r="J1122" s="71" t="s">
        <v>470</v>
      </c>
      <c r="K1122" s="48" t="s">
        <v>471</v>
      </c>
      <c r="L1122" s="48">
        <v>2</v>
      </c>
      <c r="O1122" s="78" t="s">
        <v>2593</v>
      </c>
      <c r="P1122" s="48">
        <v>3</v>
      </c>
      <c r="Q1122" s="48" t="str">
        <f t="shared" si="3"/>
        <v>ZOOMMODP_3</v>
      </c>
    </row>
    <row r="1123" spans="1:17" ht="16.5">
      <c r="A1123" s="71" t="s">
        <v>2677</v>
      </c>
      <c r="B1123" s="71" t="s">
        <v>2678</v>
      </c>
      <c r="C1123" s="71">
        <v>19225600</v>
      </c>
      <c r="D1123" s="71">
        <v>51579500</v>
      </c>
      <c r="E1123" s="72" t="s">
        <v>376</v>
      </c>
      <c r="F1123" s="71" t="s">
        <v>377</v>
      </c>
      <c r="G1123" s="71" t="s">
        <v>378</v>
      </c>
      <c r="H1123" s="71" t="s">
        <v>2616</v>
      </c>
      <c r="I1123" s="71" t="s">
        <v>25</v>
      </c>
      <c r="J1123" s="71" t="s">
        <v>470</v>
      </c>
      <c r="K1123" s="48" t="s">
        <v>471</v>
      </c>
      <c r="L1123" s="48">
        <v>2</v>
      </c>
      <c r="O1123" s="78" t="s">
        <v>2593</v>
      </c>
      <c r="P1123" s="48">
        <v>31</v>
      </c>
      <c r="Q1123" s="48" t="str">
        <f t="shared" si="3"/>
        <v>ZOOMMODP_31</v>
      </c>
    </row>
    <row r="1124" spans="1:17" ht="16.5">
      <c r="A1124" s="71" t="s">
        <v>2679</v>
      </c>
      <c r="B1124" s="71" t="s">
        <v>2680</v>
      </c>
      <c r="C1124" s="71">
        <v>19474700</v>
      </c>
      <c r="D1124" s="71">
        <v>51549400</v>
      </c>
      <c r="E1124" s="72" t="s">
        <v>376</v>
      </c>
      <c r="F1124" s="71" t="s">
        <v>377</v>
      </c>
      <c r="G1124" s="71" t="s">
        <v>378</v>
      </c>
      <c r="H1124" s="71" t="s">
        <v>2616</v>
      </c>
      <c r="I1124" s="71" t="s">
        <v>25</v>
      </c>
      <c r="J1124" s="71" t="s">
        <v>470</v>
      </c>
      <c r="K1124" s="48" t="s">
        <v>471</v>
      </c>
      <c r="L1124" s="48">
        <v>1</v>
      </c>
      <c r="O1124" s="78" t="s">
        <v>2593</v>
      </c>
      <c r="P1124" s="48">
        <v>33</v>
      </c>
      <c r="Q1124" s="48" t="str">
        <f t="shared" si="3"/>
        <v>ZOOMMODP_33</v>
      </c>
    </row>
    <row r="1125" spans="1:17" ht="16.5">
      <c r="A1125" s="71" t="s">
        <v>2681</v>
      </c>
      <c r="B1125" s="71" t="s">
        <v>2682</v>
      </c>
      <c r="C1125" s="71">
        <v>19472200</v>
      </c>
      <c r="D1125" s="71">
        <v>51571400</v>
      </c>
      <c r="E1125" s="72" t="s">
        <v>376</v>
      </c>
      <c r="F1125" s="71" t="s">
        <v>377</v>
      </c>
      <c r="G1125" s="71" t="s">
        <v>378</v>
      </c>
      <c r="H1125" s="71" t="s">
        <v>2616</v>
      </c>
      <c r="I1125" s="71" t="s">
        <v>25</v>
      </c>
      <c r="J1125" s="71" t="s">
        <v>470</v>
      </c>
      <c r="K1125" s="48" t="s">
        <v>471</v>
      </c>
      <c r="L1125" s="48">
        <v>1</v>
      </c>
      <c r="O1125" s="78" t="s">
        <v>2593</v>
      </c>
      <c r="P1125" s="48">
        <v>35</v>
      </c>
      <c r="Q1125" s="48" t="str">
        <f t="shared" si="3"/>
        <v>ZOOMMODP_35</v>
      </c>
    </row>
    <row r="1126" spans="1:17" ht="16.5">
      <c r="A1126" s="71" t="s">
        <v>2683</v>
      </c>
      <c r="B1126" s="71" t="s">
        <v>2684</v>
      </c>
      <c r="C1126" s="71">
        <v>19496800</v>
      </c>
      <c r="D1126" s="71">
        <v>51572700</v>
      </c>
      <c r="E1126" s="72" t="s">
        <v>376</v>
      </c>
      <c r="F1126" s="71" t="s">
        <v>377</v>
      </c>
      <c r="G1126" s="71" t="s">
        <v>378</v>
      </c>
      <c r="H1126" s="71" t="s">
        <v>2616</v>
      </c>
      <c r="I1126" s="71" t="s">
        <v>25</v>
      </c>
      <c r="J1126" s="71" t="s">
        <v>470</v>
      </c>
      <c r="K1126" s="48" t="s">
        <v>471</v>
      </c>
      <c r="L1126" s="48">
        <v>1</v>
      </c>
      <c r="O1126" s="78" t="s">
        <v>2593</v>
      </c>
      <c r="P1126" s="48">
        <v>37</v>
      </c>
      <c r="Q1126" s="48" t="str">
        <f t="shared" si="3"/>
        <v>ZOOMMODP_37</v>
      </c>
    </row>
    <row r="1127" spans="1:17" ht="16.5">
      <c r="A1127" s="71" t="s">
        <v>2685</v>
      </c>
      <c r="B1127" s="71" t="s">
        <v>2686</v>
      </c>
      <c r="C1127" s="71">
        <v>19498100</v>
      </c>
      <c r="D1127" s="71">
        <v>51549400</v>
      </c>
      <c r="E1127" s="72" t="s">
        <v>376</v>
      </c>
      <c r="F1127" s="71" t="s">
        <v>377</v>
      </c>
      <c r="G1127" s="71" t="s">
        <v>378</v>
      </c>
      <c r="H1127" s="71" t="s">
        <v>2616</v>
      </c>
      <c r="I1127" s="71" t="s">
        <v>25</v>
      </c>
      <c r="J1127" s="71" t="s">
        <v>470</v>
      </c>
      <c r="K1127" s="48" t="s">
        <v>471</v>
      </c>
      <c r="L1127" s="48">
        <v>1</v>
      </c>
      <c r="O1127" s="78" t="s">
        <v>2593</v>
      </c>
      <c r="P1127" s="48">
        <v>41</v>
      </c>
      <c r="Q1127" s="48" t="str">
        <f t="shared" si="3"/>
        <v>ZOOMMODP_41</v>
      </c>
    </row>
    <row r="1128" spans="1:17" ht="16.5">
      <c r="A1128" s="71" t="s">
        <v>2687</v>
      </c>
      <c r="B1128" s="71" t="s">
        <v>2688</v>
      </c>
      <c r="C1128" s="71">
        <v>19431100</v>
      </c>
      <c r="D1128" s="71">
        <v>51640200</v>
      </c>
      <c r="E1128" s="72" t="s">
        <v>376</v>
      </c>
      <c r="F1128" s="71" t="s">
        <v>377</v>
      </c>
      <c r="G1128" s="71" t="s">
        <v>378</v>
      </c>
      <c r="H1128" s="71" t="s">
        <v>2616</v>
      </c>
      <c r="I1128" s="71" t="s">
        <v>25</v>
      </c>
      <c r="J1128" s="71" t="s">
        <v>470</v>
      </c>
      <c r="K1128" s="48" t="s">
        <v>471</v>
      </c>
      <c r="L1128" s="48">
        <v>2</v>
      </c>
      <c r="O1128" s="78" t="s">
        <v>2593</v>
      </c>
      <c r="P1128" s="48">
        <v>45</v>
      </c>
      <c r="Q1128" s="48" t="str">
        <f t="shared" si="3"/>
        <v>ZOOMMODP_45</v>
      </c>
    </row>
    <row r="1129" spans="1:17" ht="16.5">
      <c r="A1129" s="71" t="s">
        <v>2689</v>
      </c>
      <c r="B1129" s="71" t="s">
        <v>2690</v>
      </c>
      <c r="C1129" s="71">
        <v>19420800</v>
      </c>
      <c r="D1129" s="71">
        <v>51659100</v>
      </c>
      <c r="E1129" s="72" t="s">
        <v>376</v>
      </c>
      <c r="F1129" s="71" t="s">
        <v>377</v>
      </c>
      <c r="G1129" s="71" t="s">
        <v>378</v>
      </c>
      <c r="H1129" s="71" t="s">
        <v>2616</v>
      </c>
      <c r="I1129" s="71" t="s">
        <v>25</v>
      </c>
      <c r="J1129" s="71" t="s">
        <v>470</v>
      </c>
      <c r="K1129" s="48" t="s">
        <v>471</v>
      </c>
      <c r="L1129" s="48">
        <v>2</v>
      </c>
      <c r="O1129" s="78" t="s">
        <v>2593</v>
      </c>
      <c r="P1129" s="48">
        <v>47</v>
      </c>
      <c r="Q1129" s="48" t="str">
        <f t="shared" si="3"/>
        <v>ZOOMMODP_47</v>
      </c>
    </row>
    <row r="1130" spans="1:17" ht="16.5">
      <c r="A1130" s="71" t="s">
        <v>2691</v>
      </c>
      <c r="B1130" s="71" t="s">
        <v>2692</v>
      </c>
      <c r="C1130" s="71">
        <v>19442100</v>
      </c>
      <c r="D1130" s="71">
        <v>51666800</v>
      </c>
      <c r="E1130" s="72" t="s">
        <v>376</v>
      </c>
      <c r="F1130" s="71" t="s">
        <v>377</v>
      </c>
      <c r="G1130" s="71" t="s">
        <v>378</v>
      </c>
      <c r="H1130" s="71" t="s">
        <v>2616</v>
      </c>
      <c r="I1130" s="71" t="s">
        <v>25</v>
      </c>
      <c r="J1130" s="71" t="s">
        <v>470</v>
      </c>
      <c r="K1130" s="48" t="s">
        <v>471</v>
      </c>
      <c r="L1130" s="48">
        <v>2</v>
      </c>
      <c r="O1130" s="78" t="s">
        <v>2593</v>
      </c>
      <c r="P1130" s="48">
        <v>49</v>
      </c>
      <c r="Q1130" s="48" t="str">
        <f t="shared" si="3"/>
        <v>ZOOMMODP_49</v>
      </c>
    </row>
    <row r="1131" spans="1:17" ht="16.5">
      <c r="A1131" s="71" t="s">
        <v>2693</v>
      </c>
      <c r="B1131" s="71" t="s">
        <v>2694</v>
      </c>
      <c r="C1131" s="71">
        <v>19453300</v>
      </c>
      <c r="D1131" s="71">
        <v>51647900</v>
      </c>
      <c r="E1131" s="72" t="s">
        <v>376</v>
      </c>
      <c r="F1131" s="71" t="s">
        <v>377</v>
      </c>
      <c r="G1131" s="71" t="s">
        <v>378</v>
      </c>
      <c r="H1131" s="71" t="s">
        <v>2616</v>
      </c>
      <c r="I1131" s="71" t="s">
        <v>25</v>
      </c>
      <c r="J1131" s="71" t="s">
        <v>470</v>
      </c>
      <c r="K1131" s="48" t="s">
        <v>471</v>
      </c>
      <c r="L1131" s="48">
        <v>2</v>
      </c>
      <c r="O1131" s="78" t="s">
        <v>2593</v>
      </c>
      <c r="P1131" s="48">
        <v>5</v>
      </c>
      <c r="Q1131" s="48" t="str">
        <f t="shared" si="3"/>
        <v>ZOOMMODP_5</v>
      </c>
    </row>
    <row r="1132" spans="1:17" ht="16.5">
      <c r="A1132" s="71" t="s">
        <v>2695</v>
      </c>
      <c r="B1132" s="71" t="s">
        <v>2696</v>
      </c>
      <c r="C1132" s="71">
        <v>19555000</v>
      </c>
      <c r="D1132" s="71">
        <v>51590000</v>
      </c>
      <c r="E1132" s="72" t="s">
        <v>376</v>
      </c>
      <c r="F1132" s="71" t="s">
        <v>377</v>
      </c>
      <c r="G1132" s="71" t="s">
        <v>378</v>
      </c>
      <c r="H1132" s="71" t="s">
        <v>2616</v>
      </c>
      <c r="I1132" s="71" t="s">
        <v>25</v>
      </c>
      <c r="J1132" s="71" t="s">
        <v>466</v>
      </c>
      <c r="K1132" s="48" t="s">
        <v>467</v>
      </c>
      <c r="L1132" s="48">
        <v>1</v>
      </c>
      <c r="O1132" s="78" t="s">
        <v>2593</v>
      </c>
      <c r="P1132" s="48">
        <v>51</v>
      </c>
      <c r="Q1132" s="48" t="str">
        <f t="shared" si="3"/>
        <v>ZOOMMODP_51</v>
      </c>
    </row>
    <row r="1133" spans="1:17" ht="16.5">
      <c r="A1133" s="71" t="s">
        <v>2697</v>
      </c>
      <c r="B1133" s="71" t="s">
        <v>2698</v>
      </c>
      <c r="C1133" s="71">
        <v>19543000</v>
      </c>
      <c r="D1133" s="71">
        <v>51606000</v>
      </c>
      <c r="E1133" s="72" t="s">
        <v>376</v>
      </c>
      <c r="F1133" s="71" t="s">
        <v>377</v>
      </c>
      <c r="G1133" s="71" t="s">
        <v>378</v>
      </c>
      <c r="H1133" s="71" t="s">
        <v>2616</v>
      </c>
      <c r="I1133" s="71" t="s">
        <v>25</v>
      </c>
      <c r="J1133" s="71" t="s">
        <v>466</v>
      </c>
      <c r="K1133" s="48" t="s">
        <v>467</v>
      </c>
      <c r="L1133" s="48">
        <v>1</v>
      </c>
      <c r="O1133" s="78" t="s">
        <v>2593</v>
      </c>
      <c r="P1133" s="48">
        <v>53</v>
      </c>
      <c r="Q1133" s="48" t="str">
        <f t="shared" si="3"/>
        <v>ZOOMMODP_53</v>
      </c>
    </row>
    <row r="1134" spans="1:17" ht="16.5">
      <c r="A1134" s="71" t="s">
        <v>2699</v>
      </c>
      <c r="B1134" s="71" t="s">
        <v>2700</v>
      </c>
      <c r="C1134" s="71">
        <v>19559000</v>
      </c>
      <c r="D1134" s="71">
        <v>51618000</v>
      </c>
      <c r="E1134" s="72" t="s">
        <v>376</v>
      </c>
      <c r="F1134" s="71" t="s">
        <v>377</v>
      </c>
      <c r="G1134" s="71" t="s">
        <v>378</v>
      </c>
      <c r="H1134" s="71" t="s">
        <v>2616</v>
      </c>
      <c r="I1134" s="71" t="s">
        <v>25</v>
      </c>
      <c r="J1134" s="71" t="s">
        <v>466</v>
      </c>
      <c r="K1134" s="48" t="s">
        <v>467</v>
      </c>
      <c r="L1134" s="48">
        <v>1</v>
      </c>
      <c r="O1134" s="78" t="s">
        <v>2593</v>
      </c>
      <c r="P1134" s="48">
        <v>55</v>
      </c>
      <c r="Q1134" s="48" t="str">
        <f t="shared" si="3"/>
        <v>ZOOMMODP_55</v>
      </c>
    </row>
    <row r="1135" spans="1:17" ht="16.5">
      <c r="A1135" s="71" t="s">
        <v>2701</v>
      </c>
      <c r="B1135" s="71" t="s">
        <v>2702</v>
      </c>
      <c r="C1135" s="71">
        <v>19571000</v>
      </c>
      <c r="D1135" s="71">
        <v>51602000</v>
      </c>
      <c r="E1135" s="72" t="s">
        <v>376</v>
      </c>
      <c r="F1135" s="71" t="s">
        <v>377</v>
      </c>
      <c r="G1135" s="71" t="s">
        <v>378</v>
      </c>
      <c r="H1135" s="71" t="s">
        <v>2616</v>
      </c>
      <c r="I1135" s="71" t="s">
        <v>25</v>
      </c>
      <c r="J1135" s="71" t="s">
        <v>466</v>
      </c>
      <c r="K1135" s="48" t="s">
        <v>467</v>
      </c>
      <c r="L1135" s="48">
        <v>1</v>
      </c>
      <c r="O1135" s="78" t="s">
        <v>2593</v>
      </c>
      <c r="P1135" s="48">
        <v>57</v>
      </c>
      <c r="Q1135" s="48" t="str">
        <f t="shared" si="3"/>
        <v>ZOOMMODP_57</v>
      </c>
    </row>
    <row r="1136" spans="1:17" ht="16.5">
      <c r="A1136" s="71" t="s">
        <v>2703</v>
      </c>
      <c r="B1136" s="71" t="s">
        <v>2704</v>
      </c>
      <c r="C1136" s="71">
        <v>19496600</v>
      </c>
      <c r="D1136" s="71">
        <v>51628500</v>
      </c>
      <c r="E1136" s="72" t="s">
        <v>376</v>
      </c>
      <c r="F1136" s="71" t="s">
        <v>377</v>
      </c>
      <c r="G1136" s="71" t="s">
        <v>378</v>
      </c>
      <c r="H1136" s="71" t="s">
        <v>2616</v>
      </c>
      <c r="I1136" s="71" t="s">
        <v>25</v>
      </c>
      <c r="J1136" s="71" t="s">
        <v>466</v>
      </c>
      <c r="K1136" s="48" t="s">
        <v>467</v>
      </c>
      <c r="L1136" s="48">
        <v>2</v>
      </c>
      <c r="O1136" s="78" t="s">
        <v>2593</v>
      </c>
      <c r="P1136" s="48">
        <v>59</v>
      </c>
      <c r="Q1136" s="48" t="str">
        <f t="shared" si="3"/>
        <v>ZOOMMODP_59</v>
      </c>
    </row>
    <row r="1137" spans="1:17" ht="16.5">
      <c r="A1137" s="71" t="s">
        <v>2705</v>
      </c>
      <c r="B1137" s="71" t="s">
        <v>2706</v>
      </c>
      <c r="C1137" s="71">
        <v>19487900</v>
      </c>
      <c r="D1137" s="71">
        <v>51646100</v>
      </c>
      <c r="E1137" s="72" t="s">
        <v>376</v>
      </c>
      <c r="F1137" s="71" t="s">
        <v>377</v>
      </c>
      <c r="G1137" s="71" t="s">
        <v>378</v>
      </c>
      <c r="H1137" s="71" t="s">
        <v>2616</v>
      </c>
      <c r="I1137" s="71" t="s">
        <v>25</v>
      </c>
      <c r="J1137" s="71" t="s">
        <v>466</v>
      </c>
      <c r="K1137" s="48" t="s">
        <v>467</v>
      </c>
      <c r="L1137" s="48">
        <v>2</v>
      </c>
      <c r="O1137" s="78" t="s">
        <v>2593</v>
      </c>
      <c r="P1137" s="48">
        <v>61</v>
      </c>
      <c r="Q1137" s="48" t="str">
        <f t="shared" si="3"/>
        <v>ZOOMMODP_61</v>
      </c>
    </row>
    <row r="1138" spans="1:17" ht="16.5">
      <c r="A1138" s="71" t="s">
        <v>2707</v>
      </c>
      <c r="B1138" s="71" t="s">
        <v>2708</v>
      </c>
      <c r="C1138" s="71">
        <v>19507000</v>
      </c>
      <c r="D1138" s="71">
        <v>51654000</v>
      </c>
      <c r="E1138" s="72" t="s">
        <v>376</v>
      </c>
      <c r="F1138" s="71" t="s">
        <v>377</v>
      </c>
      <c r="G1138" s="71" t="s">
        <v>378</v>
      </c>
      <c r="H1138" s="71" t="s">
        <v>2616</v>
      </c>
      <c r="I1138" s="71" t="s">
        <v>25</v>
      </c>
      <c r="J1138" s="71" t="s">
        <v>466</v>
      </c>
      <c r="K1138" s="48" t="s">
        <v>467</v>
      </c>
      <c r="L1138" s="48">
        <v>2</v>
      </c>
      <c r="O1138" s="78" t="s">
        <v>2593</v>
      </c>
      <c r="P1138" s="48">
        <v>63</v>
      </c>
      <c r="Q1138" s="48" t="str">
        <f t="shared" si="3"/>
        <v>ZOOMMODP_63</v>
      </c>
    </row>
    <row r="1139" spans="1:17" ht="16.5">
      <c r="A1139" s="71" t="s">
        <v>2709</v>
      </c>
      <c r="B1139" s="71" t="s">
        <v>2710</v>
      </c>
      <c r="C1139" s="71">
        <v>19519000</v>
      </c>
      <c r="D1139" s="71">
        <v>51638000</v>
      </c>
      <c r="E1139" s="72" t="s">
        <v>376</v>
      </c>
      <c r="F1139" s="71" t="s">
        <v>377</v>
      </c>
      <c r="G1139" s="71" t="s">
        <v>378</v>
      </c>
      <c r="H1139" s="71" t="s">
        <v>2616</v>
      </c>
      <c r="I1139" s="71" t="s">
        <v>25</v>
      </c>
      <c r="J1139" s="71" t="s">
        <v>466</v>
      </c>
      <c r="K1139" s="48" t="s">
        <v>467</v>
      </c>
      <c r="L1139" s="48">
        <v>2</v>
      </c>
      <c r="O1139" s="78" t="s">
        <v>2593</v>
      </c>
      <c r="P1139" s="48">
        <v>65</v>
      </c>
      <c r="Q1139" s="48" t="str">
        <f t="shared" si="3"/>
        <v>ZOOMMODP_65</v>
      </c>
    </row>
    <row r="1140" spans="1:17" ht="16.5">
      <c r="A1140" s="71" t="s">
        <v>2711</v>
      </c>
      <c r="B1140" s="71" t="s">
        <v>2712</v>
      </c>
      <c r="C1140" s="71">
        <v>19658600</v>
      </c>
      <c r="D1140" s="71">
        <v>51664600</v>
      </c>
      <c r="E1140" s="72" t="s">
        <v>376</v>
      </c>
      <c r="F1140" s="71" t="s">
        <v>377</v>
      </c>
      <c r="G1140" s="71" t="s">
        <v>378</v>
      </c>
      <c r="H1140" s="71" t="s">
        <v>2616</v>
      </c>
      <c r="I1140" s="71" t="s">
        <v>25</v>
      </c>
      <c r="J1140" s="71" t="s">
        <v>466</v>
      </c>
      <c r="K1140" s="48" t="s">
        <v>467</v>
      </c>
      <c r="L1140" s="48">
        <v>1</v>
      </c>
      <c r="O1140" s="78" t="s">
        <v>2593</v>
      </c>
      <c r="P1140" s="48">
        <v>67</v>
      </c>
      <c r="Q1140" s="48" t="str">
        <f t="shared" si="3"/>
        <v>ZOOMMODP_67</v>
      </c>
    </row>
    <row r="1141" spans="1:17" ht="16.5">
      <c r="A1141" s="71" t="s">
        <v>2713</v>
      </c>
      <c r="B1141" s="71" t="s">
        <v>2714</v>
      </c>
      <c r="C1141" s="71">
        <v>19654700</v>
      </c>
      <c r="D1141" s="71">
        <v>51685400</v>
      </c>
      <c r="E1141" s="72" t="s">
        <v>376</v>
      </c>
      <c r="F1141" s="71" t="s">
        <v>377</v>
      </c>
      <c r="G1141" s="71" t="s">
        <v>378</v>
      </c>
      <c r="H1141" s="71" t="s">
        <v>2616</v>
      </c>
      <c r="I1141" s="71" t="s">
        <v>25</v>
      </c>
      <c r="J1141" s="71" t="s">
        <v>466</v>
      </c>
      <c r="K1141" s="48" t="s">
        <v>467</v>
      </c>
      <c r="L1141" s="48">
        <v>1</v>
      </c>
      <c r="O1141" s="78" t="s">
        <v>2593</v>
      </c>
      <c r="P1141" s="48">
        <v>69</v>
      </c>
      <c r="Q1141" s="48" t="str">
        <f t="shared" si="3"/>
        <v>ZOOMMODP_69</v>
      </c>
    </row>
    <row r="1142" spans="1:17" ht="16.5">
      <c r="A1142" s="71" t="s">
        <v>2715</v>
      </c>
      <c r="B1142" s="71" t="s">
        <v>2716</v>
      </c>
      <c r="C1142" s="71">
        <v>19675500</v>
      </c>
      <c r="D1142" s="71">
        <v>51688000</v>
      </c>
      <c r="E1142" s="72" t="s">
        <v>376</v>
      </c>
      <c r="F1142" s="71" t="s">
        <v>377</v>
      </c>
      <c r="G1142" s="71" t="s">
        <v>378</v>
      </c>
      <c r="H1142" s="71" t="s">
        <v>2616</v>
      </c>
      <c r="I1142" s="71" t="s">
        <v>25</v>
      </c>
      <c r="J1142" s="71" t="s">
        <v>466</v>
      </c>
      <c r="K1142" s="48" t="s">
        <v>467</v>
      </c>
      <c r="L1142" s="48">
        <v>1</v>
      </c>
      <c r="O1142" s="78" t="s">
        <v>2593</v>
      </c>
      <c r="P1142" s="48">
        <v>7</v>
      </c>
      <c r="Q1142" s="48" t="str">
        <f t="shared" si="3"/>
        <v>ZOOMMODP_7</v>
      </c>
    </row>
    <row r="1143" spans="1:17" ht="16.5">
      <c r="A1143" s="71" t="s">
        <v>2717</v>
      </c>
      <c r="B1143" s="71" t="s">
        <v>2718</v>
      </c>
      <c r="C1143" s="71">
        <v>19678000</v>
      </c>
      <c r="D1143" s="71">
        <v>51665900</v>
      </c>
      <c r="E1143" s="72" t="s">
        <v>376</v>
      </c>
      <c r="F1143" s="71" t="s">
        <v>377</v>
      </c>
      <c r="G1143" s="71" t="s">
        <v>378</v>
      </c>
      <c r="H1143" s="71" t="s">
        <v>2616</v>
      </c>
      <c r="I1143" s="71" t="s">
        <v>25</v>
      </c>
      <c r="J1143" s="71" t="s">
        <v>466</v>
      </c>
      <c r="K1143" s="48" t="s">
        <v>467</v>
      </c>
      <c r="L1143" s="48">
        <v>1</v>
      </c>
      <c r="O1143" s="78" t="s">
        <v>2593</v>
      </c>
      <c r="P1143" s="48">
        <v>71</v>
      </c>
      <c r="Q1143" s="48" t="str">
        <f t="shared" si="3"/>
        <v>ZOOMMODP_71</v>
      </c>
    </row>
    <row r="1144" spans="1:17" ht="16.5">
      <c r="A1144" s="71" t="s">
        <v>2719</v>
      </c>
      <c r="B1144" s="71" t="s">
        <v>2720</v>
      </c>
      <c r="C1144" s="71">
        <v>19523000</v>
      </c>
      <c r="D1144" s="71">
        <v>51666000</v>
      </c>
      <c r="E1144" s="72" t="s">
        <v>376</v>
      </c>
      <c r="F1144" s="71" t="s">
        <v>377</v>
      </c>
      <c r="G1144" s="71" t="s">
        <v>378</v>
      </c>
      <c r="H1144" s="71" t="s">
        <v>2616</v>
      </c>
      <c r="I1144" s="71" t="s">
        <v>25</v>
      </c>
      <c r="J1144" s="71" t="s">
        <v>466</v>
      </c>
      <c r="K1144" s="48" t="s">
        <v>467</v>
      </c>
      <c r="L1144" s="48">
        <v>2</v>
      </c>
      <c r="O1144" s="78" t="s">
        <v>2593</v>
      </c>
      <c r="P1144" s="48">
        <v>73</v>
      </c>
      <c r="Q1144" s="48" t="str">
        <f t="shared" si="3"/>
        <v>ZOOMMODP_73</v>
      </c>
    </row>
    <row r="1145" spans="1:17" ht="16.5">
      <c r="A1145" s="71" t="s">
        <v>2721</v>
      </c>
      <c r="B1145" s="71" t="s">
        <v>2722</v>
      </c>
      <c r="C1145" s="71">
        <v>19511000</v>
      </c>
      <c r="D1145" s="71">
        <v>51682000</v>
      </c>
      <c r="E1145" s="72" t="s">
        <v>376</v>
      </c>
      <c r="F1145" s="71" t="s">
        <v>377</v>
      </c>
      <c r="G1145" s="71" t="s">
        <v>378</v>
      </c>
      <c r="H1145" s="71" t="s">
        <v>2616</v>
      </c>
      <c r="I1145" s="71" t="s">
        <v>25</v>
      </c>
      <c r="J1145" s="71" t="s">
        <v>466</v>
      </c>
      <c r="K1145" s="48" t="s">
        <v>467</v>
      </c>
      <c r="L1145" s="48">
        <v>2</v>
      </c>
      <c r="O1145" s="78" t="s">
        <v>2593</v>
      </c>
      <c r="P1145" s="48">
        <v>75</v>
      </c>
      <c r="Q1145" s="48" t="str">
        <f t="shared" si="3"/>
        <v>ZOOMMODP_75</v>
      </c>
    </row>
    <row r="1146" spans="1:17" ht="16.5">
      <c r="A1146" s="71" t="s">
        <v>2723</v>
      </c>
      <c r="B1146" s="71" t="s">
        <v>2724</v>
      </c>
      <c r="C1146" s="71">
        <v>19532700</v>
      </c>
      <c r="D1146" s="71">
        <v>51689900</v>
      </c>
      <c r="E1146" s="72" t="s">
        <v>376</v>
      </c>
      <c r="F1146" s="71" t="s">
        <v>377</v>
      </c>
      <c r="G1146" s="71" t="s">
        <v>378</v>
      </c>
      <c r="H1146" s="71" t="s">
        <v>2616</v>
      </c>
      <c r="I1146" s="71" t="s">
        <v>25</v>
      </c>
      <c r="J1146" s="71" t="s">
        <v>466</v>
      </c>
      <c r="K1146" s="48" t="s">
        <v>467</v>
      </c>
      <c r="L1146" s="48">
        <v>2</v>
      </c>
      <c r="O1146" s="78" t="s">
        <v>2593</v>
      </c>
      <c r="P1146" s="48">
        <v>77</v>
      </c>
      <c r="Q1146" s="48" t="str">
        <f t="shared" si="3"/>
        <v>ZOOMMODP_77</v>
      </c>
    </row>
    <row r="1147" spans="1:17" ht="16.5">
      <c r="A1147" s="71" t="s">
        <v>2725</v>
      </c>
      <c r="B1147" s="71" t="s">
        <v>2726</v>
      </c>
      <c r="C1147" s="71">
        <v>19538600</v>
      </c>
      <c r="D1147" s="71">
        <v>51675000</v>
      </c>
      <c r="E1147" s="72" t="s">
        <v>376</v>
      </c>
      <c r="F1147" s="71" t="s">
        <v>377</v>
      </c>
      <c r="G1147" s="71" t="s">
        <v>378</v>
      </c>
      <c r="H1147" s="71" t="s">
        <v>2616</v>
      </c>
      <c r="I1147" s="71" t="s">
        <v>25</v>
      </c>
      <c r="J1147" s="71" t="s">
        <v>466</v>
      </c>
      <c r="K1147" s="48" t="s">
        <v>467</v>
      </c>
      <c r="L1147" s="48">
        <v>2</v>
      </c>
      <c r="O1147" s="78" t="s">
        <v>2593</v>
      </c>
      <c r="P1147" s="48">
        <v>79</v>
      </c>
      <c r="Q1147" s="48" t="str">
        <f t="shared" si="3"/>
        <v>ZOOMMODP_79</v>
      </c>
    </row>
    <row r="1148" spans="1:17" ht="16.5">
      <c r="A1148" s="71" t="s">
        <v>2727</v>
      </c>
      <c r="B1148" s="71" t="s">
        <v>2728</v>
      </c>
      <c r="C1148" s="71">
        <v>19771700</v>
      </c>
      <c r="D1148" s="71">
        <v>51714100</v>
      </c>
      <c r="E1148" s="72" t="s">
        <v>376</v>
      </c>
      <c r="F1148" s="71" t="s">
        <v>377</v>
      </c>
      <c r="G1148" s="71" t="s">
        <v>378</v>
      </c>
      <c r="H1148" s="71" t="s">
        <v>2616</v>
      </c>
      <c r="I1148" s="71" t="s">
        <v>25</v>
      </c>
      <c r="J1148" s="71" t="s">
        <v>466</v>
      </c>
      <c r="K1148" s="48" t="s">
        <v>467</v>
      </c>
      <c r="L1148" s="48">
        <v>1</v>
      </c>
      <c r="O1148" s="78" t="s">
        <v>2593</v>
      </c>
      <c r="P1148" s="48">
        <v>81</v>
      </c>
      <c r="Q1148" s="48" t="str">
        <f t="shared" si="3"/>
        <v>ZOOMMODP_81</v>
      </c>
    </row>
    <row r="1149" spans="1:17" ht="16.5">
      <c r="A1149" s="71" t="s">
        <v>2729</v>
      </c>
      <c r="B1149" s="71" t="s">
        <v>2730</v>
      </c>
      <c r="C1149" s="71">
        <v>19764600</v>
      </c>
      <c r="D1149" s="71">
        <v>51735400</v>
      </c>
      <c r="E1149" s="72" t="s">
        <v>376</v>
      </c>
      <c r="F1149" s="71" t="s">
        <v>377</v>
      </c>
      <c r="G1149" s="71" t="s">
        <v>378</v>
      </c>
      <c r="H1149" s="71" t="s">
        <v>2616</v>
      </c>
      <c r="I1149" s="71" t="s">
        <v>25</v>
      </c>
      <c r="J1149" s="71" t="s">
        <v>466</v>
      </c>
      <c r="K1149" s="48" t="s">
        <v>467</v>
      </c>
      <c r="L1149" s="48">
        <v>1</v>
      </c>
      <c r="O1149" s="78" t="s">
        <v>2593</v>
      </c>
      <c r="P1149" s="48">
        <v>83</v>
      </c>
      <c r="Q1149" s="48" t="str">
        <f t="shared" si="3"/>
        <v>ZOOMMODP_83</v>
      </c>
    </row>
    <row r="1150" spans="1:17" ht="16.5">
      <c r="A1150" s="71" t="s">
        <v>2731</v>
      </c>
      <c r="B1150" s="71" t="s">
        <v>2732</v>
      </c>
      <c r="C1150" s="71">
        <v>19750500</v>
      </c>
      <c r="D1150" s="71">
        <v>51749500</v>
      </c>
      <c r="E1150" s="72" t="s">
        <v>376</v>
      </c>
      <c r="F1150" s="71" t="s">
        <v>377</v>
      </c>
      <c r="G1150" s="71" t="s">
        <v>378</v>
      </c>
      <c r="H1150" s="71" t="s">
        <v>2616</v>
      </c>
      <c r="I1150" s="71" t="s">
        <v>25</v>
      </c>
      <c r="J1150" s="71" t="s">
        <v>466</v>
      </c>
      <c r="K1150" s="48" t="s">
        <v>467</v>
      </c>
      <c r="L1150" s="48">
        <v>1</v>
      </c>
      <c r="O1150" s="78" t="s">
        <v>2593</v>
      </c>
      <c r="P1150" s="48">
        <v>85</v>
      </c>
      <c r="Q1150" s="48" t="str">
        <f t="shared" si="3"/>
        <v>ZOOMMODP_85</v>
      </c>
    </row>
    <row r="1151" spans="1:17" ht="16.5">
      <c r="A1151" s="71" t="s">
        <v>2733</v>
      </c>
      <c r="B1151" s="71" t="s">
        <v>2734</v>
      </c>
      <c r="C1151" s="71">
        <v>19729300</v>
      </c>
      <c r="D1151" s="71">
        <v>51756600</v>
      </c>
      <c r="E1151" s="72" t="s">
        <v>376</v>
      </c>
      <c r="F1151" s="71" t="s">
        <v>377</v>
      </c>
      <c r="G1151" s="71" t="s">
        <v>378</v>
      </c>
      <c r="H1151" s="71" t="s">
        <v>2616</v>
      </c>
      <c r="I1151" s="71" t="s">
        <v>25</v>
      </c>
      <c r="J1151" s="71" t="s">
        <v>466</v>
      </c>
      <c r="K1151" s="48" t="s">
        <v>467</v>
      </c>
      <c r="L1151" s="48">
        <v>1</v>
      </c>
      <c r="O1151" s="78" t="s">
        <v>2593</v>
      </c>
      <c r="P1151" s="48">
        <v>87</v>
      </c>
      <c r="Q1151" s="48" t="str">
        <f t="shared" si="3"/>
        <v>ZOOMMODP_87</v>
      </c>
    </row>
    <row r="1152" spans="1:17" ht="16.5">
      <c r="A1152" s="71" t="s">
        <v>2735</v>
      </c>
      <c r="B1152" s="71" t="s">
        <v>2736</v>
      </c>
      <c r="C1152" s="71">
        <v>19459000</v>
      </c>
      <c r="D1152" s="71">
        <v>51718000</v>
      </c>
      <c r="E1152" s="72" t="s">
        <v>376</v>
      </c>
      <c r="F1152" s="71" t="s">
        <v>377</v>
      </c>
      <c r="G1152" s="71" t="s">
        <v>378</v>
      </c>
      <c r="H1152" s="71" t="s">
        <v>2616</v>
      </c>
      <c r="I1152" s="71" t="s">
        <v>25</v>
      </c>
      <c r="J1152" s="71" t="s">
        <v>466</v>
      </c>
      <c r="K1152" s="48" t="s">
        <v>467</v>
      </c>
      <c r="L1152" s="48">
        <v>2</v>
      </c>
      <c r="O1152" s="78" t="s">
        <v>2593</v>
      </c>
      <c r="P1152" s="48">
        <v>89</v>
      </c>
      <c r="Q1152" s="48" t="str">
        <f t="shared" si="3"/>
        <v>ZOOMMODP_89</v>
      </c>
    </row>
    <row r="1153" spans="1:17" ht="16.5">
      <c r="A1153" s="71" t="s">
        <v>2737</v>
      </c>
      <c r="B1153" s="71" t="s">
        <v>2738</v>
      </c>
      <c r="C1153" s="71">
        <v>19447000</v>
      </c>
      <c r="D1153" s="71">
        <v>51734000</v>
      </c>
      <c r="E1153" s="72" t="s">
        <v>376</v>
      </c>
      <c r="F1153" s="71" t="s">
        <v>377</v>
      </c>
      <c r="G1153" s="71" t="s">
        <v>378</v>
      </c>
      <c r="H1153" s="71" t="s">
        <v>2616</v>
      </c>
      <c r="I1153" s="71" t="s">
        <v>25</v>
      </c>
      <c r="J1153" s="71" t="s">
        <v>466</v>
      </c>
      <c r="K1153" s="48" t="s">
        <v>467</v>
      </c>
      <c r="L1153" s="48">
        <v>2</v>
      </c>
      <c r="O1153" s="78" t="s">
        <v>2593</v>
      </c>
      <c r="P1153" s="48">
        <v>9</v>
      </c>
      <c r="Q1153" s="48" t="str">
        <f t="shared" si="3"/>
        <v>ZOOMMODP_9</v>
      </c>
    </row>
    <row r="1154" spans="1:17" ht="16.5">
      <c r="A1154" s="71" t="s">
        <v>2739</v>
      </c>
      <c r="B1154" s="71" t="s">
        <v>2740</v>
      </c>
      <c r="C1154" s="71">
        <v>19463000</v>
      </c>
      <c r="D1154" s="71">
        <v>51746000</v>
      </c>
      <c r="E1154" s="72" t="s">
        <v>376</v>
      </c>
      <c r="F1154" s="71" t="s">
        <v>377</v>
      </c>
      <c r="G1154" s="71" t="s">
        <v>378</v>
      </c>
      <c r="H1154" s="71" t="s">
        <v>2616</v>
      </c>
      <c r="I1154" s="71" t="s">
        <v>25</v>
      </c>
      <c r="J1154" s="71" t="s">
        <v>466</v>
      </c>
      <c r="K1154" s="48" t="s">
        <v>467</v>
      </c>
      <c r="L1154" s="48">
        <v>2</v>
      </c>
      <c r="O1154" s="78" t="s">
        <v>2593</v>
      </c>
      <c r="P1154" s="48">
        <v>91</v>
      </c>
      <c r="Q1154" s="48" t="str">
        <f t="shared" si="3"/>
        <v>ZOOMMODP_91</v>
      </c>
    </row>
    <row r="1155" spans="1:17" ht="16.5">
      <c r="A1155" s="71" t="s">
        <v>2741</v>
      </c>
      <c r="B1155" s="71" t="s">
        <v>2742</v>
      </c>
      <c r="C1155" s="71">
        <v>19475000</v>
      </c>
      <c r="D1155" s="71">
        <v>51730000</v>
      </c>
      <c r="E1155" s="72" t="s">
        <v>376</v>
      </c>
      <c r="F1155" s="71" t="s">
        <v>377</v>
      </c>
      <c r="G1155" s="71" t="s">
        <v>378</v>
      </c>
      <c r="H1155" s="71" t="s">
        <v>2616</v>
      </c>
      <c r="I1155" s="71" t="s">
        <v>25</v>
      </c>
      <c r="J1155" s="71" t="s">
        <v>466</v>
      </c>
      <c r="K1155" s="48" t="s">
        <v>467</v>
      </c>
      <c r="L1155" s="48">
        <v>2</v>
      </c>
      <c r="O1155" s="78" t="s">
        <v>2593</v>
      </c>
      <c r="P1155" s="48">
        <v>93</v>
      </c>
      <c r="Q1155" s="48" t="str">
        <f t="shared" si="3"/>
        <v>ZOOMMODP_93</v>
      </c>
    </row>
    <row r="1156" spans="1:17" ht="16.5">
      <c r="A1156" s="71" t="s">
        <v>2743</v>
      </c>
      <c r="B1156" s="71" t="s">
        <v>2744</v>
      </c>
      <c r="C1156" s="71">
        <v>19651500</v>
      </c>
      <c r="D1156" s="71">
        <v>51834400</v>
      </c>
      <c r="E1156" s="72" t="s">
        <v>376</v>
      </c>
      <c r="F1156" s="71" t="s">
        <v>377</v>
      </c>
      <c r="G1156" s="71" t="s">
        <v>378</v>
      </c>
      <c r="H1156" s="71" t="s">
        <v>2616</v>
      </c>
      <c r="I1156" s="71" t="s">
        <v>25</v>
      </c>
      <c r="J1156" s="71" t="s">
        <v>466</v>
      </c>
      <c r="K1156" s="48" t="s">
        <v>467</v>
      </c>
      <c r="L1156" s="48">
        <v>1</v>
      </c>
      <c r="O1156" s="78" t="s">
        <v>2593</v>
      </c>
      <c r="P1156" s="48">
        <v>95</v>
      </c>
      <c r="Q1156" s="48" t="str">
        <f t="shared" si="3"/>
        <v>ZOOMMODP_95</v>
      </c>
    </row>
    <row r="1157" spans="1:17" ht="16.5">
      <c r="A1157" s="71" t="s">
        <v>2745</v>
      </c>
      <c r="B1157" s="71" t="s">
        <v>2746</v>
      </c>
      <c r="C1157" s="71">
        <v>19637400</v>
      </c>
      <c r="D1157" s="71">
        <v>51848500</v>
      </c>
      <c r="E1157" s="72" t="s">
        <v>376</v>
      </c>
      <c r="F1157" s="71" t="s">
        <v>377</v>
      </c>
      <c r="G1157" s="71" t="s">
        <v>378</v>
      </c>
      <c r="H1157" s="71" t="s">
        <v>2616</v>
      </c>
      <c r="I1157" s="71" t="s">
        <v>25</v>
      </c>
      <c r="J1157" s="71" t="s">
        <v>466</v>
      </c>
      <c r="K1157" s="48" t="s">
        <v>467</v>
      </c>
      <c r="L1157" s="48">
        <v>1</v>
      </c>
      <c r="O1157" s="78" t="s">
        <v>2593</v>
      </c>
      <c r="P1157" s="48">
        <v>97</v>
      </c>
      <c r="Q1157" s="48" t="str">
        <f t="shared" si="3"/>
        <v>ZOOMMODP_97</v>
      </c>
    </row>
    <row r="1158" spans="1:17" ht="16.5">
      <c r="A1158" s="71" t="s">
        <v>2747</v>
      </c>
      <c r="B1158" s="71" t="s">
        <v>2748</v>
      </c>
      <c r="C1158" s="71">
        <v>19651500</v>
      </c>
      <c r="D1158" s="71">
        <v>51862600</v>
      </c>
      <c r="E1158" s="72" t="s">
        <v>376</v>
      </c>
      <c r="F1158" s="71" t="s">
        <v>377</v>
      </c>
      <c r="G1158" s="71" t="s">
        <v>378</v>
      </c>
      <c r="H1158" s="71" t="s">
        <v>2616</v>
      </c>
      <c r="I1158" s="71" t="s">
        <v>25</v>
      </c>
      <c r="J1158" s="71" t="s">
        <v>466</v>
      </c>
      <c r="K1158" s="48" t="s">
        <v>467</v>
      </c>
      <c r="L1158" s="48">
        <v>1</v>
      </c>
      <c r="O1158" s="78" t="s">
        <v>2593</v>
      </c>
      <c r="P1158" s="48">
        <v>99</v>
      </c>
      <c r="Q1158" s="48" t="str">
        <f t="shared" si="3"/>
        <v>ZOOMMODP_99</v>
      </c>
    </row>
    <row r="1159" spans="1:17">
      <c r="A1159" s="71" t="s">
        <v>2749</v>
      </c>
      <c r="B1159" s="71" t="s">
        <v>2750</v>
      </c>
      <c r="C1159" s="71">
        <v>19665700</v>
      </c>
      <c r="D1159" s="71">
        <v>51848500</v>
      </c>
      <c r="E1159" s="72" t="s">
        <v>376</v>
      </c>
      <c r="F1159" s="71" t="s">
        <v>377</v>
      </c>
      <c r="G1159" s="71" t="s">
        <v>378</v>
      </c>
      <c r="H1159" s="71" t="s">
        <v>2616</v>
      </c>
      <c r="I1159" s="71" t="s">
        <v>25</v>
      </c>
      <c r="J1159" s="71" t="s">
        <v>466</v>
      </c>
      <c r="K1159" s="48" t="s">
        <v>467</v>
      </c>
      <c r="L1159" s="48">
        <v>1</v>
      </c>
    </row>
    <row r="1160" spans="1:17">
      <c r="A1160" s="71" t="s">
        <v>2751</v>
      </c>
      <c r="B1160" s="71" t="s">
        <v>2752</v>
      </c>
      <c r="C1160" s="71">
        <v>19535100</v>
      </c>
      <c r="D1160" s="71">
        <v>51742200</v>
      </c>
      <c r="E1160" s="72" t="s">
        <v>376</v>
      </c>
      <c r="F1160" s="71" t="s">
        <v>377</v>
      </c>
      <c r="G1160" s="71" t="s">
        <v>378</v>
      </c>
      <c r="H1160" s="71" t="s">
        <v>2616</v>
      </c>
      <c r="I1160" s="71" t="s">
        <v>25</v>
      </c>
      <c r="J1160" s="71" t="s">
        <v>466</v>
      </c>
      <c r="K1160" s="48" t="s">
        <v>467</v>
      </c>
      <c r="L1160" s="48">
        <v>2</v>
      </c>
    </row>
    <row r="1161" spans="1:17">
      <c r="A1161" s="71" t="s">
        <v>2753</v>
      </c>
      <c r="B1161" s="71" t="s">
        <v>2754</v>
      </c>
      <c r="C1161" s="71">
        <v>19556400</v>
      </c>
      <c r="D1161" s="71">
        <v>51749300</v>
      </c>
      <c r="E1161" s="72" t="s">
        <v>376</v>
      </c>
      <c r="F1161" s="71" t="s">
        <v>377</v>
      </c>
      <c r="G1161" s="71" t="s">
        <v>378</v>
      </c>
      <c r="H1161" s="71" t="s">
        <v>2616</v>
      </c>
      <c r="I1161" s="71" t="s">
        <v>25</v>
      </c>
      <c r="J1161" s="71" t="s">
        <v>466</v>
      </c>
      <c r="K1161" s="48" t="s">
        <v>467</v>
      </c>
      <c r="L1161" s="48">
        <v>2</v>
      </c>
    </row>
    <row r="1162" spans="1:17">
      <c r="A1162" s="71" t="s">
        <v>2755</v>
      </c>
      <c r="B1162" s="71" t="s">
        <v>2756</v>
      </c>
      <c r="C1162" s="71">
        <v>19575500</v>
      </c>
      <c r="D1162" s="71">
        <v>51752600</v>
      </c>
      <c r="E1162" s="72" t="s">
        <v>376</v>
      </c>
      <c r="F1162" s="71" t="s">
        <v>377</v>
      </c>
      <c r="G1162" s="71" t="s">
        <v>378</v>
      </c>
      <c r="H1162" s="71" t="s">
        <v>2616</v>
      </c>
      <c r="I1162" s="71" t="s">
        <v>25</v>
      </c>
      <c r="J1162" s="71" t="s">
        <v>466</v>
      </c>
      <c r="K1162" s="48" t="s">
        <v>467</v>
      </c>
      <c r="L1162" s="48">
        <v>2</v>
      </c>
    </row>
    <row r="1163" spans="1:17">
      <c r="A1163" s="71" t="s">
        <v>2757</v>
      </c>
      <c r="B1163" s="71" t="s">
        <v>2758</v>
      </c>
      <c r="C1163" s="71">
        <v>19592300</v>
      </c>
      <c r="D1163" s="71">
        <v>51757500</v>
      </c>
      <c r="E1163" s="72" t="s">
        <v>376</v>
      </c>
      <c r="F1163" s="71" t="s">
        <v>377</v>
      </c>
      <c r="G1163" s="71" t="s">
        <v>378</v>
      </c>
      <c r="H1163" s="71" t="s">
        <v>2616</v>
      </c>
      <c r="I1163" s="71" t="s">
        <v>25</v>
      </c>
      <c r="J1163" s="71" t="s">
        <v>466</v>
      </c>
      <c r="K1163" s="48" t="s">
        <v>467</v>
      </c>
      <c r="L1163" s="48">
        <v>2</v>
      </c>
    </row>
    <row r="1164" spans="1:17">
      <c r="A1164" s="71" t="s">
        <v>2759</v>
      </c>
      <c r="B1164" s="71" t="s">
        <v>2760</v>
      </c>
      <c r="C1164" s="71">
        <v>19585100</v>
      </c>
      <c r="D1164" s="71">
        <v>51849900</v>
      </c>
      <c r="E1164" s="72" t="s">
        <v>376</v>
      </c>
      <c r="F1164" s="71" t="s">
        <v>377</v>
      </c>
      <c r="G1164" s="71" t="s">
        <v>378</v>
      </c>
      <c r="H1164" s="71" t="s">
        <v>2616</v>
      </c>
      <c r="I1164" s="71" t="s">
        <v>25</v>
      </c>
      <c r="J1164" s="71" t="s">
        <v>466</v>
      </c>
      <c r="K1164" s="48" t="s">
        <v>467</v>
      </c>
      <c r="L1164" s="48">
        <v>1</v>
      </c>
    </row>
    <row r="1165" spans="1:17">
      <c r="A1165" s="71" t="s">
        <v>2761</v>
      </c>
      <c r="B1165" s="71" t="s">
        <v>2762</v>
      </c>
      <c r="C1165" s="71">
        <v>19570600</v>
      </c>
      <c r="D1165" s="71">
        <v>51872400</v>
      </c>
      <c r="E1165" s="72" t="s">
        <v>376</v>
      </c>
      <c r="F1165" s="71" t="s">
        <v>377</v>
      </c>
      <c r="G1165" s="71" t="s">
        <v>378</v>
      </c>
      <c r="H1165" s="71" t="s">
        <v>2616</v>
      </c>
      <c r="I1165" s="71" t="s">
        <v>25</v>
      </c>
      <c r="J1165" s="71" t="s">
        <v>466</v>
      </c>
      <c r="K1165" s="48" t="s">
        <v>467</v>
      </c>
      <c r="L1165" s="48">
        <v>1</v>
      </c>
    </row>
    <row r="1166" spans="1:17">
      <c r="A1166" s="71" t="s">
        <v>2763</v>
      </c>
      <c r="B1166" s="71" t="s">
        <v>2764</v>
      </c>
      <c r="C1166" s="71">
        <v>19591000</v>
      </c>
      <c r="D1166" s="71">
        <v>51883900</v>
      </c>
      <c r="E1166" s="72" t="s">
        <v>376</v>
      </c>
      <c r="F1166" s="71" t="s">
        <v>377</v>
      </c>
      <c r="G1166" s="71" t="s">
        <v>378</v>
      </c>
      <c r="H1166" s="71" t="s">
        <v>2616</v>
      </c>
      <c r="I1166" s="71" t="s">
        <v>25</v>
      </c>
      <c r="J1166" s="71" t="s">
        <v>466</v>
      </c>
      <c r="K1166" s="48" t="s">
        <v>467</v>
      </c>
      <c r="L1166" s="48">
        <v>1</v>
      </c>
    </row>
    <row r="1167" spans="1:17">
      <c r="A1167" s="71" t="s">
        <v>2765</v>
      </c>
      <c r="B1167" s="71" t="s">
        <v>2766</v>
      </c>
      <c r="C1167" s="71">
        <v>19607600</v>
      </c>
      <c r="D1167" s="71">
        <v>51864800</v>
      </c>
      <c r="E1167" s="72" t="s">
        <v>376</v>
      </c>
      <c r="F1167" s="71" t="s">
        <v>377</v>
      </c>
      <c r="G1167" s="71" t="s">
        <v>378</v>
      </c>
      <c r="H1167" s="71" t="s">
        <v>2616</v>
      </c>
      <c r="I1167" s="71" t="s">
        <v>25</v>
      </c>
      <c r="J1167" s="71" t="s">
        <v>466</v>
      </c>
      <c r="K1167" s="48" t="s">
        <v>467</v>
      </c>
      <c r="L1167" s="48">
        <v>1</v>
      </c>
    </row>
    <row r="1168" spans="1:17">
      <c r="A1168" s="71" t="s">
        <v>2767</v>
      </c>
      <c r="B1168" s="71" t="s">
        <v>2768</v>
      </c>
      <c r="C1168" s="71">
        <v>19604000</v>
      </c>
      <c r="D1168" s="71">
        <v>51766000</v>
      </c>
      <c r="E1168" s="72" t="s">
        <v>376</v>
      </c>
      <c r="F1168" s="71" t="s">
        <v>377</v>
      </c>
      <c r="G1168" s="71" t="s">
        <v>378</v>
      </c>
      <c r="H1168" s="71" t="s">
        <v>2616</v>
      </c>
      <c r="I1168" s="71" t="s">
        <v>25</v>
      </c>
      <c r="J1168" s="71" t="s">
        <v>466</v>
      </c>
      <c r="K1168" s="48" t="s">
        <v>467</v>
      </c>
      <c r="L1168" s="48">
        <v>2</v>
      </c>
    </row>
    <row r="1169" spans="1:12">
      <c r="A1169" s="71" t="s">
        <v>2769</v>
      </c>
      <c r="B1169" s="71" t="s">
        <v>2770</v>
      </c>
      <c r="C1169" s="71">
        <v>19595800</v>
      </c>
      <c r="D1169" s="71">
        <v>51780400</v>
      </c>
      <c r="E1169" s="72" t="s">
        <v>376</v>
      </c>
      <c r="F1169" s="71" t="s">
        <v>377</v>
      </c>
      <c r="G1169" s="71" t="s">
        <v>378</v>
      </c>
      <c r="H1169" s="71" t="s">
        <v>2616</v>
      </c>
      <c r="I1169" s="71" t="s">
        <v>25</v>
      </c>
      <c r="J1169" s="71" t="s">
        <v>466</v>
      </c>
      <c r="K1169" s="48" t="s">
        <v>467</v>
      </c>
      <c r="L1169" s="48">
        <v>2</v>
      </c>
    </row>
    <row r="1170" spans="1:12">
      <c r="A1170" s="71" t="s">
        <v>2771</v>
      </c>
      <c r="B1170" s="71" t="s">
        <v>2772</v>
      </c>
      <c r="C1170" s="71">
        <v>19613500</v>
      </c>
      <c r="D1170" s="71">
        <v>51779300</v>
      </c>
      <c r="E1170" s="72" t="s">
        <v>376</v>
      </c>
      <c r="F1170" s="71" t="s">
        <v>377</v>
      </c>
      <c r="G1170" s="71" t="s">
        <v>378</v>
      </c>
      <c r="H1170" s="71" t="s">
        <v>2616</v>
      </c>
      <c r="I1170" s="71" t="s">
        <v>25</v>
      </c>
      <c r="J1170" s="71" t="s">
        <v>466</v>
      </c>
      <c r="K1170" s="48" t="s">
        <v>467</v>
      </c>
      <c r="L1170" s="48">
        <v>2</v>
      </c>
    </row>
    <row r="1171" spans="1:12">
      <c r="A1171" s="71" t="s">
        <v>2773</v>
      </c>
      <c r="B1171" s="71" t="s">
        <v>2774</v>
      </c>
      <c r="C1171" s="71">
        <v>19619200</v>
      </c>
      <c r="D1171" s="71">
        <v>51769000</v>
      </c>
      <c r="E1171" s="72" t="s">
        <v>376</v>
      </c>
      <c r="F1171" s="71" t="s">
        <v>377</v>
      </c>
      <c r="G1171" s="71" t="s">
        <v>378</v>
      </c>
      <c r="H1171" s="71" t="s">
        <v>2616</v>
      </c>
      <c r="I1171" s="71" t="s">
        <v>25</v>
      </c>
      <c r="J1171" s="71" t="s">
        <v>466</v>
      </c>
      <c r="K1171" s="48" t="s">
        <v>467</v>
      </c>
      <c r="L1171" s="48">
        <v>2</v>
      </c>
    </row>
    <row r="1172" spans="1:12">
      <c r="A1172" s="71" t="s">
        <v>2775</v>
      </c>
      <c r="B1172" s="71" t="s">
        <v>2776</v>
      </c>
      <c r="C1172" s="71">
        <v>19527600</v>
      </c>
      <c r="D1172" s="71">
        <v>51842900</v>
      </c>
      <c r="E1172" s="72" t="s">
        <v>376</v>
      </c>
      <c r="F1172" s="71" t="s">
        <v>377</v>
      </c>
      <c r="G1172" s="71" t="s">
        <v>378</v>
      </c>
      <c r="H1172" s="71" t="s">
        <v>2616</v>
      </c>
      <c r="I1172" s="71" t="s">
        <v>25</v>
      </c>
      <c r="J1172" s="71" t="s">
        <v>466</v>
      </c>
      <c r="K1172" s="48" t="s">
        <v>467</v>
      </c>
      <c r="L1172" s="48">
        <v>1</v>
      </c>
    </row>
    <row r="1173" spans="1:12">
      <c r="A1173" s="71" t="s">
        <v>2777</v>
      </c>
      <c r="B1173" s="71" t="s">
        <v>2778</v>
      </c>
      <c r="C1173" s="71">
        <v>19528100</v>
      </c>
      <c r="D1173" s="71">
        <v>51864700</v>
      </c>
      <c r="E1173" s="72" t="s">
        <v>376</v>
      </c>
      <c r="F1173" s="71" t="s">
        <v>377</v>
      </c>
      <c r="G1173" s="71" t="s">
        <v>378</v>
      </c>
      <c r="H1173" s="71" t="s">
        <v>2616</v>
      </c>
      <c r="I1173" s="71" t="s">
        <v>25</v>
      </c>
      <c r="J1173" s="71" t="s">
        <v>466</v>
      </c>
      <c r="K1173" s="48" t="s">
        <v>467</v>
      </c>
      <c r="L1173" s="48">
        <v>1</v>
      </c>
    </row>
    <row r="1174" spans="1:12">
      <c r="A1174" s="71" t="s">
        <v>2779</v>
      </c>
      <c r="B1174" s="71" t="s">
        <v>2780</v>
      </c>
      <c r="C1174" s="71">
        <v>19549900</v>
      </c>
      <c r="D1174" s="71">
        <v>51864700</v>
      </c>
      <c r="E1174" s="72" t="s">
        <v>376</v>
      </c>
      <c r="F1174" s="71" t="s">
        <v>377</v>
      </c>
      <c r="G1174" s="71" t="s">
        <v>378</v>
      </c>
      <c r="H1174" s="71" t="s">
        <v>2616</v>
      </c>
      <c r="I1174" s="71" t="s">
        <v>25</v>
      </c>
      <c r="J1174" s="71" t="s">
        <v>466</v>
      </c>
      <c r="K1174" s="48" t="s">
        <v>467</v>
      </c>
      <c r="L1174" s="48">
        <v>1</v>
      </c>
    </row>
    <row r="1175" spans="1:12">
      <c r="A1175" s="71" t="s">
        <v>2781</v>
      </c>
      <c r="B1175" s="71" t="s">
        <v>2782</v>
      </c>
      <c r="C1175" s="71">
        <v>19550400</v>
      </c>
      <c r="D1175" s="71">
        <v>51842400</v>
      </c>
      <c r="E1175" s="72" t="s">
        <v>376</v>
      </c>
      <c r="F1175" s="71" t="s">
        <v>377</v>
      </c>
      <c r="G1175" s="71" t="s">
        <v>378</v>
      </c>
      <c r="H1175" s="71" t="s">
        <v>2616</v>
      </c>
      <c r="I1175" s="71" t="s">
        <v>25</v>
      </c>
      <c r="J1175" s="71" t="s">
        <v>466</v>
      </c>
      <c r="K1175" s="48" t="s">
        <v>467</v>
      </c>
      <c r="L1175" s="48">
        <v>1</v>
      </c>
    </row>
    <row r="1176" spans="1:12">
      <c r="A1176" s="71" t="s">
        <v>2783</v>
      </c>
      <c r="B1176" s="71" t="s">
        <v>2784</v>
      </c>
      <c r="C1176" s="71">
        <v>19490600</v>
      </c>
      <c r="D1176" s="71">
        <v>51754100</v>
      </c>
      <c r="E1176" s="72" t="s">
        <v>376</v>
      </c>
      <c r="F1176" s="71" t="s">
        <v>377</v>
      </c>
      <c r="G1176" s="71" t="s">
        <v>378</v>
      </c>
      <c r="H1176" s="71" t="s">
        <v>2616</v>
      </c>
      <c r="I1176" s="71" t="s">
        <v>25</v>
      </c>
      <c r="J1176" s="71" t="s">
        <v>466</v>
      </c>
      <c r="K1176" s="48" t="s">
        <v>467</v>
      </c>
      <c r="L1176" s="48">
        <v>2</v>
      </c>
    </row>
    <row r="1177" spans="1:12">
      <c r="A1177" s="71" t="s">
        <v>2785</v>
      </c>
      <c r="B1177" s="71" t="s">
        <v>2786</v>
      </c>
      <c r="C1177" s="71">
        <v>19472300</v>
      </c>
      <c r="D1177" s="71">
        <v>51762700</v>
      </c>
      <c r="E1177" s="72" t="s">
        <v>376</v>
      </c>
      <c r="F1177" s="71" t="s">
        <v>377</v>
      </c>
      <c r="G1177" s="71" t="s">
        <v>378</v>
      </c>
      <c r="H1177" s="71" t="s">
        <v>2616</v>
      </c>
      <c r="I1177" s="71" t="s">
        <v>25</v>
      </c>
      <c r="J1177" s="71" t="s">
        <v>466</v>
      </c>
      <c r="K1177" s="48" t="s">
        <v>467</v>
      </c>
      <c r="L1177" s="48">
        <v>2</v>
      </c>
    </row>
    <row r="1178" spans="1:12">
      <c r="A1178" s="71" t="s">
        <v>2787</v>
      </c>
      <c r="B1178" s="71" t="s">
        <v>2788</v>
      </c>
      <c r="C1178" s="71">
        <v>19481000</v>
      </c>
      <c r="D1178" s="71">
        <v>51779000</v>
      </c>
      <c r="E1178" s="72" t="s">
        <v>376</v>
      </c>
      <c r="F1178" s="71" t="s">
        <v>377</v>
      </c>
      <c r="G1178" s="71" t="s">
        <v>378</v>
      </c>
      <c r="H1178" s="71" t="s">
        <v>2616</v>
      </c>
      <c r="I1178" s="71" t="s">
        <v>25</v>
      </c>
      <c r="J1178" s="71" t="s">
        <v>466</v>
      </c>
      <c r="K1178" s="48" t="s">
        <v>467</v>
      </c>
      <c r="L1178" s="48">
        <v>2</v>
      </c>
    </row>
    <row r="1179" spans="1:12">
      <c r="A1179" s="71" t="s">
        <v>2789</v>
      </c>
      <c r="B1179" s="71" t="s">
        <v>2790</v>
      </c>
      <c r="C1179" s="71">
        <v>19498700</v>
      </c>
      <c r="D1179" s="71">
        <v>51771400</v>
      </c>
      <c r="E1179" s="72" t="s">
        <v>376</v>
      </c>
      <c r="F1179" s="71" t="s">
        <v>377</v>
      </c>
      <c r="G1179" s="71" t="s">
        <v>378</v>
      </c>
      <c r="H1179" s="71" t="s">
        <v>2616</v>
      </c>
      <c r="I1179" s="71" t="s">
        <v>25</v>
      </c>
      <c r="J1179" s="71" t="s">
        <v>466</v>
      </c>
      <c r="K1179" s="48" t="s">
        <v>467</v>
      </c>
      <c r="L1179" s="48">
        <v>2</v>
      </c>
    </row>
    <row r="1180" spans="1:12">
      <c r="A1180" s="71" t="s">
        <v>2791</v>
      </c>
      <c r="B1180" s="71" t="s">
        <v>2792</v>
      </c>
      <c r="C1180" s="71">
        <v>19552500</v>
      </c>
      <c r="D1180" s="71">
        <v>51783500</v>
      </c>
      <c r="E1180" s="72" t="s">
        <v>376</v>
      </c>
      <c r="F1180" s="71" t="s">
        <v>377</v>
      </c>
      <c r="G1180" s="71" t="s">
        <v>378</v>
      </c>
      <c r="H1180" s="71" t="s">
        <v>2616</v>
      </c>
      <c r="I1180" s="71" t="s">
        <v>25</v>
      </c>
      <c r="J1180" s="71" t="s">
        <v>466</v>
      </c>
      <c r="K1180" s="48" t="s">
        <v>467</v>
      </c>
      <c r="L1180" s="48">
        <v>1</v>
      </c>
    </row>
    <row r="1181" spans="1:12">
      <c r="A1181" s="71" t="s">
        <v>2793</v>
      </c>
      <c r="B1181" s="71" t="s">
        <v>2794</v>
      </c>
      <c r="C1181" s="71">
        <v>19552000</v>
      </c>
      <c r="D1181" s="71">
        <v>51806400</v>
      </c>
      <c r="E1181" s="72" t="s">
        <v>376</v>
      </c>
      <c r="F1181" s="71" t="s">
        <v>377</v>
      </c>
      <c r="G1181" s="71" t="s">
        <v>378</v>
      </c>
      <c r="H1181" s="71" t="s">
        <v>2616</v>
      </c>
      <c r="I1181" s="71" t="s">
        <v>25</v>
      </c>
      <c r="J1181" s="71" t="s">
        <v>466</v>
      </c>
      <c r="K1181" s="48" t="s">
        <v>467</v>
      </c>
      <c r="L1181" s="48">
        <v>1</v>
      </c>
    </row>
    <row r="1182" spans="1:12">
      <c r="A1182" s="71" t="s">
        <v>2795</v>
      </c>
      <c r="B1182" s="71" t="s">
        <v>2796</v>
      </c>
      <c r="C1182" s="71">
        <v>19574300</v>
      </c>
      <c r="D1182" s="71">
        <v>51806400</v>
      </c>
      <c r="E1182" s="72" t="s">
        <v>376</v>
      </c>
      <c r="F1182" s="71" t="s">
        <v>377</v>
      </c>
      <c r="G1182" s="71" t="s">
        <v>378</v>
      </c>
      <c r="H1182" s="71" t="s">
        <v>2616</v>
      </c>
      <c r="I1182" s="71" t="s">
        <v>25</v>
      </c>
      <c r="J1182" s="71" t="s">
        <v>466</v>
      </c>
      <c r="K1182" s="48" t="s">
        <v>467</v>
      </c>
      <c r="L1182" s="48">
        <v>1</v>
      </c>
    </row>
    <row r="1183" spans="1:12">
      <c r="A1183" s="71" t="s">
        <v>2797</v>
      </c>
      <c r="B1183" s="71" t="s">
        <v>2798</v>
      </c>
      <c r="C1183" s="71">
        <v>19573800</v>
      </c>
      <c r="D1183" s="71">
        <v>51784000</v>
      </c>
      <c r="E1183" s="72" t="s">
        <v>376</v>
      </c>
      <c r="F1183" s="71" t="s">
        <v>377</v>
      </c>
      <c r="G1183" s="71" t="s">
        <v>378</v>
      </c>
      <c r="H1183" s="71" t="s">
        <v>2616</v>
      </c>
      <c r="I1183" s="71" t="s">
        <v>25</v>
      </c>
      <c r="J1183" s="71" t="s">
        <v>466</v>
      </c>
      <c r="K1183" s="48" t="s">
        <v>467</v>
      </c>
      <c r="L1183" s="48">
        <v>1</v>
      </c>
    </row>
    <row r="1184" spans="1:12">
      <c r="A1184" s="71" t="s">
        <v>2799</v>
      </c>
      <c r="B1184" s="71" t="s">
        <v>2800</v>
      </c>
      <c r="C1184" s="71">
        <v>19623500</v>
      </c>
      <c r="D1184" s="71">
        <v>51705900</v>
      </c>
      <c r="E1184" s="72" t="s">
        <v>376</v>
      </c>
      <c r="F1184" s="71" t="s">
        <v>377</v>
      </c>
      <c r="G1184" s="71" t="s">
        <v>378</v>
      </c>
      <c r="H1184" s="71" t="s">
        <v>2616</v>
      </c>
      <c r="I1184" s="71" t="s">
        <v>25</v>
      </c>
      <c r="J1184" s="71" t="s">
        <v>466</v>
      </c>
      <c r="K1184" s="48" t="s">
        <v>467</v>
      </c>
      <c r="L1184" s="48">
        <v>1</v>
      </c>
    </row>
    <row r="1185" spans="1:12">
      <c r="A1185" s="71" t="s">
        <v>2801</v>
      </c>
      <c r="B1185" s="71" t="s">
        <v>2802</v>
      </c>
      <c r="C1185" s="71">
        <v>19623000</v>
      </c>
      <c r="D1185" s="71">
        <v>51728200</v>
      </c>
      <c r="E1185" s="72" t="s">
        <v>376</v>
      </c>
      <c r="F1185" s="71" t="s">
        <v>377</v>
      </c>
      <c r="G1185" s="71" t="s">
        <v>378</v>
      </c>
      <c r="H1185" s="71" t="s">
        <v>2616</v>
      </c>
      <c r="I1185" s="71" t="s">
        <v>25</v>
      </c>
      <c r="J1185" s="71" t="s">
        <v>466</v>
      </c>
      <c r="K1185" s="48" t="s">
        <v>467</v>
      </c>
      <c r="L1185" s="48">
        <v>1</v>
      </c>
    </row>
    <row r="1186" spans="1:12">
      <c r="A1186" s="71" t="s">
        <v>2803</v>
      </c>
      <c r="B1186" s="71" t="s">
        <v>2804</v>
      </c>
      <c r="C1186" s="71">
        <v>19645800</v>
      </c>
      <c r="D1186" s="71">
        <v>51728200</v>
      </c>
      <c r="E1186" s="72" t="s">
        <v>376</v>
      </c>
      <c r="F1186" s="71" t="s">
        <v>377</v>
      </c>
      <c r="G1186" s="71" t="s">
        <v>378</v>
      </c>
      <c r="H1186" s="71" t="s">
        <v>2616</v>
      </c>
      <c r="I1186" s="71" t="s">
        <v>25</v>
      </c>
      <c r="J1186" s="71" t="s">
        <v>466</v>
      </c>
      <c r="K1186" s="48" t="s">
        <v>467</v>
      </c>
      <c r="L1186" s="48">
        <v>1</v>
      </c>
    </row>
    <row r="1187" spans="1:12">
      <c r="A1187" s="71" t="s">
        <v>2805</v>
      </c>
      <c r="B1187" s="71" t="s">
        <v>2806</v>
      </c>
      <c r="C1187" s="71">
        <v>19645300</v>
      </c>
      <c r="D1187" s="71">
        <v>51705900</v>
      </c>
      <c r="E1187" s="72" t="s">
        <v>376</v>
      </c>
      <c r="F1187" s="71" t="s">
        <v>377</v>
      </c>
      <c r="G1187" s="71" t="s">
        <v>378</v>
      </c>
      <c r="H1187" s="71" t="s">
        <v>2616</v>
      </c>
      <c r="I1187" s="71" t="s">
        <v>25</v>
      </c>
      <c r="J1187" s="71" t="s">
        <v>466</v>
      </c>
      <c r="K1187" s="48" t="s">
        <v>467</v>
      </c>
      <c r="L1187" s="48">
        <v>1</v>
      </c>
    </row>
    <row r="1188" spans="1:12">
      <c r="A1188" s="71" t="s">
        <v>2807</v>
      </c>
      <c r="B1188" s="71" t="s">
        <v>2808</v>
      </c>
      <c r="C1188" s="71">
        <v>19565200</v>
      </c>
      <c r="D1188" s="71">
        <v>51653200</v>
      </c>
      <c r="E1188" s="72" t="s">
        <v>376</v>
      </c>
      <c r="F1188" s="71" t="s">
        <v>377</v>
      </c>
      <c r="G1188" s="71" t="s">
        <v>378</v>
      </c>
      <c r="H1188" s="71" t="s">
        <v>2616</v>
      </c>
      <c r="I1188" s="71" t="s">
        <v>25</v>
      </c>
      <c r="J1188" s="71" t="s">
        <v>466</v>
      </c>
      <c r="K1188" s="48" t="s">
        <v>467</v>
      </c>
      <c r="L1188" s="48">
        <v>1</v>
      </c>
    </row>
    <row r="1189" spans="1:12">
      <c r="A1189" s="71" t="s">
        <v>2809</v>
      </c>
      <c r="B1189" s="71" t="s">
        <v>2810</v>
      </c>
      <c r="C1189" s="71">
        <v>19552500</v>
      </c>
      <c r="D1189" s="71">
        <v>51668400</v>
      </c>
      <c r="E1189" s="72" t="s">
        <v>376</v>
      </c>
      <c r="F1189" s="71" t="s">
        <v>377</v>
      </c>
      <c r="G1189" s="71" t="s">
        <v>378</v>
      </c>
      <c r="H1189" s="71" t="s">
        <v>2616</v>
      </c>
      <c r="I1189" s="71" t="s">
        <v>25</v>
      </c>
      <c r="J1189" s="71" t="s">
        <v>466</v>
      </c>
      <c r="K1189" s="48" t="s">
        <v>467</v>
      </c>
      <c r="L1189" s="48">
        <v>1</v>
      </c>
    </row>
    <row r="1190" spans="1:12">
      <c r="A1190" s="71" t="s">
        <v>2811</v>
      </c>
      <c r="B1190" s="71" t="s">
        <v>2812</v>
      </c>
      <c r="C1190" s="71">
        <v>19568700</v>
      </c>
      <c r="D1190" s="71">
        <v>51681600</v>
      </c>
      <c r="E1190" s="72" t="s">
        <v>376</v>
      </c>
      <c r="F1190" s="71" t="s">
        <v>377</v>
      </c>
      <c r="G1190" s="71" t="s">
        <v>378</v>
      </c>
      <c r="H1190" s="71" t="s">
        <v>2616</v>
      </c>
      <c r="I1190" s="71" t="s">
        <v>25</v>
      </c>
      <c r="J1190" s="71" t="s">
        <v>466</v>
      </c>
      <c r="K1190" s="48" t="s">
        <v>467</v>
      </c>
      <c r="L1190" s="48">
        <v>1</v>
      </c>
    </row>
    <row r="1191" spans="1:12">
      <c r="A1191" s="71" t="s">
        <v>2813</v>
      </c>
      <c r="B1191" s="71" t="s">
        <v>2814</v>
      </c>
      <c r="C1191" s="71">
        <v>19581900</v>
      </c>
      <c r="D1191" s="71">
        <v>51666900</v>
      </c>
      <c r="E1191" s="72" t="s">
        <v>376</v>
      </c>
      <c r="F1191" s="71" t="s">
        <v>377</v>
      </c>
      <c r="G1191" s="71" t="s">
        <v>378</v>
      </c>
      <c r="H1191" s="71" t="s">
        <v>2616</v>
      </c>
      <c r="I1191" s="71" t="s">
        <v>25</v>
      </c>
      <c r="J1191" s="71" t="s">
        <v>466</v>
      </c>
      <c r="K1191" s="48" t="s">
        <v>467</v>
      </c>
      <c r="L1191" s="48">
        <v>1</v>
      </c>
    </row>
    <row r="1192" spans="1:12">
      <c r="A1192" s="71" t="s">
        <v>2815</v>
      </c>
      <c r="B1192" s="71" t="s">
        <v>2816</v>
      </c>
      <c r="C1192" s="71">
        <v>19607800</v>
      </c>
      <c r="D1192" s="71">
        <v>51601400</v>
      </c>
      <c r="E1192" s="72" t="s">
        <v>376</v>
      </c>
      <c r="F1192" s="71" t="s">
        <v>377</v>
      </c>
      <c r="G1192" s="71" t="s">
        <v>378</v>
      </c>
      <c r="H1192" s="71" t="s">
        <v>2616</v>
      </c>
      <c r="I1192" s="71" t="s">
        <v>25</v>
      </c>
      <c r="J1192" s="71" t="s">
        <v>466</v>
      </c>
      <c r="K1192" s="48" t="s">
        <v>467</v>
      </c>
      <c r="L1192" s="48">
        <v>1</v>
      </c>
    </row>
    <row r="1193" spans="1:12">
      <c r="A1193" s="71" t="s">
        <v>2817</v>
      </c>
      <c r="B1193" s="71" t="s">
        <v>2818</v>
      </c>
      <c r="C1193" s="71">
        <v>19593600</v>
      </c>
      <c r="D1193" s="71">
        <v>51617700</v>
      </c>
      <c r="E1193" s="72" t="s">
        <v>376</v>
      </c>
      <c r="F1193" s="71" t="s">
        <v>377</v>
      </c>
      <c r="G1193" s="71" t="s">
        <v>378</v>
      </c>
      <c r="H1193" s="71" t="s">
        <v>2616</v>
      </c>
      <c r="I1193" s="71" t="s">
        <v>25</v>
      </c>
      <c r="J1193" s="71" t="s">
        <v>466</v>
      </c>
      <c r="K1193" s="48" t="s">
        <v>467</v>
      </c>
      <c r="L1193" s="48">
        <v>1</v>
      </c>
    </row>
    <row r="1194" spans="1:12">
      <c r="A1194" s="71" t="s">
        <v>2819</v>
      </c>
      <c r="B1194" s="71" t="s">
        <v>2820</v>
      </c>
      <c r="C1194" s="71">
        <v>19609800</v>
      </c>
      <c r="D1194" s="71">
        <v>51630800</v>
      </c>
      <c r="E1194" s="72" t="s">
        <v>376</v>
      </c>
      <c r="F1194" s="71" t="s">
        <v>377</v>
      </c>
      <c r="G1194" s="71" t="s">
        <v>378</v>
      </c>
      <c r="H1194" s="71" t="s">
        <v>2616</v>
      </c>
      <c r="I1194" s="71" t="s">
        <v>25</v>
      </c>
      <c r="J1194" s="71" t="s">
        <v>466</v>
      </c>
      <c r="K1194" s="48" t="s">
        <v>467</v>
      </c>
      <c r="L1194" s="48">
        <v>1</v>
      </c>
    </row>
    <row r="1195" spans="1:12">
      <c r="A1195" s="71" t="s">
        <v>2821</v>
      </c>
      <c r="B1195" s="71" t="s">
        <v>2822</v>
      </c>
      <c r="C1195" s="71">
        <v>19623500</v>
      </c>
      <c r="D1195" s="71">
        <v>51616100</v>
      </c>
      <c r="E1195" s="72" t="s">
        <v>376</v>
      </c>
      <c r="F1195" s="71" t="s">
        <v>377</v>
      </c>
      <c r="G1195" s="71" t="s">
        <v>378</v>
      </c>
      <c r="H1195" s="71" t="s">
        <v>2616</v>
      </c>
      <c r="I1195" s="71" t="s">
        <v>25</v>
      </c>
      <c r="J1195" s="71" t="s">
        <v>466</v>
      </c>
      <c r="K1195" s="48" t="s">
        <v>467</v>
      </c>
      <c r="L1195" s="48">
        <v>1</v>
      </c>
    </row>
    <row r="1196" spans="1:12">
      <c r="A1196" s="71" t="s">
        <v>2823</v>
      </c>
      <c r="B1196" s="71" t="s">
        <v>2824</v>
      </c>
      <c r="C1196" s="71">
        <v>19240000</v>
      </c>
      <c r="D1196" s="71">
        <v>51558300</v>
      </c>
      <c r="E1196" s="72" t="s">
        <v>376</v>
      </c>
      <c r="F1196" s="71" t="s">
        <v>377</v>
      </c>
      <c r="G1196" s="71" t="s">
        <v>378</v>
      </c>
      <c r="H1196" s="71" t="s">
        <v>2616</v>
      </c>
      <c r="I1196" s="71" t="s">
        <v>25</v>
      </c>
      <c r="J1196" s="71" t="s">
        <v>470</v>
      </c>
      <c r="K1196" s="48" t="s">
        <v>471</v>
      </c>
      <c r="L1196" s="48">
        <v>1</v>
      </c>
    </row>
    <row r="1197" spans="1:12">
      <c r="A1197" s="71" t="s">
        <v>2825</v>
      </c>
      <c r="B1197" s="71" t="s">
        <v>2826</v>
      </c>
      <c r="C1197" s="71">
        <v>19239500</v>
      </c>
      <c r="D1197" s="71">
        <v>51580600</v>
      </c>
      <c r="E1197" s="72" t="s">
        <v>376</v>
      </c>
      <c r="F1197" s="71" t="s">
        <v>377</v>
      </c>
      <c r="G1197" s="71" t="s">
        <v>378</v>
      </c>
      <c r="H1197" s="71" t="s">
        <v>2616</v>
      </c>
      <c r="I1197" s="71" t="s">
        <v>25</v>
      </c>
      <c r="J1197" s="71" t="s">
        <v>470</v>
      </c>
      <c r="K1197" s="48" t="s">
        <v>471</v>
      </c>
      <c r="L1197" s="48">
        <v>1</v>
      </c>
    </row>
    <row r="1198" spans="1:12">
      <c r="A1198" s="71" t="s">
        <v>2827</v>
      </c>
      <c r="B1198" s="71" t="s">
        <v>2828</v>
      </c>
      <c r="C1198" s="71">
        <v>19262800</v>
      </c>
      <c r="D1198" s="71">
        <v>51580600</v>
      </c>
      <c r="E1198" s="72" t="s">
        <v>376</v>
      </c>
      <c r="F1198" s="71" t="s">
        <v>377</v>
      </c>
      <c r="G1198" s="71" t="s">
        <v>378</v>
      </c>
      <c r="H1198" s="71" t="s">
        <v>2616</v>
      </c>
      <c r="I1198" s="71" t="s">
        <v>25</v>
      </c>
      <c r="J1198" s="71" t="s">
        <v>470</v>
      </c>
      <c r="K1198" s="48" t="s">
        <v>471</v>
      </c>
      <c r="L1198" s="48">
        <v>1</v>
      </c>
    </row>
    <row r="1199" spans="1:12">
      <c r="A1199" s="71" t="s">
        <v>2829</v>
      </c>
      <c r="B1199" s="71" t="s">
        <v>2830</v>
      </c>
      <c r="C1199" s="71">
        <v>19262800</v>
      </c>
      <c r="D1199" s="71">
        <v>51557800</v>
      </c>
      <c r="E1199" s="72" t="s">
        <v>376</v>
      </c>
      <c r="F1199" s="71" t="s">
        <v>377</v>
      </c>
      <c r="G1199" s="71" t="s">
        <v>378</v>
      </c>
      <c r="H1199" s="71" t="s">
        <v>2616</v>
      </c>
      <c r="I1199" s="71" t="s">
        <v>25</v>
      </c>
      <c r="J1199" s="71" t="s">
        <v>470</v>
      </c>
      <c r="K1199" s="48" t="s">
        <v>471</v>
      </c>
      <c r="L1199" s="48">
        <v>1</v>
      </c>
    </row>
    <row r="1200" spans="1:12">
      <c r="A1200" s="71" t="s">
        <v>2831</v>
      </c>
      <c r="B1200" s="71" t="s">
        <v>2832</v>
      </c>
      <c r="C1200" s="71">
        <v>19222300</v>
      </c>
      <c r="D1200" s="71">
        <v>51457900</v>
      </c>
      <c r="E1200" s="72" t="s">
        <v>376</v>
      </c>
      <c r="F1200" s="71" t="s">
        <v>377</v>
      </c>
      <c r="G1200" s="71" t="s">
        <v>378</v>
      </c>
      <c r="H1200" s="71" t="s">
        <v>2616</v>
      </c>
      <c r="I1200" s="71" t="s">
        <v>25</v>
      </c>
      <c r="J1200" s="71" t="s">
        <v>470</v>
      </c>
      <c r="K1200" s="48" t="s">
        <v>471</v>
      </c>
      <c r="L1200" s="48">
        <v>1</v>
      </c>
    </row>
    <row r="1201" spans="1:14">
      <c r="A1201" s="71" t="s">
        <v>2833</v>
      </c>
      <c r="B1201" s="71" t="s">
        <v>2834</v>
      </c>
      <c r="C1201" s="71">
        <v>19222300</v>
      </c>
      <c r="D1201" s="71">
        <v>51480200</v>
      </c>
      <c r="E1201" s="72" t="s">
        <v>376</v>
      </c>
      <c r="F1201" s="71" t="s">
        <v>377</v>
      </c>
      <c r="G1201" s="71" t="s">
        <v>378</v>
      </c>
      <c r="H1201" s="71" t="s">
        <v>2616</v>
      </c>
      <c r="I1201" s="71" t="s">
        <v>25</v>
      </c>
      <c r="J1201" s="71" t="s">
        <v>470</v>
      </c>
      <c r="K1201" s="48" t="s">
        <v>471</v>
      </c>
      <c r="L1201" s="48">
        <v>1</v>
      </c>
    </row>
    <row r="1202" spans="1:14">
      <c r="A1202" s="71" t="s">
        <v>2835</v>
      </c>
      <c r="B1202" s="71" t="s">
        <v>2836</v>
      </c>
      <c r="C1202" s="71">
        <v>19244600</v>
      </c>
      <c r="D1202" s="71">
        <v>51480700</v>
      </c>
      <c r="E1202" s="72" t="s">
        <v>376</v>
      </c>
      <c r="F1202" s="71" t="s">
        <v>377</v>
      </c>
      <c r="G1202" s="71" t="s">
        <v>378</v>
      </c>
      <c r="H1202" s="71" t="s">
        <v>2616</v>
      </c>
      <c r="I1202" s="71" t="s">
        <v>25</v>
      </c>
      <c r="J1202" s="71" t="s">
        <v>470</v>
      </c>
      <c r="K1202" s="48" t="s">
        <v>471</v>
      </c>
      <c r="L1202" s="48">
        <v>1</v>
      </c>
    </row>
    <row r="1203" spans="1:14">
      <c r="A1203" s="71" t="s">
        <v>2837</v>
      </c>
      <c r="B1203" s="71" t="s">
        <v>2838</v>
      </c>
      <c r="C1203" s="71">
        <v>19245100</v>
      </c>
      <c r="D1203" s="71">
        <v>51457400</v>
      </c>
      <c r="E1203" s="72" t="s">
        <v>376</v>
      </c>
      <c r="F1203" s="71" t="s">
        <v>377</v>
      </c>
      <c r="G1203" s="71" t="s">
        <v>378</v>
      </c>
      <c r="H1203" s="71" t="s">
        <v>2616</v>
      </c>
      <c r="I1203" s="71" t="s">
        <v>25</v>
      </c>
      <c r="J1203" s="71" t="s">
        <v>470</v>
      </c>
      <c r="K1203" s="48" t="s">
        <v>471</v>
      </c>
      <c r="L1203" s="48">
        <v>1</v>
      </c>
    </row>
    <row r="1204" spans="1:14">
      <c r="A1204" s="71" t="s">
        <v>2839</v>
      </c>
      <c r="B1204" s="71" t="s">
        <v>2840</v>
      </c>
      <c r="C1204" s="71">
        <v>19145200</v>
      </c>
      <c r="D1204" s="71">
        <v>51509100</v>
      </c>
      <c r="E1204" s="72" t="s">
        <v>376</v>
      </c>
      <c r="F1204" s="71" t="s">
        <v>377</v>
      </c>
      <c r="G1204" s="71" t="s">
        <v>378</v>
      </c>
      <c r="H1204" s="71" t="s">
        <v>2616</v>
      </c>
      <c r="I1204" s="71" t="s">
        <v>25</v>
      </c>
      <c r="J1204" s="71" t="s">
        <v>470</v>
      </c>
      <c r="K1204" s="48" t="s">
        <v>471</v>
      </c>
      <c r="L1204" s="48">
        <v>1</v>
      </c>
    </row>
    <row r="1205" spans="1:14">
      <c r="A1205" s="71" t="s">
        <v>2841</v>
      </c>
      <c r="B1205" s="71" t="s">
        <v>2842</v>
      </c>
      <c r="C1205" s="71">
        <v>19145700</v>
      </c>
      <c r="D1205" s="71">
        <v>51531400</v>
      </c>
      <c r="E1205" s="72" t="s">
        <v>376</v>
      </c>
      <c r="F1205" s="71" t="s">
        <v>377</v>
      </c>
      <c r="G1205" s="71" t="s">
        <v>378</v>
      </c>
      <c r="H1205" s="71" t="s">
        <v>2616</v>
      </c>
      <c r="I1205" s="71" t="s">
        <v>25</v>
      </c>
      <c r="J1205" s="71" t="s">
        <v>470</v>
      </c>
      <c r="K1205" s="48" t="s">
        <v>471</v>
      </c>
      <c r="L1205" s="48">
        <v>1</v>
      </c>
    </row>
    <row r="1206" spans="1:14">
      <c r="A1206" s="71" t="s">
        <v>2843</v>
      </c>
      <c r="B1206" s="71" t="s">
        <v>2844</v>
      </c>
      <c r="C1206" s="71">
        <v>19168500</v>
      </c>
      <c r="D1206" s="71">
        <v>51531900</v>
      </c>
      <c r="E1206" s="72" t="s">
        <v>376</v>
      </c>
      <c r="F1206" s="71" t="s">
        <v>377</v>
      </c>
      <c r="G1206" s="71" t="s">
        <v>378</v>
      </c>
      <c r="H1206" s="71" t="s">
        <v>2616</v>
      </c>
      <c r="I1206" s="71" t="s">
        <v>25</v>
      </c>
      <c r="J1206" s="71" t="s">
        <v>470</v>
      </c>
      <c r="K1206" s="48" t="s">
        <v>471</v>
      </c>
      <c r="L1206" s="48">
        <v>1</v>
      </c>
    </row>
    <row r="1207" spans="1:14">
      <c r="A1207" s="71" t="s">
        <v>2845</v>
      </c>
      <c r="B1207" s="71" t="s">
        <v>2846</v>
      </c>
      <c r="C1207" s="71">
        <v>19168000</v>
      </c>
      <c r="D1207" s="71">
        <v>51509600</v>
      </c>
      <c r="E1207" s="72" t="s">
        <v>376</v>
      </c>
      <c r="F1207" s="71" t="s">
        <v>377</v>
      </c>
      <c r="G1207" s="71" t="s">
        <v>378</v>
      </c>
      <c r="H1207" s="71" t="s">
        <v>2616</v>
      </c>
      <c r="I1207" s="71" t="s">
        <v>25</v>
      </c>
      <c r="J1207" s="71" t="s">
        <v>470</v>
      </c>
      <c r="K1207" s="48" t="s">
        <v>471</v>
      </c>
      <c r="L1207" s="48">
        <v>1</v>
      </c>
    </row>
    <row r="1208" spans="1:14">
      <c r="A1208" s="71" t="s">
        <v>2847</v>
      </c>
      <c r="B1208" s="71" t="s">
        <v>2848</v>
      </c>
      <c r="C1208" s="71">
        <v>19134000</v>
      </c>
      <c r="D1208" s="71">
        <v>51419800</v>
      </c>
      <c r="E1208" s="72" t="s">
        <v>376</v>
      </c>
      <c r="F1208" s="71" t="s">
        <v>377</v>
      </c>
      <c r="G1208" s="71" t="s">
        <v>378</v>
      </c>
      <c r="H1208" s="71" t="s">
        <v>2616</v>
      </c>
      <c r="I1208" s="71" t="s">
        <v>25</v>
      </c>
      <c r="J1208" s="71" t="s">
        <v>470</v>
      </c>
      <c r="K1208" s="48" t="s">
        <v>471</v>
      </c>
      <c r="L1208" s="48">
        <v>1</v>
      </c>
    </row>
    <row r="1209" spans="1:14">
      <c r="A1209" s="71" t="s">
        <v>2849</v>
      </c>
      <c r="B1209" s="71" t="s">
        <v>2850</v>
      </c>
      <c r="C1209" s="71">
        <v>19133500</v>
      </c>
      <c r="D1209" s="71">
        <v>51442700</v>
      </c>
      <c r="E1209" s="72" t="s">
        <v>376</v>
      </c>
      <c r="F1209" s="71" t="s">
        <v>377</v>
      </c>
      <c r="G1209" s="71" t="s">
        <v>378</v>
      </c>
      <c r="H1209" s="71" t="s">
        <v>2616</v>
      </c>
      <c r="I1209" s="71" t="s">
        <v>25</v>
      </c>
      <c r="J1209" s="71" t="s">
        <v>470</v>
      </c>
      <c r="K1209" s="48" t="s">
        <v>471</v>
      </c>
      <c r="L1209" s="48">
        <v>1</v>
      </c>
    </row>
    <row r="1210" spans="1:14">
      <c r="A1210" s="71" t="s">
        <v>2851</v>
      </c>
      <c r="B1210" s="71" t="s">
        <v>2852</v>
      </c>
      <c r="C1210" s="71">
        <v>19156300</v>
      </c>
      <c r="D1210" s="71">
        <v>51442700</v>
      </c>
      <c r="E1210" s="72" t="s">
        <v>376</v>
      </c>
      <c r="F1210" s="71" t="s">
        <v>377</v>
      </c>
      <c r="G1210" s="71" t="s">
        <v>378</v>
      </c>
      <c r="H1210" s="71" t="s">
        <v>2616</v>
      </c>
      <c r="I1210" s="71" t="s">
        <v>25</v>
      </c>
      <c r="J1210" s="71" t="s">
        <v>470</v>
      </c>
      <c r="K1210" s="48" t="s">
        <v>471</v>
      </c>
      <c r="L1210" s="48">
        <v>1</v>
      </c>
    </row>
    <row r="1211" spans="1:14">
      <c r="A1211" s="71" t="s">
        <v>2853</v>
      </c>
      <c r="B1211" s="71" t="s">
        <v>2854</v>
      </c>
      <c r="C1211" s="71">
        <v>19156300</v>
      </c>
      <c r="D1211" s="71">
        <v>51419300</v>
      </c>
      <c r="E1211" s="72" t="s">
        <v>376</v>
      </c>
      <c r="F1211" s="71" t="s">
        <v>377</v>
      </c>
      <c r="G1211" s="71" t="s">
        <v>378</v>
      </c>
      <c r="H1211" s="71" t="s">
        <v>2616</v>
      </c>
      <c r="I1211" s="71" t="s">
        <v>25</v>
      </c>
      <c r="J1211" s="71" t="s">
        <v>470</v>
      </c>
      <c r="K1211" s="48" t="s">
        <v>471</v>
      </c>
      <c r="L1211" s="48">
        <v>1</v>
      </c>
    </row>
    <row r="1212" spans="1:14">
      <c r="A1212" s="71" t="s">
        <v>2855</v>
      </c>
      <c r="B1212" s="71" t="s">
        <v>2856</v>
      </c>
      <c r="C1212" s="71">
        <v>19067600</v>
      </c>
      <c r="D1212" s="71">
        <v>51435600</v>
      </c>
      <c r="E1212" s="72" t="s">
        <v>376</v>
      </c>
      <c r="F1212" s="71" t="s">
        <v>377</v>
      </c>
      <c r="G1212" s="71" t="s">
        <v>378</v>
      </c>
      <c r="H1212" s="71" t="s">
        <v>2616</v>
      </c>
      <c r="I1212" s="71" t="s">
        <v>25</v>
      </c>
      <c r="J1212" s="71" t="s">
        <v>470</v>
      </c>
      <c r="K1212" s="48" t="s">
        <v>471</v>
      </c>
      <c r="L1212" s="48">
        <v>1</v>
      </c>
    </row>
    <row r="1213" spans="1:14">
      <c r="A1213" s="71" t="s">
        <v>2857</v>
      </c>
      <c r="B1213" s="71" t="s">
        <v>2858</v>
      </c>
      <c r="C1213" s="71">
        <v>19067600</v>
      </c>
      <c r="D1213" s="71">
        <v>51457900</v>
      </c>
      <c r="E1213" s="72" t="s">
        <v>376</v>
      </c>
      <c r="F1213" s="71" t="s">
        <v>377</v>
      </c>
      <c r="G1213" s="71" t="s">
        <v>378</v>
      </c>
      <c r="H1213" s="71" t="s">
        <v>2616</v>
      </c>
      <c r="I1213" s="71" t="s">
        <v>25</v>
      </c>
      <c r="J1213" s="71" t="s">
        <v>470</v>
      </c>
      <c r="K1213" s="48" t="s">
        <v>471</v>
      </c>
      <c r="L1213" s="48">
        <v>1</v>
      </c>
    </row>
    <row r="1214" spans="1:14">
      <c r="A1214" s="71" t="s">
        <v>2859</v>
      </c>
      <c r="B1214" s="71" t="s">
        <v>2860</v>
      </c>
      <c r="C1214" s="71">
        <v>19090400</v>
      </c>
      <c r="D1214" s="71">
        <v>51458400</v>
      </c>
      <c r="E1214" s="72" t="s">
        <v>376</v>
      </c>
      <c r="F1214" s="71" t="s">
        <v>377</v>
      </c>
      <c r="G1214" s="71" t="s">
        <v>378</v>
      </c>
      <c r="H1214" s="71" t="s">
        <v>2616</v>
      </c>
      <c r="I1214" s="71" t="s">
        <v>25</v>
      </c>
      <c r="J1214" s="71" t="s">
        <v>470</v>
      </c>
      <c r="K1214" s="48" t="s">
        <v>471</v>
      </c>
      <c r="L1214" s="48">
        <v>1</v>
      </c>
    </row>
    <row r="1215" spans="1:14">
      <c r="A1215" s="71" t="s">
        <v>2861</v>
      </c>
      <c r="B1215" s="71" t="s">
        <v>2862</v>
      </c>
      <c r="C1215" s="71">
        <v>19090400</v>
      </c>
      <c r="D1215" s="71">
        <v>51435100</v>
      </c>
      <c r="E1215" s="72" t="s">
        <v>376</v>
      </c>
      <c r="F1215" s="71" t="s">
        <v>377</v>
      </c>
      <c r="G1215" s="71" t="s">
        <v>378</v>
      </c>
      <c r="H1215" s="71" t="s">
        <v>2616</v>
      </c>
      <c r="I1215" s="71" t="s">
        <v>25</v>
      </c>
      <c r="J1215" s="71" t="s">
        <v>470</v>
      </c>
      <c r="K1215" s="48" t="s">
        <v>471</v>
      </c>
      <c r="L1215" s="48">
        <v>1</v>
      </c>
    </row>
    <row r="1216" spans="1:14">
      <c r="A1216" s="71" t="s">
        <v>4151</v>
      </c>
      <c r="B1216" s="71" t="s">
        <v>4139</v>
      </c>
      <c r="C1216" s="71">
        <v>18699100</v>
      </c>
      <c r="D1216" s="71">
        <v>50572400</v>
      </c>
      <c r="E1216" s="72" t="s">
        <v>4163</v>
      </c>
      <c r="F1216" s="71" t="s">
        <v>377</v>
      </c>
      <c r="G1216" s="71" t="s">
        <v>378</v>
      </c>
      <c r="H1216" s="71" t="s">
        <v>742</v>
      </c>
      <c r="I1216" s="71" t="s">
        <v>2200</v>
      </c>
      <c r="J1216" s="71" t="s">
        <v>453</v>
      </c>
      <c r="K1216" s="48" t="s">
        <v>453</v>
      </c>
      <c r="L1216" s="48">
        <v>2</v>
      </c>
      <c r="N1216" s="48" t="s">
        <v>4165</v>
      </c>
    </row>
    <row r="1217" spans="1:14">
      <c r="A1217" s="71" t="s">
        <v>4152</v>
      </c>
      <c r="B1217" s="71" t="s">
        <v>4140</v>
      </c>
      <c r="C1217" s="71">
        <v>18697900</v>
      </c>
      <c r="D1217" s="71">
        <v>50595300</v>
      </c>
      <c r="E1217" s="72" t="s">
        <v>4163</v>
      </c>
      <c r="F1217" s="71" t="s">
        <v>377</v>
      </c>
      <c r="G1217" s="71" t="s">
        <v>378</v>
      </c>
      <c r="H1217" s="71" t="s">
        <v>742</v>
      </c>
      <c r="I1217" s="71" t="s">
        <v>2200</v>
      </c>
      <c r="J1217" s="71" t="s">
        <v>453</v>
      </c>
      <c r="K1217" s="48" t="s">
        <v>453</v>
      </c>
      <c r="L1217" s="48">
        <v>2</v>
      </c>
      <c r="N1217" s="48" t="s">
        <v>4165</v>
      </c>
    </row>
    <row r="1218" spans="1:14">
      <c r="A1218" s="71" t="s">
        <v>4153</v>
      </c>
      <c r="B1218" s="71" t="s">
        <v>4141</v>
      </c>
      <c r="C1218" s="71">
        <v>18692800</v>
      </c>
      <c r="D1218" s="71">
        <v>50608600</v>
      </c>
      <c r="E1218" s="72" t="s">
        <v>4163</v>
      </c>
      <c r="F1218" s="71" t="s">
        <v>377</v>
      </c>
      <c r="G1218" s="71" t="s">
        <v>378</v>
      </c>
      <c r="H1218" s="71" t="s">
        <v>742</v>
      </c>
      <c r="I1218" s="71" t="s">
        <v>2200</v>
      </c>
      <c r="J1218" s="71" t="s">
        <v>453</v>
      </c>
      <c r="K1218" s="48" t="s">
        <v>453</v>
      </c>
      <c r="L1218" s="48">
        <v>2</v>
      </c>
      <c r="N1218" s="48" t="s">
        <v>4165</v>
      </c>
    </row>
    <row r="1219" spans="1:14">
      <c r="A1219" s="71" t="s">
        <v>4154</v>
      </c>
      <c r="B1219" s="71" t="s">
        <v>4142</v>
      </c>
      <c r="C1219" s="71">
        <v>18686900</v>
      </c>
      <c r="D1219" s="71">
        <v>50622200</v>
      </c>
      <c r="E1219" s="72" t="s">
        <v>4163</v>
      </c>
      <c r="F1219" s="71" t="s">
        <v>377</v>
      </c>
      <c r="G1219" s="71" t="s">
        <v>378</v>
      </c>
      <c r="H1219" s="71" t="s">
        <v>742</v>
      </c>
      <c r="I1219" s="71" t="s">
        <v>2200</v>
      </c>
      <c r="J1219" s="71" t="s">
        <v>453</v>
      </c>
      <c r="K1219" s="48" t="s">
        <v>453</v>
      </c>
      <c r="L1219" s="48">
        <v>2</v>
      </c>
      <c r="N1219" s="48" t="s">
        <v>4165</v>
      </c>
    </row>
    <row r="1220" spans="1:14">
      <c r="A1220" s="71" t="s">
        <v>4155</v>
      </c>
      <c r="B1220" s="71" t="s">
        <v>4143</v>
      </c>
      <c r="C1220" s="71">
        <v>18914100</v>
      </c>
      <c r="D1220" s="71">
        <v>50445000</v>
      </c>
      <c r="E1220" s="72" t="s">
        <v>4163</v>
      </c>
      <c r="F1220" s="71" t="s">
        <v>377</v>
      </c>
      <c r="G1220" s="71" t="s">
        <v>378</v>
      </c>
      <c r="H1220" s="71" t="s">
        <v>742</v>
      </c>
      <c r="I1220" s="71" t="s">
        <v>4164</v>
      </c>
      <c r="J1220" s="71" t="s">
        <v>4164</v>
      </c>
      <c r="K1220" s="48" t="s">
        <v>4164</v>
      </c>
      <c r="L1220" s="48">
        <v>1</v>
      </c>
      <c r="N1220" s="48" t="s">
        <v>4165</v>
      </c>
    </row>
    <row r="1221" spans="1:14">
      <c r="A1221" s="71" t="s">
        <v>4156</v>
      </c>
      <c r="B1221" s="71" t="s">
        <v>4144</v>
      </c>
      <c r="C1221" s="71">
        <v>18929800</v>
      </c>
      <c r="D1221" s="71">
        <v>50450200</v>
      </c>
      <c r="E1221" s="72" t="s">
        <v>4163</v>
      </c>
      <c r="F1221" s="71" t="s">
        <v>377</v>
      </c>
      <c r="G1221" s="71" t="s">
        <v>378</v>
      </c>
      <c r="H1221" s="71" t="s">
        <v>742</v>
      </c>
      <c r="I1221" s="71" t="s">
        <v>4164</v>
      </c>
      <c r="J1221" s="71" t="s">
        <v>4164</v>
      </c>
      <c r="K1221" s="48" t="s">
        <v>4164</v>
      </c>
      <c r="L1221" s="48">
        <v>1</v>
      </c>
      <c r="N1221" s="48" t="s">
        <v>4165</v>
      </c>
    </row>
    <row r="1222" spans="1:14">
      <c r="A1222" s="71" t="s">
        <v>4157</v>
      </c>
      <c r="B1222" s="71" t="s">
        <v>4145</v>
      </c>
      <c r="C1222" s="71">
        <v>18949800</v>
      </c>
      <c r="D1222" s="71">
        <v>50449900</v>
      </c>
      <c r="E1222" s="72" t="s">
        <v>4163</v>
      </c>
      <c r="F1222" s="71" t="s">
        <v>377</v>
      </c>
      <c r="G1222" s="71" t="s">
        <v>378</v>
      </c>
      <c r="H1222" s="71" t="s">
        <v>742</v>
      </c>
      <c r="I1222" s="71" t="s">
        <v>4164</v>
      </c>
      <c r="J1222" s="71" t="s">
        <v>4164</v>
      </c>
      <c r="K1222" s="48" t="s">
        <v>4164</v>
      </c>
      <c r="L1222" s="48">
        <v>1</v>
      </c>
      <c r="N1222" s="48" t="s">
        <v>4165</v>
      </c>
    </row>
    <row r="1223" spans="1:14">
      <c r="A1223" s="71" t="s">
        <v>4158</v>
      </c>
      <c r="B1223" s="71" t="s">
        <v>4146</v>
      </c>
      <c r="C1223" s="71">
        <v>18969600</v>
      </c>
      <c r="D1223" s="71">
        <v>50447100</v>
      </c>
      <c r="E1223" s="72" t="s">
        <v>4163</v>
      </c>
      <c r="F1223" s="71" t="s">
        <v>377</v>
      </c>
      <c r="G1223" s="71" t="s">
        <v>378</v>
      </c>
      <c r="H1223" s="71" t="s">
        <v>742</v>
      </c>
      <c r="I1223" s="71" t="s">
        <v>4164</v>
      </c>
      <c r="J1223" s="71" t="s">
        <v>4164</v>
      </c>
      <c r="K1223" s="48" t="s">
        <v>4164</v>
      </c>
      <c r="L1223" s="48">
        <v>1</v>
      </c>
      <c r="N1223" s="48" t="s">
        <v>4165</v>
      </c>
    </row>
    <row r="1224" spans="1:14">
      <c r="A1224" s="71" t="s">
        <v>4159</v>
      </c>
      <c r="B1224" s="71" t="s">
        <v>4147</v>
      </c>
      <c r="C1224" s="71">
        <v>19149100</v>
      </c>
      <c r="D1224" s="71">
        <v>50451000</v>
      </c>
      <c r="E1224" s="72" t="s">
        <v>4163</v>
      </c>
      <c r="F1224" s="71" t="s">
        <v>377</v>
      </c>
      <c r="G1224" s="71" t="s">
        <v>378</v>
      </c>
      <c r="H1224" s="71" t="s">
        <v>742</v>
      </c>
      <c r="I1224" s="71" t="s">
        <v>4164</v>
      </c>
      <c r="J1224" s="71" t="s">
        <v>4164</v>
      </c>
      <c r="K1224" s="48" t="s">
        <v>4164</v>
      </c>
      <c r="L1224" s="48">
        <v>1</v>
      </c>
      <c r="N1224" s="48" t="s">
        <v>4165</v>
      </c>
    </row>
    <row r="1225" spans="1:14">
      <c r="A1225" s="71" t="s">
        <v>4160</v>
      </c>
      <c r="B1225" s="71" t="s">
        <v>4148</v>
      </c>
      <c r="C1225" s="71">
        <v>19165300</v>
      </c>
      <c r="D1225" s="71">
        <v>50452300</v>
      </c>
      <c r="E1225" s="72" t="s">
        <v>4163</v>
      </c>
      <c r="F1225" s="71" t="s">
        <v>377</v>
      </c>
      <c r="G1225" s="71" t="s">
        <v>378</v>
      </c>
      <c r="H1225" s="71" t="s">
        <v>742</v>
      </c>
      <c r="I1225" s="71" t="s">
        <v>4164</v>
      </c>
      <c r="J1225" s="71" t="s">
        <v>4164</v>
      </c>
      <c r="K1225" s="48" t="s">
        <v>4164</v>
      </c>
      <c r="L1225" s="48">
        <v>1</v>
      </c>
      <c r="N1225" s="48" t="s">
        <v>4165</v>
      </c>
    </row>
    <row r="1226" spans="1:14">
      <c r="A1226" s="71" t="s">
        <v>4161</v>
      </c>
      <c r="B1226" s="71" t="s">
        <v>4149</v>
      </c>
      <c r="C1226" s="71">
        <v>19110200</v>
      </c>
      <c r="D1226" s="71">
        <v>50444600</v>
      </c>
      <c r="E1226" s="72" t="s">
        <v>4163</v>
      </c>
      <c r="F1226" s="71" t="s">
        <v>377</v>
      </c>
      <c r="G1226" s="71" t="s">
        <v>378</v>
      </c>
      <c r="H1226" s="71" t="s">
        <v>742</v>
      </c>
      <c r="I1226" s="71" t="s">
        <v>4164</v>
      </c>
      <c r="J1226" s="71" t="s">
        <v>4164</v>
      </c>
      <c r="K1226" s="48" t="s">
        <v>4164</v>
      </c>
      <c r="L1226" s="48">
        <v>1</v>
      </c>
      <c r="N1226" s="48" t="s">
        <v>4165</v>
      </c>
    </row>
    <row r="1227" spans="1:14">
      <c r="A1227" s="71" t="s">
        <v>4162</v>
      </c>
      <c r="B1227" s="71" t="s">
        <v>4150</v>
      </c>
      <c r="C1227" s="71">
        <v>19131800</v>
      </c>
      <c r="D1227" s="71">
        <v>50447700</v>
      </c>
      <c r="E1227" s="72" t="s">
        <v>4163</v>
      </c>
      <c r="F1227" s="71" t="s">
        <v>377</v>
      </c>
      <c r="G1227" s="71" t="s">
        <v>378</v>
      </c>
      <c r="H1227" s="71" t="s">
        <v>742</v>
      </c>
      <c r="I1227" s="71" t="s">
        <v>4164</v>
      </c>
      <c r="J1227" s="71" t="s">
        <v>4164</v>
      </c>
      <c r="K1227" s="48" t="s">
        <v>4164</v>
      </c>
      <c r="L1227" s="48">
        <v>1</v>
      </c>
      <c r="N1227" s="48" t="s">
        <v>4165</v>
      </c>
    </row>
  </sheetData>
  <autoFilter ref="A3:N1282" xr:uid="{0423E382-42CE-4E96-983A-75127B8FADBE}"/>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407EB-B01A-42FB-9088-F9CC929EB9FE}">
  <dimension ref="A1:T47"/>
  <sheetViews>
    <sheetView zoomScale="85" zoomScaleNormal="85" workbookViewId="0"/>
  </sheetViews>
  <sheetFormatPr defaultColWidth="9" defaultRowHeight="12.75"/>
  <cols>
    <col min="1" max="7" width="9" style="171"/>
    <col min="8" max="8" width="19.25" style="171" bestFit="1" customWidth="1"/>
    <col min="9" max="9" width="11.5" style="171" customWidth="1"/>
    <col min="10" max="10" width="9" style="171"/>
    <col min="11" max="11" width="37.625" style="171" customWidth="1"/>
    <col min="12" max="16" width="9" style="171"/>
    <col min="17" max="17" width="10.125" style="171" customWidth="1"/>
    <col min="18" max="16384" width="9" style="171"/>
  </cols>
  <sheetData>
    <row r="1" spans="1:19">
      <c r="A1" s="171" t="s">
        <v>315</v>
      </c>
      <c r="B1" s="171" t="s">
        <v>315</v>
      </c>
      <c r="C1" s="172" t="s">
        <v>315</v>
      </c>
      <c r="D1" s="171" t="s">
        <v>315</v>
      </c>
      <c r="E1" s="171" t="s">
        <v>4084</v>
      </c>
      <c r="F1" s="171" t="s">
        <v>4084</v>
      </c>
      <c r="G1" s="171" t="s">
        <v>4085</v>
      </c>
      <c r="H1" s="171" t="s">
        <v>4085</v>
      </c>
      <c r="K1" s="296" t="s">
        <v>4118</v>
      </c>
      <c r="N1" s="171" t="s">
        <v>4173</v>
      </c>
      <c r="P1" s="171" t="s">
        <v>213</v>
      </c>
      <c r="R1" s="316" t="s">
        <v>4172</v>
      </c>
    </row>
    <row r="2" spans="1:19">
      <c r="C2" s="172"/>
      <c r="E2" s="171">
        <v>2100</v>
      </c>
      <c r="F2" s="171">
        <v>2200</v>
      </c>
      <c r="K2" s="296" t="s">
        <v>4119</v>
      </c>
      <c r="N2" s="171">
        <v>0.6</v>
      </c>
      <c r="O2" s="171">
        <v>1</v>
      </c>
      <c r="P2" s="171" t="s">
        <v>4086</v>
      </c>
    </row>
    <row r="3" spans="1:19">
      <c r="A3" s="171" t="s">
        <v>2949</v>
      </c>
      <c r="B3" s="171" t="s">
        <v>2950</v>
      </c>
      <c r="C3" s="172" t="s">
        <v>1</v>
      </c>
      <c r="D3" s="171" t="s">
        <v>2951</v>
      </c>
      <c r="E3" s="171" t="s">
        <v>3</v>
      </c>
      <c r="F3" s="171" t="s">
        <v>4087</v>
      </c>
      <c r="G3" s="171" t="s">
        <v>4088</v>
      </c>
      <c r="H3" s="171" t="s">
        <v>2952</v>
      </c>
      <c r="I3" s="171" t="s">
        <v>4089</v>
      </c>
      <c r="K3" s="296" t="s">
        <v>4120</v>
      </c>
      <c r="N3" s="173">
        <v>0.4</v>
      </c>
      <c r="O3" s="173">
        <f>N2</f>
        <v>0.6</v>
      </c>
      <c r="P3" s="171" t="s">
        <v>193</v>
      </c>
    </row>
    <row r="4" spans="1:19">
      <c r="A4" s="171" t="s">
        <v>4173</v>
      </c>
      <c r="B4" s="171" t="s">
        <v>4174</v>
      </c>
      <c r="C4" s="47">
        <v>2011</v>
      </c>
      <c r="D4" s="47" t="s">
        <v>259</v>
      </c>
      <c r="E4" s="171">
        <v>0.46300000000000002</v>
      </c>
      <c r="F4" s="171">
        <v>0.746</v>
      </c>
      <c r="G4" s="171">
        <v>0.60499999999999998</v>
      </c>
      <c r="H4" s="47" t="s">
        <v>248</v>
      </c>
      <c r="I4" s="171" t="str">
        <f>IF(G4&gt;$N$2,$P$2,IF(AND(G4&gt;$N$3,G4&lt;$O$3),$P$3,IF(AND(G4&gt;$N$4,G4&lt;$O$4),$P$4,IF(AND(G4&gt;$N$5,G4&lt;$O$5),$P$5,""))))</f>
        <v>Goed en hoger (GEP en MEP)</v>
      </c>
      <c r="K4" s="171" t="s">
        <v>4117</v>
      </c>
      <c r="N4" s="173">
        <v>0.2</v>
      </c>
      <c r="O4" s="173">
        <f t="shared" ref="O4:O5" si="0">N3</f>
        <v>0.4</v>
      </c>
      <c r="P4" s="171" t="s">
        <v>194</v>
      </c>
    </row>
    <row r="5" spans="1:19">
      <c r="A5" s="171" t="s">
        <v>4173</v>
      </c>
      <c r="B5" s="171" t="s">
        <v>4174</v>
      </c>
      <c r="C5" s="47">
        <v>2012</v>
      </c>
      <c r="D5" s="47" t="s">
        <v>259</v>
      </c>
      <c r="E5" s="171">
        <v>0.498</v>
      </c>
      <c r="F5" s="171">
        <v>0.79</v>
      </c>
      <c r="G5" s="171">
        <v>0.64400000000000002</v>
      </c>
      <c r="H5" s="47" t="s">
        <v>248</v>
      </c>
      <c r="I5" s="171" t="str">
        <f t="shared" ref="I5:I16" si="1">IF(G5&gt;$N$2,$P$2,IF(AND(G5&gt;$N$3,G5&lt;$O$3),$P$3,IF(AND(G5&gt;$N$4,G5&lt;$O$4),$P$4,IF(AND(G5&gt;$N$5,G5&lt;$O$5),$P$5,""))))</f>
        <v>Goed en hoger (GEP en MEP)</v>
      </c>
      <c r="N5" s="173">
        <v>0</v>
      </c>
      <c r="O5" s="173">
        <f t="shared" si="0"/>
        <v>0.2</v>
      </c>
      <c r="P5" s="171" t="s">
        <v>214</v>
      </c>
    </row>
    <row r="6" spans="1:19">
      <c r="C6" s="47">
        <v>2013</v>
      </c>
      <c r="I6" s="171" t="str">
        <f t="shared" si="1"/>
        <v/>
      </c>
    </row>
    <row r="7" spans="1:19">
      <c r="C7" s="47">
        <v>2014</v>
      </c>
      <c r="I7" s="171" t="str">
        <f t="shared" si="1"/>
        <v/>
      </c>
    </row>
    <row r="8" spans="1:19">
      <c r="A8" s="171" t="s">
        <v>4173</v>
      </c>
      <c r="B8" s="171" t="s">
        <v>4174</v>
      </c>
      <c r="C8" s="47">
        <v>2015</v>
      </c>
      <c r="D8" s="47" t="s">
        <v>259</v>
      </c>
      <c r="E8" s="171">
        <v>0.41299999999999998</v>
      </c>
      <c r="F8" s="171">
        <v>0.75700000000000001</v>
      </c>
      <c r="G8" s="47">
        <v>0.58499999999999996</v>
      </c>
      <c r="H8" s="47" t="s">
        <v>193</v>
      </c>
      <c r="I8" s="171" t="str">
        <f t="shared" si="1"/>
        <v>Matig</v>
      </c>
    </row>
    <row r="9" spans="1:19">
      <c r="C9" s="47">
        <v>2016</v>
      </c>
      <c r="I9" s="171" t="str">
        <f t="shared" si="1"/>
        <v/>
      </c>
    </row>
    <row r="10" spans="1:19">
      <c r="C10" s="47">
        <v>2017</v>
      </c>
      <c r="I10" s="171" t="str">
        <f t="shared" si="1"/>
        <v/>
      </c>
    </row>
    <row r="11" spans="1:19">
      <c r="A11" s="171" t="s">
        <v>4173</v>
      </c>
      <c r="B11" s="171" t="s">
        <v>4174</v>
      </c>
      <c r="C11" s="47">
        <v>2018</v>
      </c>
      <c r="D11" s="47" t="s">
        <v>259</v>
      </c>
      <c r="E11" s="171">
        <v>0.45600000000000002</v>
      </c>
      <c r="F11" s="171">
        <v>0.83499999999999996</v>
      </c>
      <c r="G11" s="47">
        <v>0.64600000000000002</v>
      </c>
      <c r="H11" s="47" t="s">
        <v>248</v>
      </c>
      <c r="I11" s="171" t="str">
        <f t="shared" si="1"/>
        <v>Goed en hoger (GEP en MEP)</v>
      </c>
      <c r="L11" s="47"/>
      <c r="M11" s="47"/>
      <c r="N11" s="47"/>
      <c r="O11" s="47"/>
      <c r="P11" s="47"/>
      <c r="Q11" s="47"/>
    </row>
    <row r="12" spans="1:19">
      <c r="C12" s="47">
        <v>2019</v>
      </c>
      <c r="D12" s="47"/>
      <c r="E12" s="47"/>
      <c r="F12" s="47"/>
      <c r="G12" s="47"/>
      <c r="H12" s="47"/>
      <c r="I12" s="171" t="str">
        <f t="shared" si="1"/>
        <v/>
      </c>
      <c r="L12" s="47"/>
      <c r="M12" s="47"/>
      <c r="N12" s="299"/>
      <c r="O12" s="47"/>
      <c r="P12" s="47"/>
      <c r="Q12" s="47"/>
    </row>
    <row r="13" spans="1:19">
      <c r="A13" s="171" t="s">
        <v>4173</v>
      </c>
      <c r="B13" s="171" t="s">
        <v>4174</v>
      </c>
      <c r="C13" s="47">
        <v>2020</v>
      </c>
      <c r="D13" s="316" t="s">
        <v>259</v>
      </c>
      <c r="E13" s="171">
        <v>0.52800000000000002</v>
      </c>
      <c r="F13" s="171">
        <v>0.86699999999999999</v>
      </c>
      <c r="G13" s="47">
        <v>0.69799999999999995</v>
      </c>
      <c r="H13" s="47" t="s">
        <v>248</v>
      </c>
      <c r="I13" s="171" t="str">
        <f t="shared" si="1"/>
        <v>Goed en hoger (GEP en MEP)</v>
      </c>
      <c r="L13" s="47"/>
      <c r="M13" s="47"/>
      <c r="N13" s="299"/>
      <c r="O13" s="47"/>
      <c r="P13" s="47"/>
      <c r="Q13" s="47"/>
    </row>
    <row r="14" spans="1:19">
      <c r="A14" s="298"/>
      <c r="B14" s="298"/>
      <c r="C14" s="47">
        <v>2021</v>
      </c>
      <c r="D14" s="298"/>
      <c r="E14" s="298"/>
      <c r="F14" s="298"/>
      <c r="G14" s="298"/>
      <c r="H14" s="298"/>
      <c r="I14" s="171" t="str">
        <f t="shared" si="1"/>
        <v/>
      </c>
    </row>
    <row r="15" spans="1:19">
      <c r="C15" s="47">
        <v>2022</v>
      </c>
      <c r="I15" s="171" t="str">
        <f t="shared" si="1"/>
        <v/>
      </c>
    </row>
    <row r="16" spans="1:19">
      <c r="A16" s="171" t="s">
        <v>4173</v>
      </c>
      <c r="B16" s="171" t="s">
        <v>4174</v>
      </c>
      <c r="C16" s="171">
        <v>2023</v>
      </c>
      <c r="D16" s="47" t="s">
        <v>259</v>
      </c>
      <c r="E16" s="171">
        <v>0.42599999999999999</v>
      </c>
      <c r="F16" s="171">
        <v>0.84799999999999998</v>
      </c>
      <c r="G16" s="171">
        <v>0.63700000000000001</v>
      </c>
      <c r="H16" s="47" t="s">
        <v>248</v>
      </c>
      <c r="I16" s="171" t="str">
        <f t="shared" si="1"/>
        <v>Goed en hoger (GEP en MEP)</v>
      </c>
      <c r="L16" s="47"/>
      <c r="M16" s="47"/>
      <c r="N16" s="299"/>
      <c r="O16" s="47"/>
      <c r="P16" s="47"/>
      <c r="Q16" s="47"/>
      <c r="R16" s="47"/>
      <c r="S16" s="47"/>
    </row>
    <row r="17" spans="12:20">
      <c r="L17" s="47"/>
      <c r="M17" s="47"/>
      <c r="N17" s="299"/>
      <c r="O17" s="47"/>
      <c r="P17" s="47"/>
      <c r="Q17" s="47"/>
      <c r="R17" s="47"/>
      <c r="S17" s="47"/>
    </row>
    <row r="18" spans="12:20">
      <c r="L18" s="47"/>
      <c r="M18" s="47"/>
      <c r="N18" s="299"/>
      <c r="O18" s="47"/>
      <c r="P18" s="47"/>
      <c r="Q18" s="47"/>
      <c r="R18" s="47"/>
      <c r="S18" s="47"/>
    </row>
    <row r="19" spans="12:20">
      <c r="L19" s="47"/>
      <c r="M19" s="47"/>
      <c r="N19" s="299"/>
      <c r="O19" s="47"/>
      <c r="P19" s="47"/>
      <c r="Q19" s="47"/>
      <c r="R19" s="47"/>
      <c r="S19" s="47"/>
    </row>
    <row r="21" spans="12:20">
      <c r="L21" s="47"/>
      <c r="M21" s="47"/>
      <c r="N21" s="299"/>
      <c r="O21" s="47"/>
      <c r="P21" s="47"/>
      <c r="Q21" s="47"/>
      <c r="R21" s="47"/>
      <c r="S21" s="47"/>
    </row>
    <row r="22" spans="12:20">
      <c r="L22" s="47"/>
      <c r="M22" s="47"/>
      <c r="N22" s="299"/>
      <c r="O22" s="47"/>
      <c r="P22" s="47"/>
      <c r="Q22" s="47"/>
      <c r="R22" s="47"/>
      <c r="S22" s="47"/>
    </row>
    <row r="24" spans="12:20">
      <c r="L24" s="298"/>
      <c r="M24" s="298"/>
      <c r="N24" s="298"/>
      <c r="O24" s="298"/>
      <c r="P24" s="298"/>
      <c r="Q24" s="298"/>
      <c r="R24" s="298"/>
      <c r="S24" s="298"/>
    </row>
    <row r="25" spans="12:20">
      <c r="L25" s="47"/>
      <c r="M25" s="47"/>
      <c r="N25" s="299"/>
      <c r="O25" s="47"/>
      <c r="P25" s="47"/>
      <c r="Q25" s="47"/>
      <c r="R25" s="47"/>
      <c r="S25" s="47"/>
    </row>
    <row r="26" spans="12:20">
      <c r="T26" s="298"/>
    </row>
    <row r="27" spans="12:20">
      <c r="T27" s="298"/>
    </row>
    <row r="28" spans="12:20">
      <c r="T28" s="298"/>
    </row>
    <row r="29" spans="12:20">
      <c r="T29" s="298"/>
    </row>
    <row r="35" spans="12:20">
      <c r="M35" s="47"/>
      <c r="N35" s="299"/>
      <c r="O35" s="299"/>
      <c r="P35" s="299"/>
      <c r="Q35" s="299"/>
      <c r="R35" s="299"/>
      <c r="S35" s="299"/>
      <c r="T35" s="298"/>
    </row>
    <row r="36" spans="12:20">
      <c r="M36" s="47"/>
      <c r="N36" s="47"/>
      <c r="O36" s="47"/>
      <c r="P36" s="47"/>
      <c r="Q36" s="47"/>
      <c r="R36" s="47"/>
      <c r="S36" s="47"/>
      <c r="T36" s="298"/>
    </row>
    <row r="37" spans="12:20">
      <c r="M37" s="47"/>
      <c r="N37" s="47"/>
      <c r="O37" s="47"/>
      <c r="P37" s="47"/>
      <c r="Q37" s="47"/>
      <c r="R37" s="47"/>
      <c r="S37" s="47"/>
      <c r="T37" s="298"/>
    </row>
    <row r="38" spans="12:20">
      <c r="M38" s="47"/>
      <c r="N38" s="47"/>
      <c r="O38" s="47"/>
      <c r="P38" s="47"/>
      <c r="Q38" s="47"/>
      <c r="R38" s="47"/>
      <c r="S38" s="47"/>
      <c r="T38" s="298"/>
    </row>
    <row r="39" spans="12:20">
      <c r="M39" s="47"/>
      <c r="N39" s="47"/>
      <c r="O39" s="47"/>
      <c r="P39" s="47"/>
      <c r="Q39" s="47"/>
      <c r="R39" s="47"/>
      <c r="S39" s="47"/>
      <c r="T39" s="298"/>
    </row>
    <row r="40" spans="12:20">
      <c r="M40" s="47"/>
      <c r="N40" s="47"/>
      <c r="O40" s="47"/>
      <c r="P40" s="47"/>
      <c r="Q40" s="47"/>
      <c r="R40" s="47"/>
      <c r="S40" s="47"/>
      <c r="T40" s="298"/>
    </row>
    <row r="41" spans="12:20">
      <c r="M41" s="47"/>
      <c r="N41" s="47"/>
      <c r="O41" s="47"/>
      <c r="P41" s="47"/>
      <c r="Q41" s="47"/>
      <c r="R41" s="47"/>
      <c r="S41" s="47"/>
      <c r="T41" s="298"/>
    </row>
    <row r="42" spans="12:20">
      <c r="L42" s="298"/>
      <c r="M42" s="47"/>
      <c r="N42" s="47"/>
      <c r="O42" s="47"/>
      <c r="P42" s="47"/>
      <c r="Q42" s="47"/>
      <c r="R42" s="47"/>
      <c r="S42" s="47"/>
      <c r="T42" s="298"/>
    </row>
    <row r="43" spans="12:20">
      <c r="L43" s="298"/>
      <c r="M43" s="47"/>
      <c r="N43" s="47"/>
      <c r="O43" s="47"/>
      <c r="P43" s="47"/>
      <c r="Q43" s="47"/>
      <c r="R43" s="47"/>
      <c r="S43" s="47"/>
      <c r="T43" s="298"/>
    </row>
    <row r="44" spans="12:20">
      <c r="L44" s="298"/>
      <c r="M44" s="47"/>
      <c r="N44" s="47"/>
      <c r="O44" s="47"/>
      <c r="P44" s="47"/>
      <c r="Q44" s="47"/>
      <c r="R44" s="47"/>
      <c r="S44" s="47"/>
      <c r="T44" s="298"/>
    </row>
    <row r="45" spans="12:20">
      <c r="L45" s="298"/>
      <c r="M45" s="47"/>
      <c r="N45" s="47"/>
      <c r="O45" s="47"/>
      <c r="P45" s="47"/>
      <c r="Q45" s="47"/>
      <c r="R45" s="47"/>
      <c r="S45" s="47"/>
      <c r="T45" s="298"/>
    </row>
    <row r="46" spans="12:20">
      <c r="L46" s="298"/>
      <c r="M46" s="47"/>
      <c r="N46" s="47"/>
      <c r="O46" s="47"/>
      <c r="P46" s="47"/>
      <c r="Q46" s="47"/>
      <c r="R46" s="47"/>
      <c r="S46" s="47"/>
      <c r="T46" s="298"/>
    </row>
    <row r="47" spans="12:20">
      <c r="M47" s="47"/>
      <c r="N47" s="47"/>
      <c r="O47" s="47"/>
      <c r="P47" s="47"/>
      <c r="Q47" s="47"/>
      <c r="R47" s="47"/>
      <c r="S47" s="47"/>
      <c r="T47" s="298"/>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6E30D-0303-41FE-8F84-7487B164C2F5}">
  <dimension ref="A1:P28"/>
  <sheetViews>
    <sheetView zoomScale="85" zoomScaleNormal="85" workbookViewId="0"/>
  </sheetViews>
  <sheetFormatPr defaultColWidth="9" defaultRowHeight="12.75"/>
  <cols>
    <col min="1" max="7" width="9" style="171"/>
    <col min="8" max="8" width="19.25" style="171" bestFit="1" customWidth="1"/>
    <col min="9" max="9" width="11.5" style="171" customWidth="1"/>
    <col min="10" max="16384" width="9" style="171"/>
  </cols>
  <sheetData>
    <row r="1" spans="1:16">
      <c r="A1" s="171" t="s">
        <v>315</v>
      </c>
      <c r="B1" s="171" t="s">
        <v>315</v>
      </c>
      <c r="C1" s="172" t="s">
        <v>315</v>
      </c>
      <c r="D1" s="171" t="s">
        <v>315</v>
      </c>
      <c r="E1" s="171" t="s">
        <v>4084</v>
      </c>
      <c r="F1" s="171" t="s">
        <v>4084</v>
      </c>
      <c r="G1" s="171" t="s">
        <v>4085</v>
      </c>
      <c r="H1" s="171" t="s">
        <v>4085</v>
      </c>
      <c r="N1" s="171" t="s">
        <v>229</v>
      </c>
      <c r="P1" s="171" t="s">
        <v>213</v>
      </c>
    </row>
    <row r="2" spans="1:16">
      <c r="C2" s="172"/>
      <c r="E2" s="171">
        <v>2100</v>
      </c>
      <c r="F2" s="171">
        <v>2200</v>
      </c>
      <c r="N2" s="171">
        <v>0.42</v>
      </c>
      <c r="O2" s="171">
        <v>1</v>
      </c>
      <c r="P2" s="171" t="s">
        <v>4086</v>
      </c>
    </row>
    <row r="3" spans="1:16">
      <c r="A3" s="171" t="s">
        <v>2949</v>
      </c>
      <c r="B3" s="171" t="s">
        <v>2950</v>
      </c>
      <c r="C3" s="172" t="s">
        <v>1</v>
      </c>
      <c r="D3" s="171" t="s">
        <v>2951</v>
      </c>
      <c r="E3" s="171" t="s">
        <v>3</v>
      </c>
      <c r="F3" s="171" t="s">
        <v>4087</v>
      </c>
      <c r="G3" s="171" t="s">
        <v>4088</v>
      </c>
      <c r="H3" s="171" t="s">
        <v>2952</v>
      </c>
      <c r="I3" s="171" t="s">
        <v>4089</v>
      </c>
      <c r="N3" s="173">
        <v>0.27999999999999997</v>
      </c>
      <c r="O3" s="173">
        <v>0.41999999999999993</v>
      </c>
      <c r="P3" s="171" t="s">
        <v>193</v>
      </c>
    </row>
    <row r="4" spans="1:16">
      <c r="A4" s="171" t="s">
        <v>229</v>
      </c>
      <c r="B4" s="171" t="s">
        <v>2954</v>
      </c>
      <c r="C4" s="171">
        <v>2012</v>
      </c>
      <c r="D4" s="171" t="s">
        <v>2955</v>
      </c>
      <c r="E4" s="258">
        <v>0.308</v>
      </c>
      <c r="F4" s="258">
        <v>0.69899999999999995</v>
      </c>
      <c r="G4" s="258">
        <v>0.503</v>
      </c>
      <c r="H4" s="171" t="s">
        <v>193</v>
      </c>
      <c r="I4" s="171" t="str">
        <f>IF(G4&gt;$N$2,$P$2,IF(AND(G4&gt;$N$3,G4&lt;$O$3),$P$3,IF(AND(G4&gt;$N$4,G4&lt;$O$4),$P$4,IF(AND(G4&gt;$N$5,G4&lt;$O$5),$P$5,""))))</f>
        <v>Goed en hoger (GEP en MEP)</v>
      </c>
      <c r="N4" s="173">
        <v>0.13999999999999999</v>
      </c>
      <c r="O4" s="173">
        <v>0.27999999999999997</v>
      </c>
      <c r="P4" s="171" t="s">
        <v>194</v>
      </c>
    </row>
    <row r="5" spans="1:16">
      <c r="A5" s="171" t="s">
        <v>229</v>
      </c>
      <c r="B5" s="171" t="s">
        <v>2954</v>
      </c>
      <c r="C5" s="171">
        <v>2013</v>
      </c>
      <c r="D5" s="171" t="s">
        <v>2955</v>
      </c>
      <c r="E5" s="258">
        <v>0.29699999999999999</v>
      </c>
      <c r="F5" s="258">
        <v>0.74399999999999999</v>
      </c>
      <c r="G5" s="258">
        <v>0.52100000000000002</v>
      </c>
      <c r="H5" s="171" t="s">
        <v>193</v>
      </c>
      <c r="I5" s="171" t="str">
        <f t="shared" ref="I5:I13" si="0">IF(G5&gt;$N$2,$P$2,IF(AND(G5&gt;$N$3,G5&lt;$O$3),$P$3,IF(AND(G5&gt;$N$4,G5&lt;$O$4),$P$4,IF(AND(G5&gt;$N$5,G5&lt;$O$5),$P$5,""))))</f>
        <v>Goed en hoger (GEP en MEP)</v>
      </c>
      <c r="N5" s="173">
        <v>0</v>
      </c>
      <c r="O5" s="173">
        <v>0.13999999999999999</v>
      </c>
      <c r="P5" s="171" t="s">
        <v>214</v>
      </c>
    </row>
    <row r="6" spans="1:16">
      <c r="A6" s="171" t="s">
        <v>229</v>
      </c>
      <c r="B6" s="171" t="s">
        <v>2954</v>
      </c>
      <c r="C6" s="171">
        <v>2014</v>
      </c>
      <c r="D6" s="171" t="s">
        <v>2955</v>
      </c>
      <c r="E6" s="258">
        <v>0.32500000000000001</v>
      </c>
      <c r="F6" s="258">
        <v>0.72299999999999998</v>
      </c>
      <c r="G6" s="258">
        <v>0.52400000000000002</v>
      </c>
      <c r="H6" s="171" t="s">
        <v>193</v>
      </c>
      <c r="I6" s="171" t="str">
        <f t="shared" si="0"/>
        <v>Goed en hoger (GEP en MEP)</v>
      </c>
    </row>
    <row r="7" spans="1:16">
      <c r="C7" s="171">
        <v>2015</v>
      </c>
      <c r="E7" s="258"/>
      <c r="F7" s="258"/>
      <c r="G7" s="258"/>
      <c r="I7" s="171" t="str">
        <f t="shared" si="0"/>
        <v/>
      </c>
    </row>
    <row r="8" spans="1:16">
      <c r="A8" s="171" t="s">
        <v>229</v>
      </c>
      <c r="B8" s="171" t="s">
        <v>2954</v>
      </c>
      <c r="C8" s="171">
        <v>2016</v>
      </c>
      <c r="D8" s="171" t="s">
        <v>2955</v>
      </c>
      <c r="E8" s="258">
        <v>0.36599999999999999</v>
      </c>
      <c r="F8" s="258">
        <v>0.71399999999999997</v>
      </c>
      <c r="G8" s="258">
        <v>0.54</v>
      </c>
      <c r="H8" s="171" t="s">
        <v>193</v>
      </c>
      <c r="I8" s="171" t="str">
        <f t="shared" si="0"/>
        <v>Goed en hoger (GEP en MEP)</v>
      </c>
    </row>
    <row r="9" spans="1:16">
      <c r="C9" s="171">
        <v>2017</v>
      </c>
      <c r="E9" s="258"/>
      <c r="F9" s="258"/>
      <c r="G9" s="258"/>
      <c r="I9" s="171" t="str">
        <f t="shared" si="0"/>
        <v/>
      </c>
    </row>
    <row r="10" spans="1:16">
      <c r="C10" s="171">
        <v>2018</v>
      </c>
      <c r="E10" s="258"/>
      <c r="F10" s="258"/>
      <c r="G10" s="258"/>
      <c r="I10" s="171" t="str">
        <f t="shared" si="0"/>
        <v/>
      </c>
    </row>
    <row r="11" spans="1:16">
      <c r="A11" s="171" t="s">
        <v>229</v>
      </c>
      <c r="B11" s="171" t="s">
        <v>2954</v>
      </c>
      <c r="C11" s="171">
        <v>2019</v>
      </c>
      <c r="D11" s="171" t="s">
        <v>2955</v>
      </c>
      <c r="E11" s="258">
        <v>0.33400000000000002</v>
      </c>
      <c r="F11" s="258">
        <v>0.78300000000000003</v>
      </c>
      <c r="G11" s="258">
        <v>0.55900000000000005</v>
      </c>
      <c r="H11" s="171" t="s">
        <v>193</v>
      </c>
      <c r="I11" s="171" t="str">
        <f t="shared" si="0"/>
        <v>Goed en hoger (GEP en MEP)</v>
      </c>
    </row>
    <row r="12" spans="1:16">
      <c r="C12" s="171">
        <v>2020</v>
      </c>
      <c r="E12" s="258"/>
      <c r="F12" s="258"/>
      <c r="G12" s="258"/>
      <c r="I12" s="171" t="str">
        <f t="shared" si="0"/>
        <v/>
      </c>
    </row>
    <row r="13" spans="1:16">
      <c r="A13" s="171" t="s">
        <v>229</v>
      </c>
      <c r="B13" s="171" t="s">
        <v>2954</v>
      </c>
      <c r="C13" s="171">
        <v>2021</v>
      </c>
      <c r="D13" s="171" t="s">
        <v>2955</v>
      </c>
      <c r="E13" s="258">
        <v>0.27800000000000002</v>
      </c>
      <c r="F13" s="258">
        <v>0.71099999999999997</v>
      </c>
      <c r="G13" s="258">
        <v>0.495</v>
      </c>
      <c r="H13" s="171" t="s">
        <v>193</v>
      </c>
      <c r="I13" s="171" t="str">
        <f t="shared" si="0"/>
        <v>Goed en hoger (GEP en MEP)</v>
      </c>
    </row>
    <row r="19" spans="15:15">
      <c r="O19" s="172"/>
    </row>
    <row r="20" spans="15:15">
      <c r="O20" s="172"/>
    </row>
    <row r="21" spans="15:15">
      <c r="O21" s="172"/>
    </row>
    <row r="23" spans="15:15">
      <c r="O23" s="172"/>
    </row>
    <row r="26" spans="15:15">
      <c r="O26" s="172"/>
    </row>
    <row r="28" spans="15:15">
      <c r="O28" s="172"/>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778E0-543F-480D-86A4-2E727D70D790}">
  <dimension ref="A1:P32"/>
  <sheetViews>
    <sheetView zoomScale="70" zoomScaleNormal="70" workbookViewId="0"/>
  </sheetViews>
  <sheetFormatPr defaultColWidth="9" defaultRowHeight="12.75"/>
  <cols>
    <col min="1" max="7" width="9" style="171"/>
    <col min="8" max="8" width="19.25" style="171" bestFit="1" customWidth="1"/>
    <col min="9" max="9" width="11.5" style="171" customWidth="1"/>
    <col min="10" max="16384" width="9" style="171"/>
  </cols>
  <sheetData>
    <row r="1" spans="1:16">
      <c r="A1" s="171" t="s">
        <v>315</v>
      </c>
      <c r="B1" s="171" t="s">
        <v>315</v>
      </c>
      <c r="C1" s="172" t="s">
        <v>315</v>
      </c>
      <c r="D1" s="171" t="s">
        <v>315</v>
      </c>
      <c r="E1" s="171" t="s">
        <v>4084</v>
      </c>
      <c r="F1" s="171" t="s">
        <v>4084</v>
      </c>
      <c r="G1" s="171" t="s">
        <v>4085</v>
      </c>
      <c r="H1" s="171" t="s">
        <v>4085</v>
      </c>
      <c r="N1" s="171" t="s">
        <v>231</v>
      </c>
      <c r="P1" s="171" t="s">
        <v>213</v>
      </c>
    </row>
    <row r="2" spans="1:16">
      <c r="C2" s="172"/>
      <c r="E2" s="171">
        <v>2100</v>
      </c>
      <c r="F2" s="171">
        <v>2200</v>
      </c>
      <c r="N2" s="171">
        <v>0.33</v>
      </c>
      <c r="O2" s="171">
        <v>1</v>
      </c>
      <c r="P2" s="171" t="s">
        <v>4086</v>
      </c>
    </row>
    <row r="3" spans="1:16">
      <c r="A3" s="171" t="s">
        <v>2949</v>
      </c>
      <c r="B3" s="171" t="s">
        <v>2950</v>
      </c>
      <c r="C3" s="172" t="s">
        <v>1</v>
      </c>
      <c r="D3" s="171" t="s">
        <v>2951</v>
      </c>
      <c r="E3" s="171" t="s">
        <v>3</v>
      </c>
      <c r="F3" s="171" t="s">
        <v>4087</v>
      </c>
      <c r="G3" s="171" t="s">
        <v>4088</v>
      </c>
      <c r="H3" s="171" t="s">
        <v>2952</v>
      </c>
      <c r="I3" s="171" t="s">
        <v>4089</v>
      </c>
      <c r="N3" s="173">
        <v>0.22</v>
      </c>
      <c r="O3" s="173">
        <v>0.33</v>
      </c>
      <c r="P3" s="171" t="s">
        <v>193</v>
      </c>
    </row>
    <row r="4" spans="1:16">
      <c r="A4" s="171" t="s">
        <v>231</v>
      </c>
      <c r="B4" s="171" t="s">
        <v>2953</v>
      </c>
      <c r="C4" s="171">
        <v>2011</v>
      </c>
      <c r="D4" s="171" t="s">
        <v>259</v>
      </c>
      <c r="E4" s="258">
        <v>0.29499999999999998</v>
      </c>
      <c r="F4" s="258">
        <v>0.65900000000000003</v>
      </c>
      <c r="G4" s="258">
        <v>0.47699999999999998</v>
      </c>
      <c r="H4" s="171" t="s">
        <v>193</v>
      </c>
      <c r="I4" s="171" t="str">
        <f>IF(G4&gt;$N$2,$P$2,IF(AND(G4&gt;$N$3,G4&lt;$O$3),$P$3,IF(AND(G4&gt;$N$4,G4&lt;$O$4),$P$4,IF(AND(G4&gt;$N$5,G4&lt;$O$5),$P$5,""))))</f>
        <v>Goed en hoger (GEP en MEP)</v>
      </c>
      <c r="N4" s="173">
        <v>0.11</v>
      </c>
      <c r="O4" s="173">
        <v>0.22</v>
      </c>
      <c r="P4" s="171" t="s">
        <v>194</v>
      </c>
    </row>
    <row r="5" spans="1:16">
      <c r="A5" s="171" t="s">
        <v>231</v>
      </c>
      <c r="B5" s="171" t="s">
        <v>2953</v>
      </c>
      <c r="C5" s="171">
        <v>2012</v>
      </c>
      <c r="D5" s="171" t="s">
        <v>259</v>
      </c>
      <c r="E5" s="258">
        <v>0.35099999999999998</v>
      </c>
      <c r="F5" s="258">
        <v>0.67500000000000004</v>
      </c>
      <c r="G5" s="258">
        <v>0.51300000000000001</v>
      </c>
      <c r="H5" s="171" t="s">
        <v>193</v>
      </c>
      <c r="I5" s="171" t="str">
        <f>IF(G5&gt;$N$2,$P$2,IF(AND(G5&gt;$N$3,G5&lt;$O$3),$P$3,IF(AND(G5&gt;$N$4,G5&lt;$O$4),$P$4,IF(AND(G5&gt;$N$5,G5&lt;$O$5),$P$5,""))))</f>
        <v>Goed en hoger (GEP en MEP)</v>
      </c>
      <c r="N5" s="173">
        <v>0</v>
      </c>
      <c r="O5" s="173">
        <v>0.11</v>
      </c>
      <c r="P5" s="171" t="s">
        <v>214</v>
      </c>
    </row>
    <row r="6" spans="1:16">
      <c r="C6" s="171">
        <v>2013</v>
      </c>
      <c r="E6" s="258"/>
      <c r="F6" s="258"/>
      <c r="G6" s="258"/>
      <c r="I6" s="171" t="str">
        <f t="shared" ref="I6:I14" si="0">IF(G6&gt;$N$2,$P$2,IF(AND(G6&gt;$N$3,G6&lt;$O$3),$P$3,IF(AND(G6&gt;$N$4,G6&lt;$O$4),$P$4,IF(AND(G6&gt;$N$5,G6&lt;$O$5),$P$5,""))))</f>
        <v/>
      </c>
    </row>
    <row r="7" spans="1:16">
      <c r="C7" s="171">
        <v>2014</v>
      </c>
      <c r="E7" s="258"/>
      <c r="F7" s="258"/>
      <c r="G7" s="258"/>
      <c r="I7" s="171" t="str">
        <f t="shared" si="0"/>
        <v/>
      </c>
    </row>
    <row r="8" spans="1:16">
      <c r="A8" s="171" t="s">
        <v>231</v>
      </c>
      <c r="B8" s="171" t="s">
        <v>2953</v>
      </c>
      <c r="C8" s="171">
        <v>2015</v>
      </c>
      <c r="D8" s="171" t="s">
        <v>259</v>
      </c>
      <c r="E8" s="258">
        <v>0.35</v>
      </c>
      <c r="F8" s="258">
        <v>0.70699999999999996</v>
      </c>
      <c r="G8" s="258">
        <v>0.52900000000000003</v>
      </c>
      <c r="H8" s="171" t="s">
        <v>193</v>
      </c>
      <c r="I8" s="171" t="str">
        <f t="shared" si="0"/>
        <v>Goed en hoger (GEP en MEP)</v>
      </c>
    </row>
    <row r="9" spans="1:16">
      <c r="C9" s="171">
        <v>2016</v>
      </c>
      <c r="E9" s="258"/>
      <c r="F9" s="258"/>
      <c r="G9" s="258"/>
      <c r="I9" s="171" t="str">
        <f t="shared" si="0"/>
        <v/>
      </c>
    </row>
    <row r="10" spans="1:16">
      <c r="C10" s="171">
        <v>2017</v>
      </c>
      <c r="E10" s="258"/>
      <c r="F10" s="258"/>
      <c r="G10" s="258"/>
      <c r="I10" s="171" t="str">
        <f t="shared" si="0"/>
        <v/>
      </c>
    </row>
    <row r="11" spans="1:16">
      <c r="A11" s="171" t="s">
        <v>231</v>
      </c>
      <c r="B11" s="171" t="s">
        <v>2953</v>
      </c>
      <c r="C11" s="171">
        <v>2018</v>
      </c>
      <c r="D11" s="171" t="s">
        <v>259</v>
      </c>
      <c r="E11" s="258">
        <v>0.41499999999999998</v>
      </c>
      <c r="F11" s="258">
        <v>0.72899999999999998</v>
      </c>
      <c r="G11" s="258">
        <v>0.57199999999999995</v>
      </c>
      <c r="H11" s="171" t="s">
        <v>193</v>
      </c>
      <c r="I11" s="171" t="str">
        <f t="shared" si="0"/>
        <v>Goed en hoger (GEP en MEP)</v>
      </c>
    </row>
    <row r="12" spans="1:16">
      <c r="C12" s="171">
        <v>2019</v>
      </c>
      <c r="E12" s="258"/>
      <c r="F12" s="258"/>
      <c r="G12" s="258"/>
      <c r="I12" s="171" t="str">
        <f t="shared" si="0"/>
        <v/>
      </c>
    </row>
    <row r="13" spans="1:16">
      <c r="C13" s="171">
        <v>2020</v>
      </c>
      <c r="E13" s="258"/>
      <c r="F13" s="258"/>
      <c r="G13" s="258"/>
      <c r="I13" s="171" t="str">
        <f t="shared" si="0"/>
        <v/>
      </c>
    </row>
    <row r="14" spans="1:16">
      <c r="A14" s="171" t="s">
        <v>231</v>
      </c>
      <c r="B14" s="171" t="s">
        <v>2953</v>
      </c>
      <c r="C14" s="171">
        <v>2021</v>
      </c>
      <c r="D14" s="171" t="s">
        <v>259</v>
      </c>
      <c r="E14" s="258">
        <v>0.35</v>
      </c>
      <c r="F14" s="258">
        <v>0.72199999999999998</v>
      </c>
      <c r="G14" s="258">
        <v>0.53600000000000003</v>
      </c>
      <c r="H14" s="171" t="s">
        <v>193</v>
      </c>
      <c r="I14" s="171" t="str">
        <f t="shared" si="0"/>
        <v>Goed en hoger (GEP en MEP)</v>
      </c>
    </row>
    <row r="22" spans="15:15">
      <c r="O22" s="172"/>
    </row>
    <row r="23" spans="15:15">
      <c r="O23" s="172"/>
    </row>
    <row r="26" spans="15:15">
      <c r="O26" s="172"/>
    </row>
    <row r="29" spans="15:15">
      <c r="O29" s="172"/>
    </row>
    <row r="32" spans="15:15">
      <c r="O32" s="172"/>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DA3A9-EEC6-4EB0-BA7F-61AB51C86E83}">
  <dimension ref="A1:P35"/>
  <sheetViews>
    <sheetView zoomScale="85" zoomScaleNormal="85" workbookViewId="0"/>
  </sheetViews>
  <sheetFormatPr defaultColWidth="9" defaultRowHeight="12.75"/>
  <cols>
    <col min="1" max="7" width="9" style="171"/>
    <col min="8" max="8" width="19.25" style="171" bestFit="1" customWidth="1"/>
    <col min="9" max="9" width="11.5" style="171" customWidth="1"/>
    <col min="10" max="16384" width="9" style="171"/>
  </cols>
  <sheetData>
    <row r="1" spans="1:16">
      <c r="A1" s="171" t="s">
        <v>315</v>
      </c>
      <c r="B1" s="171" t="s">
        <v>315</v>
      </c>
      <c r="C1" s="172" t="s">
        <v>315</v>
      </c>
      <c r="D1" s="171" t="s">
        <v>315</v>
      </c>
      <c r="E1" s="171" t="s">
        <v>4084</v>
      </c>
      <c r="F1" s="171" t="s">
        <v>4084</v>
      </c>
      <c r="G1" s="171" t="s">
        <v>4085</v>
      </c>
      <c r="H1" s="171" t="s">
        <v>4085</v>
      </c>
      <c r="K1" s="296" t="s">
        <v>4118</v>
      </c>
      <c r="N1" s="171" t="s">
        <v>229</v>
      </c>
      <c r="P1" s="171" t="s">
        <v>213</v>
      </c>
    </row>
    <row r="2" spans="1:16">
      <c r="C2" s="172"/>
      <c r="E2" s="171">
        <v>2100</v>
      </c>
      <c r="F2" s="171">
        <v>2200</v>
      </c>
      <c r="K2" s="296" t="s">
        <v>4119</v>
      </c>
      <c r="N2" s="171">
        <v>0.4</v>
      </c>
      <c r="O2" s="171">
        <v>1</v>
      </c>
      <c r="P2" s="171" t="s">
        <v>4086</v>
      </c>
    </row>
    <row r="3" spans="1:16">
      <c r="A3" s="171" t="s">
        <v>2949</v>
      </c>
      <c r="B3" s="171" t="s">
        <v>2950</v>
      </c>
      <c r="C3" s="172" t="s">
        <v>1</v>
      </c>
      <c r="D3" s="171" t="s">
        <v>2951</v>
      </c>
      <c r="E3" s="171" t="s">
        <v>3</v>
      </c>
      <c r="F3" s="171" t="s">
        <v>4087</v>
      </c>
      <c r="G3" s="171" t="s">
        <v>4088</v>
      </c>
      <c r="H3" s="171" t="s">
        <v>2952</v>
      </c>
      <c r="I3" s="171" t="s">
        <v>4089</v>
      </c>
      <c r="K3" s="296" t="s">
        <v>4120</v>
      </c>
      <c r="N3" s="173">
        <v>26.666666666666668</v>
      </c>
      <c r="O3" s="173">
        <f>N2</f>
        <v>0.4</v>
      </c>
      <c r="P3" s="171" t="s">
        <v>193</v>
      </c>
    </row>
    <row r="4" spans="1:16">
      <c r="A4" s="296" t="s">
        <v>234</v>
      </c>
      <c r="B4" s="171" t="s">
        <v>4115</v>
      </c>
      <c r="C4" s="171">
        <v>2009</v>
      </c>
      <c r="D4" s="297" t="s">
        <v>4116</v>
      </c>
      <c r="E4" s="171">
        <v>0.20899999999999999</v>
      </c>
      <c r="F4" s="171">
        <v>0.46600000000000003</v>
      </c>
      <c r="G4" s="171">
        <v>0.33800000000000002</v>
      </c>
      <c r="H4" s="171" t="s">
        <v>194</v>
      </c>
      <c r="I4" s="171" t="str">
        <f>IF(G4&gt;$N$2,$P$2,IF(AND(G4&gt;$N$3,G4&lt;$O$3),$P$3,IF(AND(G4&gt;$N$4,G4&lt;$O$4),$P$4,IF(AND(G4&gt;$N$5,G4&lt;$O$5),$P$5,""))))</f>
        <v>Slecht</v>
      </c>
      <c r="K4" s="171" t="s">
        <v>4117</v>
      </c>
      <c r="N4" s="173">
        <v>13.333333333333334</v>
      </c>
      <c r="O4" s="173">
        <f t="shared" ref="O4:O5" si="0">N3</f>
        <v>26.666666666666668</v>
      </c>
      <c r="P4" s="171" t="s">
        <v>194</v>
      </c>
    </row>
    <row r="5" spans="1:16">
      <c r="B5" s="171" t="s">
        <v>4115</v>
      </c>
      <c r="C5" s="171">
        <v>2010</v>
      </c>
      <c r="D5" s="297" t="s">
        <v>4116</v>
      </c>
      <c r="E5" s="171">
        <v>0.20899999999999999</v>
      </c>
      <c r="F5" s="171">
        <v>0.42899999999999999</v>
      </c>
      <c r="G5" s="171">
        <v>0.31900000000000001</v>
      </c>
      <c r="H5" s="171" t="s">
        <v>194</v>
      </c>
      <c r="I5" s="171" t="str">
        <f t="shared" ref="I5:I17" si="1">IF(G5&gt;$N$2,$P$2,IF(AND(G5&gt;$N$3,G5&lt;$O$3),$P$3,IF(AND(G5&gt;$N$4,G5&lt;$O$4),$P$4,IF(AND(G5&gt;$N$5,G5&lt;$O$5),$P$5,""))))</f>
        <v>Slecht</v>
      </c>
      <c r="N5" s="173">
        <v>0</v>
      </c>
      <c r="O5" s="173">
        <f t="shared" si="0"/>
        <v>13.333333333333334</v>
      </c>
      <c r="P5" s="171" t="s">
        <v>214</v>
      </c>
    </row>
    <row r="6" spans="1:16">
      <c r="C6" s="171">
        <v>2011</v>
      </c>
      <c r="I6" s="171" t="str">
        <f t="shared" si="1"/>
        <v/>
      </c>
    </row>
    <row r="7" spans="1:16">
      <c r="C7" s="171">
        <v>2012</v>
      </c>
      <c r="I7" s="171" t="str">
        <f t="shared" si="1"/>
        <v/>
      </c>
    </row>
    <row r="8" spans="1:16">
      <c r="B8" s="171" t="s">
        <v>4115</v>
      </c>
      <c r="C8" s="171">
        <v>2013</v>
      </c>
      <c r="D8" s="297" t="s">
        <v>4116</v>
      </c>
      <c r="E8" s="171">
        <v>0.34799999999999998</v>
      </c>
      <c r="F8" s="171">
        <v>0.46500000000000002</v>
      </c>
      <c r="G8" s="171">
        <v>0.40699999999999997</v>
      </c>
      <c r="H8" s="171" t="s">
        <v>193</v>
      </c>
      <c r="I8" s="171" t="str">
        <f t="shared" si="1"/>
        <v>Goed en hoger (GEP en MEP)</v>
      </c>
    </row>
    <row r="9" spans="1:16">
      <c r="C9" s="171">
        <v>2014</v>
      </c>
      <c r="I9" s="171" t="str">
        <f t="shared" si="1"/>
        <v/>
      </c>
    </row>
    <row r="10" spans="1:16">
      <c r="C10" s="171">
        <v>2015</v>
      </c>
      <c r="I10" s="171" t="str">
        <f t="shared" si="1"/>
        <v/>
      </c>
    </row>
    <row r="11" spans="1:16">
      <c r="B11" s="171" t="s">
        <v>4115</v>
      </c>
      <c r="C11" s="171">
        <v>2016</v>
      </c>
      <c r="D11" s="297" t="s">
        <v>4116</v>
      </c>
      <c r="E11" s="171">
        <v>0.39700000000000002</v>
      </c>
      <c r="F11" s="171">
        <v>0.50800000000000001</v>
      </c>
      <c r="G11" s="171">
        <v>0.45300000000000001</v>
      </c>
      <c r="H11" s="171" t="s">
        <v>193</v>
      </c>
      <c r="I11" s="171" t="str">
        <f t="shared" si="1"/>
        <v>Goed en hoger (GEP en MEP)</v>
      </c>
    </row>
    <row r="12" spans="1:16">
      <c r="C12" s="171">
        <v>2017</v>
      </c>
      <c r="I12" s="171" t="str">
        <f t="shared" si="1"/>
        <v/>
      </c>
    </row>
    <row r="13" spans="1:16">
      <c r="C13" s="171">
        <v>2018</v>
      </c>
      <c r="I13" s="171" t="str">
        <f t="shared" si="1"/>
        <v/>
      </c>
    </row>
    <row r="14" spans="1:16">
      <c r="B14" s="171" t="s">
        <v>4115</v>
      </c>
      <c r="C14" s="171">
        <v>2019</v>
      </c>
      <c r="D14" s="297" t="s">
        <v>4116</v>
      </c>
      <c r="E14" s="171">
        <v>0.314</v>
      </c>
      <c r="F14" s="171">
        <v>0.63400000000000001</v>
      </c>
      <c r="G14" s="171">
        <v>0.47399999999999998</v>
      </c>
      <c r="H14" s="171" t="s">
        <v>193</v>
      </c>
      <c r="I14" s="171" t="str">
        <f t="shared" si="1"/>
        <v>Goed en hoger (GEP en MEP)</v>
      </c>
    </row>
    <row r="15" spans="1:16">
      <c r="C15" s="171">
        <v>2020</v>
      </c>
      <c r="I15" s="171" t="str">
        <f t="shared" si="1"/>
        <v/>
      </c>
    </row>
    <row r="16" spans="1:16">
      <c r="C16" s="171">
        <v>2021</v>
      </c>
      <c r="I16" s="171" t="str">
        <f t="shared" si="1"/>
        <v/>
      </c>
      <c r="K16" s="296" t="s">
        <v>4122</v>
      </c>
    </row>
    <row r="17" spans="2:15">
      <c r="B17" s="171" t="s">
        <v>4115</v>
      </c>
      <c r="C17" s="171">
        <v>2022</v>
      </c>
      <c r="D17" s="297" t="s">
        <v>4116</v>
      </c>
      <c r="E17" s="171">
        <v>0.309</v>
      </c>
      <c r="F17" s="300">
        <v>0.59299999999999997</v>
      </c>
      <c r="G17" s="300">
        <v>0.45</v>
      </c>
      <c r="H17" s="171" t="s">
        <v>193</v>
      </c>
      <c r="I17" s="171" t="str">
        <f t="shared" si="1"/>
        <v>Goed en hoger (GEP en MEP)</v>
      </c>
      <c r="K17" s="300">
        <v>0.61499999999999999</v>
      </c>
      <c r="L17" s="300">
        <v>0.46200000000000002</v>
      </c>
      <c r="O17" s="297"/>
    </row>
    <row r="18" spans="2:15">
      <c r="D18" s="297"/>
      <c r="F18" s="301" t="s">
        <v>4121</v>
      </c>
      <c r="G18" s="301" t="s">
        <v>4121</v>
      </c>
      <c r="O18" s="297"/>
    </row>
    <row r="19" spans="2:15">
      <c r="O19" s="297"/>
    </row>
    <row r="22" spans="2:15">
      <c r="O22" s="297"/>
    </row>
    <row r="25" spans="2:15">
      <c r="O25" s="297"/>
    </row>
    <row r="28" spans="2:15">
      <c r="O28" s="297"/>
    </row>
    <row r="31" spans="2:15">
      <c r="O31" s="297"/>
    </row>
    <row r="35" spans="15:15">
      <c r="O35" s="297"/>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01156-E5E7-4D20-A8C0-E0C03D0EF957}">
  <dimension ref="A1:T45"/>
  <sheetViews>
    <sheetView zoomScale="85" zoomScaleNormal="85" workbookViewId="0"/>
  </sheetViews>
  <sheetFormatPr defaultColWidth="9" defaultRowHeight="12.75"/>
  <cols>
    <col min="1" max="7" width="9" style="171"/>
    <col min="8" max="8" width="19.25" style="171" bestFit="1" customWidth="1"/>
    <col min="9" max="9" width="11.5" style="171" customWidth="1"/>
    <col min="10" max="10" width="9" style="171"/>
    <col min="11" max="11" width="37.625" style="171" customWidth="1"/>
    <col min="12" max="16384" width="9" style="171"/>
  </cols>
  <sheetData>
    <row r="1" spans="1:19">
      <c r="A1" s="171" t="s">
        <v>315</v>
      </c>
      <c r="B1" s="171" t="s">
        <v>315</v>
      </c>
      <c r="C1" s="172" t="s">
        <v>315</v>
      </c>
      <c r="D1" s="171" t="s">
        <v>315</v>
      </c>
      <c r="E1" s="171" t="s">
        <v>4084</v>
      </c>
      <c r="F1" s="171" t="s">
        <v>4084</v>
      </c>
      <c r="G1" s="171" t="s">
        <v>4085</v>
      </c>
      <c r="H1" s="171" t="s">
        <v>4085</v>
      </c>
      <c r="K1" s="296" t="s">
        <v>4118</v>
      </c>
      <c r="N1" s="296" t="s">
        <v>4114</v>
      </c>
      <c r="P1" s="171" t="s">
        <v>213</v>
      </c>
    </row>
    <row r="2" spans="1:19">
      <c r="C2" s="172"/>
      <c r="E2" s="171">
        <v>2100</v>
      </c>
      <c r="F2" s="171">
        <v>2200</v>
      </c>
      <c r="K2" s="296" t="s">
        <v>4119</v>
      </c>
      <c r="N2" s="171">
        <v>0.6</v>
      </c>
      <c r="O2" s="171">
        <v>1</v>
      </c>
      <c r="P2" s="171" t="s">
        <v>4086</v>
      </c>
    </row>
    <row r="3" spans="1:19">
      <c r="A3" s="171" t="s">
        <v>2949</v>
      </c>
      <c r="B3" s="171" t="s">
        <v>2950</v>
      </c>
      <c r="C3" s="172" t="s">
        <v>1</v>
      </c>
      <c r="D3" s="171" t="s">
        <v>2951</v>
      </c>
      <c r="E3" s="171" t="s">
        <v>3</v>
      </c>
      <c r="F3" s="171" t="s">
        <v>4087</v>
      </c>
      <c r="G3" s="171" t="s">
        <v>4088</v>
      </c>
      <c r="H3" s="171" t="s">
        <v>2952</v>
      </c>
      <c r="I3" s="171" t="s">
        <v>4089</v>
      </c>
      <c r="K3" s="296" t="s">
        <v>4120</v>
      </c>
      <c r="N3" s="173">
        <v>0.4</v>
      </c>
      <c r="O3" s="173">
        <f>N2</f>
        <v>0.6</v>
      </c>
      <c r="P3" s="171" t="s">
        <v>193</v>
      </c>
    </row>
    <row r="4" spans="1:19">
      <c r="A4" s="47" t="s">
        <v>230</v>
      </c>
      <c r="B4" s="47" t="s">
        <v>4114</v>
      </c>
      <c r="C4" s="47">
        <v>2011</v>
      </c>
      <c r="D4" s="47" t="s">
        <v>259</v>
      </c>
      <c r="E4" s="47">
        <v>0.53200000000000003</v>
      </c>
      <c r="F4" s="47">
        <v>0.84199999999999997</v>
      </c>
      <c r="G4" s="47">
        <v>0.68700000000000006</v>
      </c>
      <c r="H4" s="47" t="s">
        <v>248</v>
      </c>
      <c r="I4" s="171" t="str">
        <f>IF(G4&gt;$N$2,$P$2,IF(AND(G4&gt;$N$3,G4&lt;$O$3),$P$3,IF(AND(G4&gt;$N$4,G4&lt;$O$4),$P$4,IF(AND(G4&gt;$N$5,G4&lt;$O$5),$P$5,""))))</f>
        <v>Goed en hoger (GEP en MEP)</v>
      </c>
      <c r="K4" s="171" t="s">
        <v>4117</v>
      </c>
      <c r="N4" s="173">
        <v>0.2</v>
      </c>
      <c r="O4" s="173">
        <f t="shared" ref="O4:O5" si="0">N3</f>
        <v>0.4</v>
      </c>
      <c r="P4" s="171" t="s">
        <v>194</v>
      </c>
    </row>
    <row r="5" spans="1:19">
      <c r="A5" s="47" t="s">
        <v>230</v>
      </c>
      <c r="B5" s="47" t="s">
        <v>4114</v>
      </c>
      <c r="C5" s="47">
        <v>2012</v>
      </c>
      <c r="D5" s="47" t="s">
        <v>259</v>
      </c>
      <c r="E5" s="47">
        <v>0.52200000000000002</v>
      </c>
      <c r="F5" s="47">
        <v>0.88300000000000001</v>
      </c>
      <c r="G5" s="47">
        <v>0.70299999999999996</v>
      </c>
      <c r="H5" s="47" t="s">
        <v>248</v>
      </c>
      <c r="I5" s="171" t="str">
        <f t="shared" ref="I5:I15" si="1">IF(G5&gt;$N$2,$P$2,IF(AND(G5&gt;$N$3,G5&lt;$O$3),$P$3,IF(AND(G5&gt;$N$4,G5&lt;$O$4),$P$4,IF(AND(G5&gt;$N$5,G5&lt;$O$5),$P$5,""))))</f>
        <v>Goed en hoger (GEP en MEP)</v>
      </c>
      <c r="N5" s="173">
        <v>0</v>
      </c>
      <c r="O5" s="173">
        <f t="shared" si="0"/>
        <v>0.2</v>
      </c>
      <c r="P5" s="171" t="s">
        <v>214</v>
      </c>
    </row>
    <row r="6" spans="1:19">
      <c r="C6" s="47">
        <v>2013</v>
      </c>
      <c r="I6" s="171" t="str">
        <f t="shared" si="1"/>
        <v/>
      </c>
    </row>
    <row r="7" spans="1:19">
      <c r="C7" s="47">
        <v>2014</v>
      </c>
      <c r="I7" s="171" t="str">
        <f t="shared" si="1"/>
        <v/>
      </c>
    </row>
    <row r="8" spans="1:19">
      <c r="A8" s="47" t="s">
        <v>230</v>
      </c>
      <c r="B8" s="47" t="s">
        <v>4114</v>
      </c>
      <c r="C8" s="47">
        <v>2015</v>
      </c>
      <c r="D8" s="47" t="s">
        <v>259</v>
      </c>
      <c r="E8" s="47">
        <v>0.52200000000000002</v>
      </c>
      <c r="F8" s="47">
        <v>0.89700000000000002</v>
      </c>
      <c r="G8" s="47">
        <v>0.71</v>
      </c>
      <c r="H8" s="47" t="s">
        <v>248</v>
      </c>
      <c r="I8" s="171" t="str">
        <f t="shared" si="1"/>
        <v>Goed en hoger (GEP en MEP)</v>
      </c>
    </row>
    <row r="9" spans="1:19">
      <c r="C9" s="47">
        <v>2016</v>
      </c>
      <c r="I9" s="171" t="str">
        <f t="shared" si="1"/>
        <v/>
      </c>
    </row>
    <row r="10" spans="1:19">
      <c r="C10" s="47">
        <v>2017</v>
      </c>
      <c r="I10" s="171" t="str">
        <f t="shared" si="1"/>
        <v/>
      </c>
    </row>
    <row r="11" spans="1:19">
      <c r="A11" s="47" t="s">
        <v>230</v>
      </c>
      <c r="B11" s="47" t="s">
        <v>4114</v>
      </c>
      <c r="C11" s="47">
        <v>2018</v>
      </c>
      <c r="D11" s="47" t="s">
        <v>259</v>
      </c>
      <c r="E11" s="47">
        <v>0.495</v>
      </c>
      <c r="F11" s="47">
        <v>0.89900000000000002</v>
      </c>
      <c r="G11" s="47">
        <v>0.69699999999999995</v>
      </c>
      <c r="H11" s="47" t="s">
        <v>248</v>
      </c>
      <c r="I11" s="171" t="str">
        <f t="shared" si="1"/>
        <v>Goed en hoger (GEP en MEP)</v>
      </c>
      <c r="L11" s="47"/>
      <c r="M11" s="47"/>
      <c r="N11" s="47"/>
      <c r="O11" s="47"/>
      <c r="P11" s="47"/>
      <c r="Q11" s="47"/>
      <c r="R11" s="47"/>
      <c r="S11" s="47"/>
    </row>
    <row r="12" spans="1:19">
      <c r="A12" s="47" t="s">
        <v>230</v>
      </c>
      <c r="B12" s="47" t="s">
        <v>4114</v>
      </c>
      <c r="C12" s="47">
        <v>2019</v>
      </c>
      <c r="D12" s="47" t="s">
        <v>259</v>
      </c>
      <c r="E12" s="47">
        <v>0.502</v>
      </c>
      <c r="F12" s="47">
        <v>0.91200000000000003</v>
      </c>
      <c r="G12" s="47">
        <v>0.70699999999999996</v>
      </c>
      <c r="H12" s="47" t="s">
        <v>248</v>
      </c>
      <c r="I12" s="171" t="str">
        <f t="shared" si="1"/>
        <v>Goed en hoger (GEP en MEP)</v>
      </c>
      <c r="L12" s="47"/>
      <c r="M12" s="47"/>
      <c r="N12" s="299"/>
      <c r="O12" s="47"/>
      <c r="P12" s="47"/>
      <c r="Q12" s="47"/>
      <c r="R12" s="47"/>
      <c r="S12" s="47"/>
    </row>
    <row r="13" spans="1:19">
      <c r="C13" s="47">
        <v>2020</v>
      </c>
      <c r="I13" s="171" t="str">
        <f t="shared" si="1"/>
        <v/>
      </c>
      <c r="L13" s="47"/>
      <c r="M13" s="47"/>
      <c r="N13" s="299"/>
      <c r="O13" s="47"/>
      <c r="P13" s="47"/>
      <c r="Q13" s="47"/>
      <c r="R13" s="47"/>
      <c r="S13" s="47"/>
    </row>
    <row r="14" spans="1:19">
      <c r="A14" s="298"/>
      <c r="B14" s="298"/>
      <c r="C14" s="47">
        <v>2021</v>
      </c>
      <c r="D14" s="298"/>
      <c r="E14" s="298"/>
      <c r="F14" s="298"/>
      <c r="G14" s="298"/>
      <c r="H14" s="298"/>
      <c r="I14" s="171" t="str">
        <f t="shared" si="1"/>
        <v/>
      </c>
    </row>
    <row r="15" spans="1:19">
      <c r="A15" s="47" t="s">
        <v>230</v>
      </c>
      <c r="B15" s="47" t="s">
        <v>4114</v>
      </c>
      <c r="C15" s="47">
        <v>2022</v>
      </c>
      <c r="D15" s="47" t="s">
        <v>259</v>
      </c>
      <c r="E15" s="47">
        <v>0.50600000000000001</v>
      </c>
      <c r="F15" s="47">
        <v>0.91900000000000004</v>
      </c>
      <c r="G15" s="47">
        <v>0.71299999999999997</v>
      </c>
      <c r="H15" s="47" t="s">
        <v>248</v>
      </c>
      <c r="I15" s="171" t="str">
        <f t="shared" si="1"/>
        <v>Goed en hoger (GEP en MEP)</v>
      </c>
    </row>
    <row r="16" spans="1:19">
      <c r="L16" s="47"/>
      <c r="M16" s="47"/>
      <c r="N16" s="299"/>
      <c r="O16" s="47"/>
      <c r="P16" s="47"/>
      <c r="Q16" s="47"/>
      <c r="R16" s="47"/>
      <c r="S16" s="47"/>
    </row>
    <row r="19" spans="12:20">
      <c r="L19" s="47"/>
      <c r="M19" s="47"/>
      <c r="N19" s="299"/>
      <c r="O19" s="47"/>
      <c r="P19" s="47"/>
      <c r="Q19" s="47"/>
      <c r="R19" s="47"/>
      <c r="S19" s="47"/>
    </row>
    <row r="20" spans="12:20">
      <c r="L20" s="47"/>
      <c r="M20" s="47"/>
      <c r="N20" s="299"/>
      <c r="O20" s="47"/>
      <c r="P20" s="47"/>
      <c r="Q20" s="47"/>
      <c r="R20" s="47"/>
      <c r="S20" s="47"/>
    </row>
    <row r="22" spans="12:20">
      <c r="L22" s="298"/>
      <c r="M22" s="298"/>
      <c r="N22" s="298"/>
      <c r="O22" s="298"/>
      <c r="P22" s="298"/>
      <c r="Q22" s="298"/>
      <c r="R22" s="298"/>
      <c r="S22" s="298"/>
    </row>
    <row r="23" spans="12:20">
      <c r="L23" s="47"/>
      <c r="M23" s="47"/>
      <c r="N23" s="299"/>
      <c r="O23" s="47"/>
      <c r="P23" s="47"/>
      <c r="Q23" s="47"/>
      <c r="R23" s="47"/>
      <c r="S23" s="47"/>
    </row>
    <row r="24" spans="12:20">
      <c r="T24" s="298"/>
    </row>
    <row r="25" spans="12:20">
      <c r="T25" s="298"/>
    </row>
    <row r="26" spans="12:20">
      <c r="T26" s="298"/>
    </row>
    <row r="27" spans="12:20">
      <c r="T27" s="298"/>
    </row>
    <row r="33" spans="12:20">
      <c r="M33" s="47"/>
      <c r="N33" s="299"/>
      <c r="O33" s="299"/>
      <c r="P33" s="299"/>
      <c r="Q33" s="299"/>
      <c r="R33" s="299"/>
      <c r="S33" s="299"/>
      <c r="T33" s="298"/>
    </row>
    <row r="34" spans="12:20">
      <c r="M34" s="47"/>
      <c r="N34" s="47"/>
      <c r="O34" s="47"/>
      <c r="P34" s="47"/>
      <c r="Q34" s="47"/>
      <c r="R34" s="47"/>
      <c r="S34" s="47"/>
      <c r="T34" s="298"/>
    </row>
    <row r="35" spans="12:20">
      <c r="M35" s="47"/>
      <c r="N35" s="47"/>
      <c r="O35" s="47"/>
      <c r="P35" s="47"/>
      <c r="Q35" s="47"/>
      <c r="R35" s="47"/>
      <c r="S35" s="47"/>
      <c r="T35" s="298"/>
    </row>
    <row r="36" spans="12:20">
      <c r="M36" s="47"/>
      <c r="N36" s="47"/>
      <c r="O36" s="47"/>
      <c r="P36" s="47"/>
      <c r="Q36" s="47"/>
      <c r="R36" s="47"/>
      <c r="S36" s="47"/>
      <c r="T36" s="298"/>
    </row>
    <row r="37" spans="12:20">
      <c r="M37" s="47"/>
      <c r="N37" s="47"/>
      <c r="O37" s="47"/>
      <c r="P37" s="47"/>
      <c r="Q37" s="47"/>
      <c r="R37" s="47"/>
      <c r="S37" s="47"/>
      <c r="T37" s="298"/>
    </row>
    <row r="38" spans="12:20">
      <c r="M38" s="47"/>
      <c r="N38" s="47"/>
      <c r="O38" s="47"/>
      <c r="P38" s="47"/>
      <c r="Q38" s="47"/>
      <c r="R38" s="47"/>
      <c r="S38" s="47"/>
      <c r="T38" s="298"/>
    </row>
    <row r="39" spans="12:20">
      <c r="M39" s="47"/>
      <c r="N39" s="47"/>
      <c r="O39" s="47"/>
      <c r="P39" s="47"/>
      <c r="Q39" s="47"/>
      <c r="R39" s="47"/>
      <c r="S39" s="47"/>
      <c r="T39" s="298"/>
    </row>
    <row r="40" spans="12:20">
      <c r="L40" s="298"/>
      <c r="M40" s="47"/>
      <c r="N40" s="47"/>
      <c r="O40" s="47"/>
      <c r="P40" s="47"/>
      <c r="Q40" s="47"/>
      <c r="R40" s="47"/>
      <c r="S40" s="47"/>
      <c r="T40" s="298"/>
    </row>
    <row r="41" spans="12:20">
      <c r="L41" s="298"/>
      <c r="M41" s="47"/>
      <c r="N41" s="47"/>
      <c r="O41" s="47"/>
      <c r="P41" s="47"/>
      <c r="Q41" s="47"/>
      <c r="R41" s="47"/>
      <c r="S41" s="47"/>
      <c r="T41" s="298"/>
    </row>
    <row r="42" spans="12:20">
      <c r="L42" s="298"/>
      <c r="M42" s="47"/>
      <c r="N42" s="47"/>
      <c r="O42" s="47"/>
      <c r="P42" s="47"/>
      <c r="Q42" s="47"/>
      <c r="R42" s="47"/>
      <c r="S42" s="47"/>
      <c r="T42" s="298"/>
    </row>
    <row r="43" spans="12:20">
      <c r="L43" s="298"/>
      <c r="M43" s="47"/>
      <c r="N43" s="47"/>
      <c r="O43" s="47"/>
      <c r="P43" s="47"/>
      <c r="Q43" s="47"/>
      <c r="R43" s="47"/>
      <c r="S43" s="47"/>
      <c r="T43" s="298"/>
    </row>
    <row r="44" spans="12:20">
      <c r="L44" s="298"/>
      <c r="M44" s="47"/>
      <c r="N44" s="47"/>
      <c r="O44" s="47"/>
      <c r="P44" s="47"/>
      <c r="Q44" s="47"/>
      <c r="R44" s="47"/>
      <c r="S44" s="47"/>
      <c r="T44" s="298"/>
    </row>
    <row r="45" spans="12:20">
      <c r="M45" s="47"/>
      <c r="N45" s="47"/>
      <c r="O45" s="47"/>
      <c r="P45" s="47"/>
      <c r="Q45" s="47"/>
      <c r="R45" s="47"/>
      <c r="S45" s="47"/>
      <c r="T45" s="298"/>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345"/>
  <sheetViews>
    <sheetView topLeftCell="A52" zoomScale="80" zoomScaleNormal="80" workbookViewId="0">
      <selection activeCell="G77" sqref="G77"/>
    </sheetView>
  </sheetViews>
  <sheetFormatPr defaultColWidth="9" defaultRowHeight="15" customHeight="1"/>
  <cols>
    <col min="1" max="1" width="20.25" style="7" customWidth="1"/>
    <col min="2" max="2" width="21.5" style="7" customWidth="1"/>
    <col min="3" max="4" width="20.25" style="7" customWidth="1"/>
    <col min="5" max="5" width="19.75" style="7" customWidth="1"/>
    <col min="6" max="6" width="12.25" style="7" customWidth="1"/>
    <col min="7" max="7" width="19.75" style="7" customWidth="1"/>
    <col min="8" max="14" width="8.625" style="7" customWidth="1"/>
    <col min="15" max="15" width="11.75" style="7" customWidth="1"/>
    <col min="16" max="16" width="11" style="7" customWidth="1"/>
    <col min="17" max="20" width="8.625" style="7" customWidth="1"/>
    <col min="21" max="1030" width="10.75" style="7" customWidth="1"/>
    <col min="1031" max="16384" width="9" style="7"/>
  </cols>
  <sheetData>
    <row r="1" spans="1:40" ht="15" customHeight="1">
      <c r="A1" s="6" t="s">
        <v>293</v>
      </c>
    </row>
    <row r="2" spans="1:40" ht="15" customHeight="1">
      <c r="A2" s="6"/>
    </row>
    <row r="4" spans="1:40" ht="15" customHeight="1">
      <c r="A4" s="7" t="s">
        <v>294</v>
      </c>
    </row>
    <row r="8" spans="1:40" ht="15" customHeight="1">
      <c r="G8" s="6" t="s">
        <v>9</v>
      </c>
      <c r="H8" s="7" t="s">
        <v>12</v>
      </c>
      <c r="I8" s="7" t="s">
        <v>14</v>
      </c>
      <c r="J8" s="7" t="s">
        <v>15</v>
      </c>
      <c r="K8" s="7" t="s">
        <v>10</v>
      </c>
      <c r="L8" s="7" t="s">
        <v>11</v>
      </c>
      <c r="M8" s="7" t="s">
        <v>21</v>
      </c>
      <c r="O8" s="7" t="s">
        <v>23</v>
      </c>
      <c r="AF8" s="6" t="s">
        <v>9</v>
      </c>
      <c r="AG8" s="7" t="s">
        <v>12</v>
      </c>
      <c r="AH8" s="7" t="s">
        <v>14</v>
      </c>
      <c r="AI8" s="7" t="s">
        <v>15</v>
      </c>
      <c r="AJ8" s="7" t="s">
        <v>10</v>
      </c>
      <c r="AK8" s="7" t="s">
        <v>11</v>
      </c>
      <c r="AL8" s="7" t="s">
        <v>21</v>
      </c>
      <c r="AN8" s="7" t="s">
        <v>23</v>
      </c>
    </row>
    <row r="9" spans="1:40" ht="15" customHeight="1">
      <c r="G9" s="7">
        <v>2005</v>
      </c>
      <c r="H9" s="194">
        <v>0.24055000000000001</v>
      </c>
      <c r="I9" s="194">
        <v>0.46829999999999999</v>
      </c>
      <c r="J9" s="194">
        <v>0.21315000000000001</v>
      </c>
      <c r="K9" s="194">
        <v>0.49109999999999998</v>
      </c>
      <c r="L9" s="194">
        <v>13.166499999999999</v>
      </c>
      <c r="M9" s="194">
        <v>0</v>
      </c>
      <c r="N9" s="194"/>
      <c r="O9" s="194">
        <v>14.47275</v>
      </c>
      <c r="Q9" s="135"/>
      <c r="R9" s="147"/>
      <c r="AF9" s="7">
        <v>2005</v>
      </c>
      <c r="AG9" s="194">
        <v>0.24055000000000001</v>
      </c>
      <c r="AH9" s="194">
        <v>0.46829999999999999</v>
      </c>
      <c r="AI9" s="194">
        <v>0.21315000000000001</v>
      </c>
      <c r="AJ9" s="194">
        <v>0.49109999999999998</v>
      </c>
      <c r="AK9" s="194">
        <v>13.166499999999999</v>
      </c>
      <c r="AL9" s="194">
        <v>0</v>
      </c>
      <c r="AM9" s="194"/>
      <c r="AN9" s="194">
        <v>14.47275</v>
      </c>
    </row>
    <row r="10" spans="1:40" ht="15" customHeight="1">
      <c r="G10" s="7">
        <v>2006</v>
      </c>
      <c r="H10" s="194">
        <v>0.45953375527426199</v>
      </c>
      <c r="I10" s="194">
        <v>0.28720182841068898</v>
      </c>
      <c r="J10" s="194">
        <v>7.7772151898734196E-2</v>
      </c>
      <c r="K10" s="194">
        <v>0.68916455696202505</v>
      </c>
      <c r="L10" s="194">
        <v>0.70992756680731395</v>
      </c>
      <c r="M10" s="194">
        <v>0</v>
      </c>
      <c r="N10" s="194"/>
      <c r="O10" s="194">
        <v>2.1903495077355801</v>
      </c>
      <c r="Q10" s="135"/>
      <c r="R10" s="147"/>
      <c r="AF10" s="7">
        <v>2006</v>
      </c>
      <c r="AG10" s="194">
        <v>0.45953375527426199</v>
      </c>
      <c r="AH10" s="194">
        <v>0.28720182841068898</v>
      </c>
      <c r="AI10" s="194">
        <v>7.7772151898734196E-2</v>
      </c>
      <c r="AJ10" s="194">
        <v>0.68916455696202505</v>
      </c>
      <c r="AK10" s="194">
        <v>0.70992756680731395</v>
      </c>
      <c r="AL10" s="194">
        <v>0</v>
      </c>
      <c r="AM10" s="194"/>
      <c r="AN10" s="194">
        <v>2.1903495077355801</v>
      </c>
    </row>
    <row r="11" spans="1:40" ht="15" customHeight="1">
      <c r="G11" s="7">
        <v>2007</v>
      </c>
      <c r="H11" s="194">
        <v>0.60007500000000003</v>
      </c>
      <c r="I11" s="194">
        <v>0.30095</v>
      </c>
      <c r="J11" s="194">
        <v>8.7300000000000003E-2</v>
      </c>
      <c r="K11" s="194">
        <v>0.39672499999999999</v>
      </c>
      <c r="L11" s="194">
        <v>11.224724999999999</v>
      </c>
      <c r="M11" s="194">
        <v>0</v>
      </c>
      <c r="N11" s="194"/>
      <c r="O11" s="194">
        <v>12.601725</v>
      </c>
      <c r="Q11" s="135"/>
      <c r="R11" s="147"/>
      <c r="AF11" s="7">
        <v>2007</v>
      </c>
      <c r="AG11" s="194">
        <v>0.60007500000000003</v>
      </c>
      <c r="AH11" s="194">
        <v>0.30095</v>
      </c>
      <c r="AI11" s="194">
        <v>8.7300000000000003E-2</v>
      </c>
      <c r="AJ11" s="194">
        <v>0.39672499999999999</v>
      </c>
      <c r="AK11" s="194">
        <v>11.224724999999999</v>
      </c>
      <c r="AL11" s="194">
        <v>0</v>
      </c>
      <c r="AM11" s="194"/>
      <c r="AN11" s="194">
        <v>12.601725</v>
      </c>
    </row>
    <row r="12" spans="1:40" ht="15" customHeight="1">
      <c r="G12" s="7">
        <v>2008</v>
      </c>
      <c r="H12" s="194">
        <v>2.5184250000000001</v>
      </c>
      <c r="I12" s="194">
        <v>0.23521249999999999</v>
      </c>
      <c r="J12" s="194"/>
      <c r="K12" s="194">
        <v>0.48753750000000001</v>
      </c>
      <c r="L12" s="194">
        <v>13.482925</v>
      </c>
      <c r="M12" s="194">
        <f>O12-L12-K12-J12-I12-H12</f>
        <v>1.4895353383458985</v>
      </c>
      <c r="N12" s="194"/>
      <c r="O12" s="194">
        <v>18.213635338345899</v>
      </c>
      <c r="Q12" s="135"/>
      <c r="R12" s="147"/>
      <c r="AF12" s="7">
        <v>2008</v>
      </c>
      <c r="AG12" s="194">
        <v>2.5184250000000001</v>
      </c>
      <c r="AH12" s="194">
        <v>0.23521249999999999</v>
      </c>
      <c r="AI12" s="194"/>
      <c r="AJ12" s="194">
        <v>0.48753750000000001</v>
      </c>
      <c r="AK12" s="194">
        <v>13.482925</v>
      </c>
      <c r="AL12" s="194">
        <f>AN12-AK12-AJ12-AI12-AH12-AG12</f>
        <v>1.4895353383458985</v>
      </c>
      <c r="AM12" s="194"/>
      <c r="AN12" s="194">
        <v>18.213635338345899</v>
      </c>
    </row>
    <row r="13" spans="1:40" ht="15" customHeight="1">
      <c r="G13" s="7">
        <v>2009</v>
      </c>
      <c r="H13" s="194">
        <v>0.81589999999999996</v>
      </c>
      <c r="I13" s="194">
        <v>8.5900000000000004E-2</v>
      </c>
      <c r="J13" s="194">
        <v>3.6824999999999997E-2</v>
      </c>
      <c r="K13" s="194">
        <v>1.9245000000000001</v>
      </c>
      <c r="L13" s="194">
        <v>13.789175</v>
      </c>
      <c r="M13" s="194">
        <f>O13-L13-K13-J13-I13-H13</f>
        <v>5.9274999999999634E-2</v>
      </c>
      <c r="N13" s="194"/>
      <c r="O13" s="194">
        <v>16.711575</v>
      </c>
      <c r="Q13" s="135"/>
      <c r="R13" s="147"/>
      <c r="AF13" s="7">
        <v>2009</v>
      </c>
      <c r="AG13" s="194">
        <v>0.81589999999999996</v>
      </c>
      <c r="AH13" s="194">
        <v>8.5900000000000004E-2</v>
      </c>
      <c r="AI13" s="194">
        <v>3.6824999999999997E-2</v>
      </c>
      <c r="AJ13" s="194">
        <v>1.9245000000000001</v>
      </c>
      <c r="AK13" s="194">
        <v>13.789175</v>
      </c>
      <c r="AL13" s="194">
        <f>AN13-AK13-AJ13-AI13-AH13-AG13</f>
        <v>5.9274999999999634E-2</v>
      </c>
      <c r="AM13" s="194"/>
      <c r="AN13" s="194">
        <v>16.711575</v>
      </c>
    </row>
    <row r="14" spans="1:40" ht="15" customHeight="1">
      <c r="G14" s="7">
        <v>2010</v>
      </c>
      <c r="H14" s="194">
        <v>6.47675</v>
      </c>
      <c r="I14" s="194">
        <v>0.69217499999999998</v>
      </c>
      <c r="J14" s="194">
        <v>0.22975000000000001</v>
      </c>
      <c r="K14" s="194">
        <v>1.9219999999999999</v>
      </c>
      <c r="L14" s="194">
        <v>16.366900000000001</v>
      </c>
      <c r="M14" s="194">
        <v>0</v>
      </c>
      <c r="N14" s="194"/>
      <c r="O14" s="194">
        <v>24.237925000000001</v>
      </c>
      <c r="Q14" s="135"/>
      <c r="R14" s="147"/>
      <c r="AF14" s="7">
        <v>2010</v>
      </c>
      <c r="AG14" s="194">
        <v>6.47675</v>
      </c>
      <c r="AH14" s="194">
        <v>0.69217499999999998</v>
      </c>
      <c r="AI14" s="194">
        <v>0.22975000000000001</v>
      </c>
      <c r="AJ14" s="194">
        <v>1.9219999999999999</v>
      </c>
      <c r="AK14" s="194">
        <v>16.366900000000001</v>
      </c>
      <c r="AL14" s="194">
        <v>0</v>
      </c>
      <c r="AM14" s="194"/>
      <c r="AN14" s="194">
        <v>24.237925000000001</v>
      </c>
    </row>
    <row r="15" spans="1:40" ht="15" customHeight="1">
      <c r="G15" s="7">
        <v>2011</v>
      </c>
      <c r="H15" s="194">
        <v>2.6571750000000001</v>
      </c>
      <c r="I15" s="194">
        <v>0.15595000000000001</v>
      </c>
      <c r="J15" s="194">
        <v>0.135375</v>
      </c>
      <c r="K15" s="194">
        <v>2.0126499999999998</v>
      </c>
      <c r="L15" s="194">
        <v>17.602675000000001</v>
      </c>
      <c r="M15" s="194">
        <v>0</v>
      </c>
      <c r="N15" s="194"/>
      <c r="O15" s="194">
        <v>22.353449999999999</v>
      </c>
      <c r="Q15" s="135"/>
      <c r="R15" s="147"/>
      <c r="AF15" s="7">
        <v>2011</v>
      </c>
      <c r="AG15" s="194">
        <v>2.6571750000000001</v>
      </c>
      <c r="AH15" s="194">
        <v>0.15595000000000001</v>
      </c>
      <c r="AI15" s="194">
        <v>0.135375</v>
      </c>
      <c r="AJ15" s="194">
        <v>2.0126499999999998</v>
      </c>
      <c r="AK15" s="194">
        <v>17.602675000000001</v>
      </c>
      <c r="AL15" s="194">
        <v>0</v>
      </c>
      <c r="AM15" s="194"/>
      <c r="AN15" s="194">
        <v>22.353449999999999</v>
      </c>
    </row>
    <row r="16" spans="1:40" ht="15" customHeight="1">
      <c r="G16" s="7">
        <v>2012</v>
      </c>
      <c r="H16" s="194">
        <v>1.50095</v>
      </c>
      <c r="I16" s="194">
        <v>0.12139999999999999</v>
      </c>
      <c r="J16" s="194">
        <v>4.99E-2</v>
      </c>
      <c r="K16" s="194">
        <v>3.1705000000000001</v>
      </c>
      <c r="L16" s="194">
        <v>12.9459</v>
      </c>
      <c r="M16" s="194">
        <f>O16-L16-K16-J16-I16-H16</f>
        <v>1.1416499999999989</v>
      </c>
      <c r="N16" s="194"/>
      <c r="O16" s="194">
        <v>18.930299999999999</v>
      </c>
      <c r="Q16" s="135"/>
      <c r="R16" s="147"/>
      <c r="AF16" s="7">
        <v>2012</v>
      </c>
      <c r="AG16" s="194">
        <v>1.50095</v>
      </c>
      <c r="AH16" s="194">
        <v>0.12139999999999999</v>
      </c>
      <c r="AI16" s="194">
        <v>4.99E-2</v>
      </c>
      <c r="AJ16" s="194">
        <v>3.1705000000000001</v>
      </c>
      <c r="AK16" s="194">
        <v>12.9459</v>
      </c>
      <c r="AL16" s="194">
        <f>AN16-AK16-AJ16-AI16-AH16-AG16</f>
        <v>1.1416499999999989</v>
      </c>
      <c r="AM16" s="194"/>
      <c r="AN16" s="194">
        <v>18.930299999999999</v>
      </c>
    </row>
    <row r="17" spans="7:41" ht="15" customHeight="1">
      <c r="G17" s="7">
        <v>2013</v>
      </c>
      <c r="H17" s="194">
        <v>1.0900000000000001</v>
      </c>
      <c r="I17" s="194">
        <v>0.34</v>
      </c>
      <c r="J17" s="194">
        <v>0.2</v>
      </c>
      <c r="K17" s="194">
        <v>2.6</v>
      </c>
      <c r="L17" s="194">
        <v>7.39</v>
      </c>
      <c r="M17" s="194">
        <v>0</v>
      </c>
      <c r="N17" s="194"/>
      <c r="O17" s="194">
        <v>9.9</v>
      </c>
      <c r="Q17" s="135"/>
      <c r="R17" s="147"/>
      <c r="AF17" s="7">
        <v>2013</v>
      </c>
      <c r="AG17" s="194">
        <v>1.0900000000000001</v>
      </c>
      <c r="AH17" s="194">
        <v>0.34</v>
      </c>
      <c r="AI17" s="194">
        <v>0.2</v>
      </c>
      <c r="AJ17" s="194">
        <v>2.6</v>
      </c>
      <c r="AK17" s="194">
        <v>7.39</v>
      </c>
      <c r="AL17" s="194">
        <v>0</v>
      </c>
      <c r="AM17" s="194"/>
      <c r="AN17" s="194">
        <v>9.9</v>
      </c>
    </row>
    <row r="18" spans="7:41" ht="15" customHeight="1">
      <c r="G18" s="7">
        <v>2014</v>
      </c>
      <c r="H18" s="194">
        <v>1.554</v>
      </c>
      <c r="I18" s="194">
        <v>0.44700000000000001</v>
      </c>
      <c r="J18" s="194">
        <v>1.0629999999999999</v>
      </c>
      <c r="K18" s="194">
        <v>16.190000000000001</v>
      </c>
      <c r="L18" s="194">
        <v>16</v>
      </c>
      <c r="M18" s="194">
        <v>0</v>
      </c>
      <c r="N18" s="194"/>
      <c r="O18" s="194">
        <v>35.14</v>
      </c>
      <c r="P18" s="4"/>
      <c r="Q18" s="135"/>
      <c r="R18" s="147"/>
      <c r="AF18" s="7">
        <v>2014</v>
      </c>
      <c r="AG18" s="194">
        <v>1.554</v>
      </c>
      <c r="AH18" s="194">
        <v>0.44700000000000001</v>
      </c>
      <c r="AI18" s="194">
        <v>1.0629999999999999</v>
      </c>
      <c r="AJ18" s="194">
        <v>16.190000000000001</v>
      </c>
      <c r="AK18" s="194">
        <v>16</v>
      </c>
      <c r="AL18" s="194">
        <v>0</v>
      </c>
      <c r="AM18" s="194"/>
      <c r="AN18" s="194">
        <v>35.14</v>
      </c>
    </row>
    <row r="19" spans="7:41" ht="15" customHeight="1">
      <c r="G19" s="7">
        <v>2015</v>
      </c>
      <c r="H19" s="194"/>
      <c r="I19" s="194"/>
      <c r="J19" s="194"/>
      <c r="K19" s="194"/>
      <c r="L19" s="194"/>
      <c r="M19" s="194"/>
      <c r="N19" s="194"/>
      <c r="O19" s="194"/>
      <c r="Q19" s="135"/>
      <c r="R19" s="135"/>
      <c r="AF19" s="7">
        <v>2016</v>
      </c>
      <c r="AG19" s="194">
        <v>1.98</v>
      </c>
      <c r="AH19" s="194">
        <v>0.03</v>
      </c>
      <c r="AI19" s="194">
        <v>0.37</v>
      </c>
      <c r="AJ19" s="194">
        <v>7.49</v>
      </c>
      <c r="AK19" s="194">
        <v>25.03</v>
      </c>
      <c r="AL19" s="194">
        <v>0</v>
      </c>
      <c r="AM19" s="194"/>
      <c r="AN19" s="194">
        <v>35.229999999999997</v>
      </c>
    </row>
    <row r="20" spans="7:41" ht="15" customHeight="1">
      <c r="G20" s="7">
        <v>2016</v>
      </c>
      <c r="H20" s="194">
        <v>1.98</v>
      </c>
      <c r="I20" s="194">
        <v>0.03</v>
      </c>
      <c r="J20" s="194">
        <v>0.37</v>
      </c>
      <c r="K20" s="194">
        <v>7.49</v>
      </c>
      <c r="L20" s="194">
        <v>25.03</v>
      </c>
      <c r="M20" s="194">
        <v>0</v>
      </c>
      <c r="N20" s="194"/>
      <c r="O20" s="194">
        <v>35.229999999999997</v>
      </c>
      <c r="P20"/>
      <c r="Q20" s="135"/>
      <c r="R20" s="135"/>
      <c r="AF20" s="7">
        <v>2019</v>
      </c>
      <c r="AG20" s="194">
        <v>7.99</v>
      </c>
      <c r="AH20" s="194">
        <v>0.22</v>
      </c>
      <c r="AI20" s="194">
        <v>0.2</v>
      </c>
      <c r="AJ20" s="194">
        <v>1.7</v>
      </c>
      <c r="AK20" s="194">
        <v>10</v>
      </c>
      <c r="AL20" s="194">
        <f>AN20-AK20-AJ20-AI20-AH20-AG20</f>
        <v>8.2100000000000026</v>
      </c>
      <c r="AM20" s="194"/>
      <c r="AN20" s="194">
        <v>28.32</v>
      </c>
    </row>
    <row r="21" spans="7:41" ht="15" customHeight="1">
      <c r="G21" s="7">
        <v>2017</v>
      </c>
      <c r="H21" s="194"/>
      <c r="I21" s="194"/>
      <c r="J21" s="194"/>
      <c r="K21" s="194"/>
      <c r="L21" s="194"/>
      <c r="M21" s="194"/>
      <c r="N21" s="194"/>
      <c r="O21" s="194"/>
      <c r="Q21" s="135"/>
      <c r="R21" s="135"/>
      <c r="AF21" s="7">
        <v>2021</v>
      </c>
      <c r="AG21" s="194">
        <v>0.7753000000000001</v>
      </c>
      <c r="AH21" s="194">
        <v>0.24367499999999995</v>
      </c>
      <c r="AI21" s="194">
        <v>0.1305</v>
      </c>
      <c r="AJ21" s="194">
        <v>2.39255</v>
      </c>
      <c r="AK21" s="194">
        <v>12.320275000000002</v>
      </c>
      <c r="AL21" s="194">
        <v>0</v>
      </c>
      <c r="AM21" s="194"/>
      <c r="AN21" s="194">
        <v>15.438799999999993</v>
      </c>
    </row>
    <row r="22" spans="7:41" ht="15" customHeight="1">
      <c r="G22" s="7">
        <v>2018</v>
      </c>
      <c r="H22" s="194"/>
      <c r="I22" s="194"/>
      <c r="J22" s="194"/>
      <c r="K22" s="194"/>
      <c r="L22" s="194"/>
      <c r="M22" s="194"/>
      <c r="N22" s="194"/>
      <c r="O22" s="194"/>
      <c r="Q22" s="135"/>
      <c r="R22" s="135"/>
      <c r="AG22" s="194"/>
      <c r="AH22" s="194"/>
      <c r="AI22" s="194"/>
      <c r="AJ22" s="194"/>
      <c r="AK22" s="194"/>
      <c r="AL22" s="194"/>
      <c r="AM22" s="194"/>
      <c r="AN22" s="194"/>
    </row>
    <row r="23" spans="7:41" ht="15" customHeight="1">
      <c r="G23" s="7">
        <v>2019</v>
      </c>
      <c r="H23" s="194">
        <v>7.99</v>
      </c>
      <c r="I23" s="194">
        <v>0.22</v>
      </c>
      <c r="J23" s="194">
        <v>0.2</v>
      </c>
      <c r="K23" s="194">
        <v>1.7</v>
      </c>
      <c r="L23" s="194">
        <v>10</v>
      </c>
      <c r="M23" s="194">
        <f>O23-L23-K23-J23-I23-H23</f>
        <v>8.2100000000000026</v>
      </c>
      <c r="N23" s="194"/>
      <c r="O23" s="194">
        <v>28.32</v>
      </c>
      <c r="Q23" s="135"/>
      <c r="R23" s="135"/>
      <c r="AG23" s="194"/>
      <c r="AH23" s="194"/>
      <c r="AI23" s="194"/>
      <c r="AJ23" s="194"/>
      <c r="AK23" s="194"/>
      <c r="AL23" s="194"/>
      <c r="AM23" s="194"/>
      <c r="AN23" s="194"/>
    </row>
    <row r="24" spans="7:41" ht="15" customHeight="1">
      <c r="G24" s="7">
        <v>2020</v>
      </c>
      <c r="H24" s="194"/>
      <c r="I24" s="194"/>
      <c r="J24" s="194"/>
      <c r="K24" s="194"/>
      <c r="L24" s="194"/>
      <c r="M24" s="194"/>
      <c r="N24" s="194"/>
      <c r="O24" s="194"/>
      <c r="Q24" s="135"/>
      <c r="R24" s="135"/>
      <c r="AG24" s="194"/>
      <c r="AH24" s="194"/>
      <c r="AI24" s="194"/>
      <c r="AJ24" s="194"/>
      <c r="AK24" s="194"/>
      <c r="AL24" s="194"/>
      <c r="AM24" s="194"/>
      <c r="AN24" s="194"/>
    </row>
    <row r="25" spans="7:41" ht="15" customHeight="1">
      <c r="G25" s="7">
        <v>2021</v>
      </c>
      <c r="H25" s="194">
        <v>0.7753000000000001</v>
      </c>
      <c r="I25" s="194">
        <v>0.24367499999999995</v>
      </c>
      <c r="J25" s="194">
        <v>0.1305</v>
      </c>
      <c r="K25" s="194">
        <v>2.39255</v>
      </c>
      <c r="L25" s="194"/>
      <c r="M25" s="194">
        <v>0</v>
      </c>
      <c r="N25" s="194"/>
      <c r="O25" s="194">
        <v>15.438799999999993</v>
      </c>
      <c r="Q25" s="135"/>
      <c r="R25" s="135"/>
      <c r="AG25" s="194"/>
      <c r="AH25" s="194"/>
      <c r="AI25" s="194"/>
      <c r="AJ25" s="194"/>
      <c r="AK25" s="194"/>
      <c r="AL25" s="194"/>
      <c r="AM25" s="194"/>
      <c r="AN25" s="194"/>
    </row>
    <row r="26" spans="7:41" ht="15" customHeight="1">
      <c r="G26" s="32"/>
      <c r="H26" s="244"/>
      <c r="I26" s="244"/>
      <c r="J26" s="244"/>
      <c r="K26" s="244"/>
      <c r="L26" s="244"/>
      <c r="M26" s="244"/>
      <c r="N26" s="244"/>
      <c r="O26" s="244"/>
      <c r="P26" s="32"/>
      <c r="Q26" s="32"/>
      <c r="R26" s="32"/>
      <c r="S26" s="32"/>
      <c r="T26" s="32"/>
      <c r="U26" s="32"/>
      <c r="V26" s="32"/>
      <c r="W26" s="32"/>
      <c r="X26" s="32"/>
      <c r="Y26" s="32"/>
    </row>
    <row r="27" spans="7:41" ht="15" customHeight="1">
      <c r="G27" s="32"/>
      <c r="H27" s="32"/>
      <c r="I27" s="32"/>
      <c r="J27" s="32"/>
      <c r="K27" s="32"/>
      <c r="L27" s="32"/>
      <c r="M27" s="32"/>
      <c r="N27" s="32"/>
      <c r="O27" s="32"/>
      <c r="P27" s="32"/>
      <c r="Q27" s="32"/>
      <c r="R27" s="32"/>
      <c r="S27" s="32"/>
      <c r="T27" s="32"/>
      <c r="U27" s="32"/>
      <c r="V27" s="32"/>
      <c r="W27" s="32"/>
      <c r="X27" s="32"/>
      <c r="Y27" s="32"/>
    </row>
    <row r="28" spans="7:41" ht="15" customHeight="1">
      <c r="G28" s="31"/>
      <c r="H28" s="31"/>
      <c r="I28" s="31"/>
      <c r="J28" s="31"/>
      <c r="K28" s="31"/>
      <c r="L28" s="31"/>
      <c r="M28" s="31"/>
      <c r="N28" s="31"/>
      <c r="O28" s="31"/>
      <c r="P28" s="31"/>
      <c r="Q28" s="31"/>
      <c r="R28" s="31"/>
      <c r="S28" s="31"/>
      <c r="T28" s="31"/>
      <c r="U28" s="31"/>
      <c r="V28" s="31"/>
      <c r="W28" s="31"/>
      <c r="X28" s="31"/>
      <c r="Y28" s="31"/>
    </row>
    <row r="30" spans="7:41" ht="15" customHeight="1">
      <c r="AF30" s="6" t="s">
        <v>24</v>
      </c>
      <c r="AG30" s="7" t="s">
        <v>14</v>
      </c>
      <c r="AH30" s="7" t="s">
        <v>15</v>
      </c>
      <c r="AI30" s="7" t="s">
        <v>17</v>
      </c>
      <c r="AJ30" s="7" t="s">
        <v>16</v>
      </c>
      <c r="AK30" s="7" t="s">
        <v>10</v>
      </c>
      <c r="AL30" s="7" t="s">
        <v>11</v>
      </c>
      <c r="AM30" s="7" t="s">
        <v>313</v>
      </c>
      <c r="AN30" s="7" t="s">
        <v>334</v>
      </c>
      <c r="AO30" s="7" t="s">
        <v>23</v>
      </c>
    </row>
    <row r="31" spans="7:41" ht="15" customHeight="1">
      <c r="G31" s="6" t="s">
        <v>24</v>
      </c>
      <c r="H31" s="7" t="s">
        <v>14</v>
      </c>
      <c r="I31" s="7" t="s">
        <v>15</v>
      </c>
      <c r="J31" s="7" t="s">
        <v>17</v>
      </c>
      <c r="K31" s="7" t="s">
        <v>16</v>
      </c>
      <c r="L31" s="7" t="s">
        <v>10</v>
      </c>
      <c r="M31" s="7" t="s">
        <v>11</v>
      </c>
      <c r="N31" s="7" t="s">
        <v>313</v>
      </c>
      <c r="P31" s="7" t="s">
        <v>23</v>
      </c>
      <c r="AF31" s="7">
        <v>2005</v>
      </c>
      <c r="AG31" s="194">
        <v>1.9346625</v>
      </c>
      <c r="AH31" s="194">
        <v>8.6137500000000006E-2</v>
      </c>
      <c r="AI31" s="194">
        <v>3.9612500000000002E-2</v>
      </c>
      <c r="AJ31" s="194">
        <v>0.50081249999999999</v>
      </c>
      <c r="AK31" s="194">
        <v>1.0579499999999999</v>
      </c>
      <c r="AL31" s="194"/>
      <c r="AM31" s="194">
        <v>0</v>
      </c>
      <c r="AN31" s="194"/>
      <c r="AO31" s="194">
        <v>3.2556250000000002</v>
      </c>
    </row>
    <row r="32" spans="7:41" ht="15" customHeight="1">
      <c r="G32" s="7">
        <v>2005</v>
      </c>
      <c r="H32" s="194">
        <v>1.9346625</v>
      </c>
      <c r="I32" s="194">
        <v>8.6137500000000006E-2</v>
      </c>
      <c r="J32" s="194">
        <v>3.9612500000000002E-2</v>
      </c>
      <c r="K32" s="194">
        <v>0.50081249999999999</v>
      </c>
      <c r="L32" s="194">
        <v>1.0579499999999999</v>
      </c>
      <c r="M32" s="194"/>
      <c r="N32" s="194">
        <v>0</v>
      </c>
      <c r="O32" s="194"/>
      <c r="P32" s="194">
        <v>3.2556250000000002</v>
      </c>
      <c r="AF32" s="7">
        <v>2006</v>
      </c>
      <c r="AG32" s="245">
        <v>2.7719466911764701</v>
      </c>
      <c r="AH32" s="245">
        <v>6.3581801470588201E-2</v>
      </c>
      <c r="AI32" s="245">
        <v>0.10725</v>
      </c>
      <c r="AJ32" s="245">
        <v>0.58561213235294096</v>
      </c>
      <c r="AK32" s="245">
        <v>0.97786764705882401</v>
      </c>
      <c r="AL32" s="194"/>
      <c r="AM32" s="194">
        <v>0</v>
      </c>
      <c r="AN32" s="194"/>
      <c r="AO32" s="245">
        <v>4.3431295955882403</v>
      </c>
    </row>
    <row r="33" spans="7:41" ht="15" customHeight="1">
      <c r="G33" s="7">
        <v>2006</v>
      </c>
      <c r="H33" s="245">
        <v>2.7719466911764701</v>
      </c>
      <c r="I33" s="245">
        <v>6.3581801470588201E-2</v>
      </c>
      <c r="J33" s="245">
        <v>0.10725</v>
      </c>
      <c r="K33" s="245">
        <v>0.58561213235294096</v>
      </c>
      <c r="L33" s="245">
        <v>0.97786764705882401</v>
      </c>
      <c r="M33" s="194"/>
      <c r="N33" s="194">
        <v>0</v>
      </c>
      <c r="O33" s="194"/>
      <c r="P33" s="245">
        <v>4.3431295955882403</v>
      </c>
      <c r="AF33" s="7">
        <v>2007</v>
      </c>
      <c r="AG33" s="246">
        <v>0.59781249999999997</v>
      </c>
      <c r="AH33" s="246">
        <v>1.6500000000000001E-2</v>
      </c>
      <c r="AI33" s="245"/>
      <c r="AJ33" s="245"/>
      <c r="AK33" s="246">
        <v>7.6325000000000004E-2</v>
      </c>
      <c r="AL33" s="194"/>
      <c r="AM33" s="194">
        <v>0</v>
      </c>
      <c r="AN33" s="194"/>
      <c r="AO33" s="246">
        <v>0.6852625</v>
      </c>
    </row>
    <row r="34" spans="7:41" ht="15" customHeight="1">
      <c r="G34" s="7">
        <v>2007</v>
      </c>
      <c r="H34" s="246">
        <v>0.59781249999999997</v>
      </c>
      <c r="I34" s="246">
        <v>1.6500000000000001E-2</v>
      </c>
      <c r="J34" s="245"/>
      <c r="K34" s="245"/>
      <c r="L34" s="246">
        <v>7.6325000000000004E-2</v>
      </c>
      <c r="M34" s="194"/>
      <c r="N34" s="194">
        <v>0</v>
      </c>
      <c r="O34" s="194"/>
      <c r="P34" s="246">
        <v>0.6852625</v>
      </c>
      <c r="X34" s="135"/>
      <c r="Y34" s="137"/>
      <c r="Z34" s="139"/>
      <c r="AA34" s="142"/>
      <c r="AB34" s="147"/>
      <c r="AC34" s="147"/>
      <c r="AD34" s="147"/>
      <c r="AE34" s="147"/>
      <c r="AF34" s="7">
        <v>2008</v>
      </c>
      <c r="AG34" s="246">
        <v>4.1528375000000004</v>
      </c>
      <c r="AH34" s="246">
        <v>0.40500000000000003</v>
      </c>
      <c r="AI34" s="246">
        <v>0.68474999999999997</v>
      </c>
      <c r="AJ34" s="246">
        <v>1.5189999999999999</v>
      </c>
      <c r="AK34" s="246">
        <v>4.9227125000000003</v>
      </c>
      <c r="AL34" s="194"/>
      <c r="AM34" s="194">
        <f>AO34-AK34-AJ34-AI34-AH34-AG34</f>
        <v>1.2324999999997921E-2</v>
      </c>
      <c r="AN34" s="194"/>
      <c r="AO34" s="246">
        <v>11.696624999999999</v>
      </c>
    </row>
    <row r="35" spans="7:41" ht="15" customHeight="1">
      <c r="G35" s="7">
        <v>2008</v>
      </c>
      <c r="H35" s="246">
        <v>4.1528375000000004</v>
      </c>
      <c r="I35" s="246">
        <v>0.40500000000000003</v>
      </c>
      <c r="J35" s="246">
        <v>0.68474999999999997</v>
      </c>
      <c r="K35" s="246">
        <v>1.5189999999999999</v>
      </c>
      <c r="L35" s="246">
        <v>4.9227125000000003</v>
      </c>
      <c r="M35" s="194"/>
      <c r="N35" s="194">
        <f>P35-L35-K35-J35-I35-H35</f>
        <v>1.2324999999997921E-2</v>
      </c>
      <c r="O35" s="194"/>
      <c r="P35" s="246">
        <v>11.696624999999999</v>
      </c>
      <c r="X35" s="135"/>
      <c r="Y35" s="137"/>
      <c r="Z35" s="139"/>
      <c r="AA35" s="142"/>
      <c r="AB35" s="147"/>
      <c r="AC35" s="147"/>
      <c r="AD35" s="147"/>
      <c r="AE35" s="147"/>
      <c r="AF35" s="7">
        <v>2009</v>
      </c>
      <c r="AG35" s="245">
        <v>1.89092610759494</v>
      </c>
      <c r="AH35" s="245">
        <v>0.160112816455696</v>
      </c>
      <c r="AI35" s="245">
        <v>0.56851898734177198</v>
      </c>
      <c r="AJ35" s="245">
        <v>0.36009651898734202</v>
      </c>
      <c r="AK35" s="245">
        <v>4.1635996835442999</v>
      </c>
      <c r="AL35" s="194"/>
      <c r="AM35" s="194"/>
      <c r="AN35" s="194"/>
      <c r="AO35" s="245">
        <v>6.9459867088607599</v>
      </c>
    </row>
    <row r="36" spans="7:41" ht="15" customHeight="1">
      <c r="G36" s="7">
        <v>2009</v>
      </c>
      <c r="H36" s="245">
        <v>1.89092610759494</v>
      </c>
      <c r="I36" s="245">
        <v>0.160112816455696</v>
      </c>
      <c r="J36" s="245">
        <v>0.56851898734177198</v>
      </c>
      <c r="K36" s="245">
        <v>0.36009651898734202</v>
      </c>
      <c r="L36" s="245">
        <v>4.1635996835442999</v>
      </c>
      <c r="M36" s="194"/>
      <c r="N36" s="194"/>
      <c r="O36" s="194"/>
      <c r="P36" s="245">
        <v>6.9459867088607599</v>
      </c>
      <c r="X36" s="135"/>
      <c r="Y36" s="137"/>
      <c r="Z36" s="139"/>
      <c r="AA36" s="142"/>
      <c r="AB36" s="147"/>
      <c r="AC36" s="147"/>
      <c r="AD36" s="147"/>
      <c r="AE36" s="147"/>
      <c r="AF36" s="7">
        <v>2010</v>
      </c>
      <c r="AG36" s="246">
        <v>3.5830625</v>
      </c>
      <c r="AH36" s="246">
        <v>0.540825</v>
      </c>
      <c r="AI36" s="246">
        <v>0.40521249999999998</v>
      </c>
      <c r="AJ36" s="246">
        <v>0.64853749999999999</v>
      </c>
      <c r="AK36" s="246">
        <v>14.741362499999999</v>
      </c>
      <c r="AL36" s="194"/>
      <c r="AM36" s="194"/>
      <c r="AN36" s="194"/>
      <c r="AO36" s="246">
        <v>18.119262500000001</v>
      </c>
    </row>
    <row r="37" spans="7:41" ht="15" customHeight="1">
      <c r="G37" s="7">
        <v>2010</v>
      </c>
      <c r="H37" s="246">
        <v>3.5830625</v>
      </c>
      <c r="I37" s="246">
        <v>0.540825</v>
      </c>
      <c r="J37" s="246">
        <v>0.40521249999999998</v>
      </c>
      <c r="K37" s="246">
        <v>0.64853749999999999</v>
      </c>
      <c r="L37" s="246">
        <v>14.741362499999999</v>
      </c>
      <c r="M37" s="194"/>
      <c r="N37" s="194"/>
      <c r="O37" s="194"/>
      <c r="P37" s="246">
        <v>18.119262500000001</v>
      </c>
      <c r="X37" s="135"/>
      <c r="Y37" s="137"/>
      <c r="Z37" s="139"/>
      <c r="AA37" s="142"/>
      <c r="AB37" s="147"/>
      <c r="AC37" s="147"/>
      <c r="AD37" s="147"/>
      <c r="AE37" s="147"/>
      <c r="AF37" s="7">
        <v>2011</v>
      </c>
      <c r="AG37" s="246">
        <v>2.82710588235294</v>
      </c>
      <c r="AH37" s="246">
        <v>0.259129411764706</v>
      </c>
      <c r="AI37" s="246">
        <v>0</v>
      </c>
      <c r="AJ37" s="246">
        <v>0.37817352941176502</v>
      </c>
      <c r="AK37" s="246">
        <v>8.9464529411764708</v>
      </c>
      <c r="AL37" s="194"/>
      <c r="AM37" s="194">
        <f>AO37-AK37-AJ37-AI37-AH37-AG37</f>
        <v>0.44137058823531872</v>
      </c>
      <c r="AN37" s="194"/>
      <c r="AO37" s="246">
        <v>12.852232352941201</v>
      </c>
    </row>
    <row r="38" spans="7:41" ht="15" customHeight="1">
      <c r="G38" s="7">
        <v>2011</v>
      </c>
      <c r="H38" s="246">
        <v>2.82710588235294</v>
      </c>
      <c r="I38" s="246">
        <v>0.259129411764706</v>
      </c>
      <c r="J38" s="246">
        <v>0</v>
      </c>
      <c r="K38" s="246">
        <v>0.37817352941176502</v>
      </c>
      <c r="L38" s="246">
        <v>8.9464529411764708</v>
      </c>
      <c r="M38" s="194"/>
      <c r="N38" s="194">
        <f>P38-L38-K38-J38-I38-H38</f>
        <v>0.44137058823531872</v>
      </c>
      <c r="O38" s="194"/>
      <c r="P38" s="246">
        <v>12.852232352941201</v>
      </c>
      <c r="X38" s="135"/>
      <c r="Y38" s="137"/>
      <c r="Z38" s="139"/>
      <c r="AA38" s="142"/>
      <c r="AB38" s="147"/>
      <c r="AC38" s="147"/>
      <c r="AD38" s="147"/>
      <c r="AE38" s="147"/>
      <c r="AF38" s="7">
        <v>2012</v>
      </c>
      <c r="AG38" s="247">
        <v>0.820025</v>
      </c>
      <c r="AH38" s="247">
        <v>1.9900000000000001E-2</v>
      </c>
      <c r="AI38" s="247">
        <v>0</v>
      </c>
      <c r="AJ38" s="247">
        <v>0.10287499999999999</v>
      </c>
      <c r="AK38" s="247">
        <v>9.0535875000000008</v>
      </c>
      <c r="AL38" s="194"/>
      <c r="AM38" s="194">
        <f>AO38-AK38-AJ38-AI38-AH38-AG38</f>
        <v>0.20705854430379844</v>
      </c>
      <c r="AN38" s="194"/>
      <c r="AO38" s="247">
        <v>10.203446044303799</v>
      </c>
    </row>
    <row r="39" spans="7:41" ht="15" customHeight="1">
      <c r="G39" s="7">
        <v>2012</v>
      </c>
      <c r="H39" s="247">
        <v>0.820025</v>
      </c>
      <c r="I39" s="247">
        <v>1.9900000000000001E-2</v>
      </c>
      <c r="J39" s="247">
        <v>0</v>
      </c>
      <c r="K39" s="247">
        <v>0.10287499999999999</v>
      </c>
      <c r="L39" s="247">
        <v>9.0535875000000008</v>
      </c>
      <c r="M39" s="194"/>
      <c r="N39" s="194">
        <f>P39-L39-K39-J39-I39-H39</f>
        <v>0.20705854430379844</v>
      </c>
      <c r="O39" s="194"/>
      <c r="P39" s="247">
        <v>10.203446044303799</v>
      </c>
      <c r="X39" s="135"/>
      <c r="Y39" s="137"/>
      <c r="Z39" s="139"/>
      <c r="AA39" s="142"/>
      <c r="AB39" s="147"/>
      <c r="AC39" s="147"/>
      <c r="AD39" s="147"/>
      <c r="AE39" s="147"/>
      <c r="AF39" s="7">
        <v>2013</v>
      </c>
      <c r="AG39" s="194">
        <v>1.96</v>
      </c>
      <c r="AH39" s="194">
        <v>0.01</v>
      </c>
      <c r="AI39" s="194">
        <v>0</v>
      </c>
      <c r="AJ39" s="194">
        <v>0.64</v>
      </c>
      <c r="AK39" s="194">
        <v>6.06</v>
      </c>
      <c r="AL39" s="194">
        <v>0.21</v>
      </c>
      <c r="AM39" s="194">
        <v>0</v>
      </c>
      <c r="AN39" s="194"/>
      <c r="AO39" s="194">
        <v>8.35</v>
      </c>
    </row>
    <row r="40" spans="7:41" ht="15" customHeight="1">
      <c r="G40" s="7">
        <v>2013</v>
      </c>
      <c r="H40" s="194">
        <v>1.96</v>
      </c>
      <c r="I40" s="194">
        <v>0.01</v>
      </c>
      <c r="J40" s="194">
        <v>0</v>
      </c>
      <c r="K40" s="194">
        <v>0.64</v>
      </c>
      <c r="L40" s="194">
        <v>6.06</v>
      </c>
      <c r="M40" s="194">
        <v>0.21</v>
      </c>
      <c r="N40" s="194">
        <v>0</v>
      </c>
      <c r="O40" s="194"/>
      <c r="P40" s="194">
        <v>8.35</v>
      </c>
      <c r="X40" s="135"/>
      <c r="Y40" s="137"/>
      <c r="Z40" s="139"/>
      <c r="AA40" s="142"/>
      <c r="AB40" s="147"/>
      <c r="AC40" s="147"/>
      <c r="AD40" s="147"/>
      <c r="AE40" s="147"/>
      <c r="AF40" s="7">
        <v>2014</v>
      </c>
      <c r="AG40" s="194">
        <v>1.504</v>
      </c>
      <c r="AH40" s="194">
        <v>0.129</v>
      </c>
      <c r="AI40" s="194">
        <v>3.5000000000000003E-2</v>
      </c>
      <c r="AJ40" s="194">
        <v>0.46700000000000003</v>
      </c>
      <c r="AK40" s="194">
        <v>10.039999999999999</v>
      </c>
      <c r="AL40" s="194">
        <v>0.01</v>
      </c>
      <c r="AM40" s="194">
        <v>0</v>
      </c>
      <c r="AN40" s="194"/>
      <c r="AO40" s="194">
        <v>11.94</v>
      </c>
    </row>
    <row r="41" spans="7:41" ht="15" customHeight="1">
      <c r="G41" s="7">
        <v>2014</v>
      </c>
      <c r="H41" s="194">
        <v>1.504</v>
      </c>
      <c r="I41" s="194">
        <v>0.129</v>
      </c>
      <c r="J41" s="194">
        <v>3.5000000000000003E-2</v>
      </c>
      <c r="K41" s="194">
        <v>0.46700000000000003</v>
      </c>
      <c r="L41" s="194">
        <v>10.039999999999999</v>
      </c>
      <c r="M41" s="194">
        <v>0.01</v>
      </c>
      <c r="N41" s="194">
        <v>0</v>
      </c>
      <c r="O41" s="194"/>
      <c r="P41" s="194">
        <v>11.94</v>
      </c>
      <c r="X41" s="135"/>
      <c r="Y41" s="137"/>
      <c r="Z41" s="139"/>
      <c r="AA41" s="142"/>
      <c r="AB41" s="147"/>
      <c r="AC41" s="147"/>
      <c r="AD41" s="147"/>
      <c r="AE41" s="147"/>
      <c r="AF41" s="7">
        <v>2017</v>
      </c>
      <c r="AG41" s="194">
        <v>3.48</v>
      </c>
      <c r="AH41" s="194">
        <v>7.0000000000000007E-2</v>
      </c>
      <c r="AI41" s="194">
        <v>0.13</v>
      </c>
      <c r="AJ41" s="194">
        <v>0.64</v>
      </c>
      <c r="AK41" s="194">
        <v>5.61</v>
      </c>
      <c r="AL41" s="194">
        <v>0.5</v>
      </c>
      <c r="AM41" s="194">
        <v>0</v>
      </c>
      <c r="AN41" s="194"/>
      <c r="AO41" s="194">
        <v>9.75</v>
      </c>
    </row>
    <row r="42" spans="7:41" ht="15" customHeight="1">
      <c r="G42" s="7">
        <v>2015</v>
      </c>
      <c r="H42" s="247"/>
      <c r="I42" s="247"/>
      <c r="J42" s="247"/>
      <c r="K42" s="247"/>
      <c r="L42" s="247"/>
      <c r="M42" s="194"/>
      <c r="N42" s="194"/>
      <c r="O42" s="194"/>
      <c r="P42" s="194"/>
      <c r="X42" s="135"/>
      <c r="Y42" s="137"/>
      <c r="Z42" s="139"/>
      <c r="AA42" s="142"/>
      <c r="AB42" s="180"/>
      <c r="AC42" s="147"/>
      <c r="AD42" s="147"/>
      <c r="AE42" s="147"/>
      <c r="AF42" s="7">
        <v>2020</v>
      </c>
      <c r="AG42" s="194">
        <v>2.6150500000000001</v>
      </c>
      <c r="AH42" s="194">
        <v>1.4199999999999999E-2</v>
      </c>
      <c r="AI42" s="194">
        <v>1.6625000000000001E-3</v>
      </c>
      <c r="AJ42" s="194">
        <v>0.21080000000000004</v>
      </c>
      <c r="AK42" s="194">
        <v>3.1274750000000004</v>
      </c>
      <c r="AL42" s="194">
        <v>0.66883750000000008</v>
      </c>
      <c r="AM42" s="194">
        <v>0</v>
      </c>
      <c r="AN42" s="194"/>
      <c r="AO42" s="194">
        <v>6.438387500000001</v>
      </c>
    </row>
    <row r="43" spans="7:41" ht="15" customHeight="1">
      <c r="G43" s="7">
        <v>2016</v>
      </c>
      <c r="H43" s="194"/>
      <c r="I43" s="194"/>
      <c r="J43" s="194"/>
      <c r="K43" s="194"/>
      <c r="L43" s="194"/>
      <c r="M43" s="194"/>
      <c r="N43" s="194"/>
      <c r="O43" s="194"/>
      <c r="P43" s="194"/>
      <c r="X43" s="135"/>
      <c r="Y43" s="137"/>
      <c r="Z43" s="139"/>
      <c r="AA43" s="142"/>
      <c r="AB43" s="147"/>
      <c r="AC43" s="147"/>
      <c r="AD43" s="147"/>
      <c r="AE43" s="147"/>
      <c r="AF43" s="7">
        <v>2023</v>
      </c>
      <c r="AG43" s="9">
        <v>1.8981249999999998</v>
      </c>
      <c r="AH43" s="9">
        <v>7.1262499999999979E-2</v>
      </c>
      <c r="AI43" s="9">
        <v>8.3750000000000003E-4</v>
      </c>
      <c r="AJ43" s="9">
        <v>0.3050874999999999</v>
      </c>
      <c r="AK43" s="9">
        <v>10.864975000000001</v>
      </c>
      <c r="AL43" s="9">
        <v>0.34787499999999999</v>
      </c>
      <c r="AM43" s="8" t="s">
        <v>315</v>
      </c>
      <c r="AN43" s="194"/>
      <c r="AO43" s="194">
        <v>13.481974999999998</v>
      </c>
    </row>
    <row r="44" spans="7:41" ht="15" customHeight="1">
      <c r="G44" s="7">
        <v>2017</v>
      </c>
      <c r="H44" s="194">
        <v>3.48</v>
      </c>
      <c r="I44" s="194">
        <v>7.0000000000000007E-2</v>
      </c>
      <c r="J44" s="194">
        <v>0.13</v>
      </c>
      <c r="K44" s="194">
        <v>0.64</v>
      </c>
      <c r="L44" s="194">
        <v>5.61</v>
      </c>
      <c r="M44" s="194">
        <v>0.5</v>
      </c>
      <c r="N44" s="194">
        <v>0</v>
      </c>
      <c r="O44" s="194"/>
      <c r="P44" s="194">
        <v>9.75</v>
      </c>
      <c r="X44" s="135"/>
      <c r="Y44" s="137"/>
      <c r="Z44" s="137"/>
      <c r="AA44" s="144"/>
      <c r="AB44" s="147"/>
      <c r="AC44" s="147"/>
      <c r="AD44" s="147"/>
      <c r="AE44" s="147"/>
      <c r="AG44" s="194"/>
      <c r="AH44" s="194"/>
      <c r="AI44" s="194"/>
      <c r="AJ44" s="194"/>
      <c r="AK44" s="194"/>
      <c r="AL44" s="194"/>
      <c r="AM44" s="194"/>
      <c r="AN44" s="194"/>
      <c r="AO44" s="194"/>
    </row>
    <row r="45" spans="7:41" ht="15" customHeight="1">
      <c r="G45" s="7">
        <v>2018</v>
      </c>
      <c r="H45" s="194"/>
      <c r="I45" s="194"/>
      <c r="J45" s="194"/>
      <c r="K45" s="194"/>
      <c r="L45" s="194"/>
      <c r="M45" s="194"/>
      <c r="N45" s="194"/>
      <c r="O45" s="194"/>
      <c r="P45" s="194"/>
      <c r="X45" s="135"/>
      <c r="Y45" s="137"/>
      <c r="Z45" s="139"/>
      <c r="AA45" s="142"/>
      <c r="AB45" s="147"/>
      <c r="AC45" s="147"/>
      <c r="AD45" s="147"/>
      <c r="AE45" s="147"/>
      <c r="AG45" s="194"/>
      <c r="AH45" s="194"/>
      <c r="AI45" s="194"/>
      <c r="AJ45" s="194"/>
      <c r="AK45" s="194"/>
      <c r="AL45" s="194"/>
      <c r="AM45" s="194"/>
      <c r="AN45" s="194"/>
      <c r="AO45" s="194"/>
    </row>
    <row r="46" spans="7:41" ht="15" customHeight="1">
      <c r="G46" s="7">
        <v>2019</v>
      </c>
      <c r="H46" s="194"/>
      <c r="I46" s="194"/>
      <c r="J46" s="194"/>
      <c r="K46" s="194"/>
      <c r="L46" s="194"/>
      <c r="M46" s="194"/>
      <c r="N46" s="194"/>
      <c r="O46" s="194"/>
      <c r="P46" s="194"/>
      <c r="X46" s="135"/>
      <c r="Y46" s="137"/>
      <c r="Z46" s="135"/>
      <c r="AA46" s="144"/>
      <c r="AB46" s="147"/>
      <c r="AC46" s="147"/>
      <c r="AD46" s="147"/>
      <c r="AE46" s="147"/>
      <c r="AG46" s="194"/>
      <c r="AH46" s="194"/>
      <c r="AI46" s="194"/>
      <c r="AJ46" s="194"/>
      <c r="AK46" s="194"/>
      <c r="AL46" s="194"/>
      <c r="AM46" s="194"/>
      <c r="AN46" s="194"/>
      <c r="AO46" s="194"/>
    </row>
    <row r="47" spans="7:41" ht="15" customHeight="1">
      <c r="G47" s="7">
        <v>2020</v>
      </c>
      <c r="H47" s="194">
        <v>2.6150500000000001</v>
      </c>
      <c r="I47" s="194">
        <v>1.4199999999999999E-2</v>
      </c>
      <c r="J47" s="194">
        <v>1.6625000000000001E-3</v>
      </c>
      <c r="K47" s="194">
        <v>0.21080000000000004</v>
      </c>
      <c r="L47" s="194">
        <v>3.1274750000000004</v>
      </c>
      <c r="M47" s="194">
        <v>0.66883750000000008</v>
      </c>
      <c r="N47" s="194">
        <v>0</v>
      </c>
      <c r="O47" s="194"/>
      <c r="P47" s="194">
        <v>6.438387500000001</v>
      </c>
      <c r="X47" s="135"/>
      <c r="Y47" s="137"/>
      <c r="Z47" s="137"/>
      <c r="AA47" s="144"/>
      <c r="AB47" s="147"/>
      <c r="AC47" s="147"/>
      <c r="AD47" s="147"/>
      <c r="AE47" s="147"/>
      <c r="AF47" s="147"/>
    </row>
    <row r="48" spans="7:41" ht="15" customHeight="1">
      <c r="G48" s="7">
        <v>2021</v>
      </c>
      <c r="X48" s="135"/>
      <c r="Y48" s="137"/>
      <c r="Z48" s="137"/>
      <c r="AA48" s="144"/>
      <c r="AB48" s="147"/>
      <c r="AC48" s="147"/>
      <c r="AD48" s="147"/>
      <c r="AE48" s="147"/>
      <c r="AF48" s="147"/>
    </row>
    <row r="49" spans="7:42" ht="15" customHeight="1">
      <c r="G49" s="7">
        <v>2022</v>
      </c>
      <c r="X49" s="135"/>
      <c r="Y49" s="137"/>
      <c r="Z49" s="137"/>
      <c r="AA49" s="144"/>
      <c r="AB49" s="147"/>
      <c r="AC49" s="147"/>
      <c r="AD49" s="147"/>
      <c r="AE49" s="147"/>
      <c r="AF49" s="147"/>
    </row>
    <row r="50" spans="7:42" ht="15" customHeight="1">
      <c r="G50" s="7">
        <v>2023</v>
      </c>
      <c r="H50" s="9">
        <v>1.8981249999999998</v>
      </c>
      <c r="I50" s="9">
        <v>7.1262499999999979E-2</v>
      </c>
      <c r="J50" s="9">
        <v>8.3750000000000003E-4</v>
      </c>
      <c r="K50" s="9">
        <v>0.3050874999999999</v>
      </c>
      <c r="L50" s="9">
        <v>10.864975000000001</v>
      </c>
      <c r="M50" s="9">
        <v>0.34787499999999999</v>
      </c>
      <c r="N50" s="8" t="s">
        <v>315</v>
      </c>
      <c r="P50" s="9">
        <v>13.481974999999998</v>
      </c>
      <c r="X50" s="135"/>
      <c r="Y50" s="137"/>
      <c r="Z50" s="137"/>
      <c r="AA50" s="144"/>
      <c r="AB50" s="147"/>
      <c r="AC50" s="147"/>
      <c r="AD50" s="147"/>
      <c r="AE50" s="147"/>
      <c r="AF50" s="147"/>
    </row>
    <row r="51" spans="7:42" ht="15" customHeight="1">
      <c r="X51" s="135"/>
      <c r="Y51" s="137"/>
      <c r="Z51" s="137"/>
      <c r="AA51" s="144"/>
      <c r="AB51" s="147"/>
      <c r="AC51" s="147"/>
      <c r="AD51" s="147"/>
      <c r="AE51" s="147"/>
      <c r="AF51" s="147"/>
    </row>
    <row r="52" spans="7:42" ht="15" customHeight="1">
      <c r="X52" s="135"/>
      <c r="Y52" s="137"/>
      <c r="Z52" s="137"/>
      <c r="AA52" s="144"/>
      <c r="AB52" s="147"/>
      <c r="AC52" s="147"/>
      <c r="AD52" s="147"/>
      <c r="AE52" s="147"/>
      <c r="AF52" s="147"/>
    </row>
    <row r="53" spans="7:42" ht="15" customHeight="1">
      <c r="X53" s="135"/>
      <c r="Y53" s="137"/>
      <c r="Z53" s="137"/>
      <c r="AA53" s="144"/>
      <c r="AB53" s="147"/>
      <c r="AC53" s="147"/>
      <c r="AD53" s="147"/>
      <c r="AE53" s="147"/>
      <c r="AF53" s="147"/>
    </row>
    <row r="54" spans="7:42" ht="15" customHeight="1">
      <c r="X54" s="135"/>
      <c r="Y54" s="137"/>
      <c r="Z54" s="137"/>
      <c r="AA54" s="144"/>
      <c r="AB54" s="147"/>
      <c r="AC54" s="147"/>
      <c r="AD54" s="147"/>
      <c r="AE54" s="147"/>
      <c r="AF54" s="147"/>
    </row>
    <row r="55" spans="7:42" ht="15" customHeight="1">
      <c r="X55" s="135"/>
      <c r="Y55" s="137"/>
      <c r="Z55" s="137"/>
      <c r="AA55" s="144"/>
      <c r="AB55" s="147"/>
      <c r="AC55" s="147"/>
      <c r="AD55" s="147"/>
      <c r="AE55" s="147"/>
      <c r="AF55" s="6" t="s">
        <v>25</v>
      </c>
      <c r="AG55" s="7" t="s">
        <v>12</v>
      </c>
      <c r="AH55" s="7" t="s">
        <v>14</v>
      </c>
      <c r="AI55" s="7" t="s">
        <v>15</v>
      </c>
      <c r="AJ55" s="7" t="s">
        <v>16</v>
      </c>
      <c r="AK55" s="7" t="s">
        <v>20</v>
      </c>
      <c r="AL55" s="7" t="s">
        <v>19</v>
      </c>
      <c r="AM55" s="7" t="s">
        <v>10</v>
      </c>
      <c r="AN55" s="7" t="s">
        <v>21</v>
      </c>
      <c r="AO55" s="7" t="s">
        <v>334</v>
      </c>
      <c r="AP55" s="7" t="s">
        <v>23</v>
      </c>
    </row>
    <row r="56" spans="7:42" ht="15" customHeight="1">
      <c r="G56" s="6" t="s">
        <v>25</v>
      </c>
      <c r="H56" s="7" t="s">
        <v>12</v>
      </c>
      <c r="I56" s="7" t="s">
        <v>14</v>
      </c>
      <c r="J56" s="7" t="s">
        <v>15</v>
      </c>
      <c r="K56" s="7" t="s">
        <v>16</v>
      </c>
      <c r="L56" s="7" t="s">
        <v>20</v>
      </c>
      <c r="M56" s="7" t="s">
        <v>19</v>
      </c>
      <c r="N56" s="7" t="s">
        <v>10</v>
      </c>
      <c r="O56" s="7" t="s">
        <v>21</v>
      </c>
      <c r="Q56" s="7" t="s">
        <v>23</v>
      </c>
      <c r="AF56" s="7">
        <v>2005</v>
      </c>
      <c r="AG56" s="194">
        <v>3.6363636363636397E-2</v>
      </c>
      <c r="AH56" s="194">
        <v>5.1351010101010104</v>
      </c>
      <c r="AI56" s="194">
        <v>1.0306060606060601</v>
      </c>
      <c r="AJ56" s="194">
        <v>5.0587878787878804</v>
      </c>
      <c r="AK56" s="194">
        <v>0.54545454545454497</v>
      </c>
      <c r="AL56" s="194">
        <v>2</v>
      </c>
      <c r="AM56" s="194">
        <v>0</v>
      </c>
      <c r="AN56" s="194">
        <v>0</v>
      </c>
      <c r="AO56" s="194"/>
      <c r="AP56" s="194">
        <v>11.3635858585859</v>
      </c>
    </row>
    <row r="57" spans="7:42" ht="15" customHeight="1">
      <c r="G57" s="7">
        <v>2005</v>
      </c>
      <c r="H57" s="194">
        <v>3.6363636363636397E-2</v>
      </c>
      <c r="I57" s="194">
        <v>5.1351010101010104</v>
      </c>
      <c r="J57" s="194">
        <v>1.0306060606060601</v>
      </c>
      <c r="K57" s="194">
        <v>5.0587878787878804</v>
      </c>
      <c r="L57" s="194">
        <v>0.54545454545454497</v>
      </c>
      <c r="M57" s="194">
        <v>2</v>
      </c>
      <c r="N57" s="194">
        <v>0</v>
      </c>
      <c r="O57" s="194">
        <v>0</v>
      </c>
      <c r="P57" s="194"/>
      <c r="Q57" s="194">
        <v>11.3635858585859</v>
      </c>
      <c r="AF57" s="7">
        <v>2006</v>
      </c>
      <c r="AG57" s="194">
        <v>2.2222222222222199E-2</v>
      </c>
      <c r="AH57" s="194">
        <v>5.3605555555555604</v>
      </c>
      <c r="AI57" s="194">
        <v>0.18</v>
      </c>
      <c r="AJ57" s="194">
        <v>0.95111111111111102</v>
      </c>
      <c r="AK57" s="194">
        <v>3.3333333333333299</v>
      </c>
      <c r="AL57" s="194"/>
      <c r="AM57" s="194">
        <v>2.4444444444444401E-2</v>
      </c>
      <c r="AN57" s="194">
        <f>AP57-AM57-AL57-AK57-AJ57-AI57-AH57-AG57</f>
        <v>0.45333333333333131</v>
      </c>
      <c r="AO57" s="194"/>
      <c r="AP57" s="194">
        <v>10.324999999999999</v>
      </c>
    </row>
    <row r="58" spans="7:42" ht="15" customHeight="1">
      <c r="G58" s="7">
        <v>2006</v>
      </c>
      <c r="H58" s="194">
        <v>2.2222222222222199E-2</v>
      </c>
      <c r="I58" s="194">
        <v>5.3605555555555604</v>
      </c>
      <c r="J58" s="194">
        <v>0.18</v>
      </c>
      <c r="K58" s="194">
        <v>0.95111111111111102</v>
      </c>
      <c r="L58" s="194">
        <v>3.3333333333333299</v>
      </c>
      <c r="M58" s="194"/>
      <c r="N58" s="194">
        <v>2.4444444444444401E-2</v>
      </c>
      <c r="O58" s="194">
        <f>Q58-N58-M58-L58-K58-J58-I58-H58</f>
        <v>0.45333333333333131</v>
      </c>
      <c r="P58" s="194"/>
      <c r="Q58" s="194">
        <v>10.324999999999999</v>
      </c>
      <c r="AF58" s="7">
        <v>2007</v>
      </c>
      <c r="AG58" s="194">
        <v>5.5555555555555601E-3</v>
      </c>
      <c r="AH58" s="194">
        <v>11.5187373737374</v>
      </c>
      <c r="AI58" s="194">
        <v>4.3638383838383801</v>
      </c>
      <c r="AJ58" s="194">
        <v>5.6024747474747496</v>
      </c>
      <c r="AK58" s="194">
        <v>3.6363636363636398</v>
      </c>
      <c r="AL58" s="194">
        <v>2.9090909090909101</v>
      </c>
      <c r="AM58" s="194">
        <v>0.236363636363636</v>
      </c>
      <c r="AN58" s="194">
        <v>0</v>
      </c>
      <c r="AO58" s="194"/>
      <c r="AP58" s="194">
        <v>22.762424242424199</v>
      </c>
    </row>
    <row r="59" spans="7:42" ht="15" customHeight="1">
      <c r="G59" s="7">
        <v>2007</v>
      </c>
      <c r="H59" s="194">
        <v>5.5555555555555601E-3</v>
      </c>
      <c r="I59" s="194">
        <v>11.5187373737374</v>
      </c>
      <c r="J59" s="194">
        <v>4.3638383838383801</v>
      </c>
      <c r="K59" s="194">
        <v>5.6024747474747496</v>
      </c>
      <c r="L59" s="194">
        <v>3.6363636363636398</v>
      </c>
      <c r="M59" s="194">
        <v>2.9090909090909101</v>
      </c>
      <c r="N59" s="194">
        <v>0.236363636363636</v>
      </c>
      <c r="O59" s="194">
        <v>0</v>
      </c>
      <c r="P59" s="194"/>
      <c r="Q59" s="194">
        <v>22.762424242424199</v>
      </c>
      <c r="AF59" s="7">
        <v>2008</v>
      </c>
      <c r="AG59" s="194">
        <v>0.54545454545454497</v>
      </c>
      <c r="AH59" s="194">
        <v>6.4056060606060603</v>
      </c>
      <c r="AI59" s="194">
        <v>0.14949494949495001</v>
      </c>
      <c r="AJ59" s="194">
        <v>16.1677777777778</v>
      </c>
      <c r="AK59" s="194">
        <v>1.27272727272727</v>
      </c>
      <c r="AL59" s="194">
        <v>2.2727272727272698</v>
      </c>
      <c r="AM59" s="194">
        <v>6.8</v>
      </c>
      <c r="AN59" s="194">
        <v>0</v>
      </c>
      <c r="AO59" s="194"/>
      <c r="AP59" s="194">
        <v>32.863333333333301</v>
      </c>
    </row>
    <row r="60" spans="7:42" ht="15" customHeight="1">
      <c r="G60" s="7">
        <v>2008</v>
      </c>
      <c r="H60" s="194">
        <v>0.54545454545454497</v>
      </c>
      <c r="I60" s="194">
        <v>6.4056060606060603</v>
      </c>
      <c r="J60" s="194">
        <v>0.14949494949495001</v>
      </c>
      <c r="K60" s="194">
        <v>16.1677777777778</v>
      </c>
      <c r="L60" s="194">
        <v>1.27272727272727</v>
      </c>
      <c r="M60" s="194">
        <v>2.2727272727272698</v>
      </c>
      <c r="N60" s="194">
        <v>6.8</v>
      </c>
      <c r="O60" s="194">
        <v>0</v>
      </c>
      <c r="P60" s="194"/>
      <c r="Q60" s="194">
        <v>32.863333333333301</v>
      </c>
      <c r="AF60" s="7">
        <v>2009</v>
      </c>
      <c r="AG60" s="194">
        <v>0.25261904761904802</v>
      </c>
      <c r="AH60" s="194">
        <v>0.38335714285714301</v>
      </c>
      <c r="AI60" s="194">
        <v>2.4176428571428601</v>
      </c>
      <c r="AJ60" s="194">
        <v>1.5858333333333301</v>
      </c>
      <c r="AK60" s="194">
        <v>1.5904761904761899</v>
      </c>
      <c r="AL60" s="194">
        <v>1.6285714285714299</v>
      </c>
      <c r="AM60" s="194">
        <v>16.687619047618998</v>
      </c>
      <c r="AN60" s="194">
        <v>0</v>
      </c>
      <c r="AO60" s="194"/>
      <c r="AP60" s="194">
        <v>23.988333333333301</v>
      </c>
    </row>
    <row r="61" spans="7:42" ht="15" customHeight="1">
      <c r="G61" s="7">
        <v>2009</v>
      </c>
      <c r="H61" s="194">
        <v>0.25261904761904802</v>
      </c>
      <c r="I61" s="194">
        <v>0.38335714285714301</v>
      </c>
      <c r="J61" s="194">
        <v>2.4176428571428601</v>
      </c>
      <c r="K61" s="194">
        <v>1.5858333333333301</v>
      </c>
      <c r="L61" s="194">
        <v>1.5904761904761899</v>
      </c>
      <c r="M61" s="194">
        <v>1.6285714285714299</v>
      </c>
      <c r="N61" s="194">
        <v>16.687619047618998</v>
      </c>
      <c r="O61" s="194">
        <v>0</v>
      </c>
      <c r="P61" s="194"/>
      <c r="Q61" s="194">
        <v>23.988333333333301</v>
      </c>
      <c r="AF61" s="7">
        <v>2010</v>
      </c>
      <c r="AG61" s="194">
        <v>0.30476190476190501</v>
      </c>
      <c r="AH61" s="194">
        <v>7.0880952380952396</v>
      </c>
      <c r="AI61" s="194">
        <v>3.7592857142857099</v>
      </c>
      <c r="AJ61" s="194">
        <v>9.6609523809523807</v>
      </c>
      <c r="AK61" s="194">
        <v>1.0952380952381</v>
      </c>
      <c r="AL61" s="194"/>
      <c r="AM61" s="194">
        <v>18.181428571428601</v>
      </c>
      <c r="AN61" s="194">
        <f>AP61-AM61-AL61-AK61-AJ61-AI61-AH61-AG61</f>
        <v>0.82811904761906296</v>
      </c>
      <c r="AO61" s="194"/>
      <c r="AP61" s="194">
        <v>40.917880952380997</v>
      </c>
    </row>
    <row r="62" spans="7:42" ht="15" customHeight="1">
      <c r="G62" s="7">
        <v>2010</v>
      </c>
      <c r="H62" s="194">
        <v>0.30476190476190501</v>
      </c>
      <c r="I62" s="194">
        <v>7.0880952380952396</v>
      </c>
      <c r="J62" s="194">
        <v>3.7592857142857099</v>
      </c>
      <c r="K62" s="194">
        <v>9.6609523809523807</v>
      </c>
      <c r="L62" s="194">
        <v>1.0952380952381</v>
      </c>
      <c r="M62" s="194"/>
      <c r="N62" s="194">
        <v>18.181428571428601</v>
      </c>
      <c r="O62" s="194">
        <f>Q62-N62-M62-L62-K62-J62-I62-H62</f>
        <v>0.82811904761906296</v>
      </c>
      <c r="P62" s="194"/>
      <c r="Q62" s="194">
        <v>40.917880952380997</v>
      </c>
      <c r="AF62" s="7">
        <v>2011</v>
      </c>
      <c r="AG62" s="194">
        <v>1.0221428571428599</v>
      </c>
      <c r="AH62" s="194">
        <v>6.0254047619047597</v>
      </c>
      <c r="AI62" s="194">
        <v>2.0381666666666698</v>
      </c>
      <c r="AJ62" s="194">
        <v>1.85952380952381</v>
      </c>
      <c r="AK62" s="194">
        <v>0.56190476190476202</v>
      </c>
      <c r="AL62" s="194">
        <v>1.0095238095238099</v>
      </c>
      <c r="AM62" s="194">
        <v>11.2398333333333</v>
      </c>
      <c r="AN62" s="194">
        <f>AP62-AM62-AL62-AK62-AJ62-AI62-AH62-AG62</f>
        <v>0.91516666666672775</v>
      </c>
      <c r="AO62" s="194"/>
      <c r="AP62" s="194">
        <v>24.671666666666699</v>
      </c>
    </row>
    <row r="63" spans="7:42" ht="15" customHeight="1">
      <c r="G63" s="7">
        <v>2011</v>
      </c>
      <c r="H63" s="194">
        <v>1.0221428571428599</v>
      </c>
      <c r="I63" s="194">
        <v>6.0254047619047597</v>
      </c>
      <c r="J63" s="194">
        <v>2.0381666666666698</v>
      </c>
      <c r="K63" s="194">
        <v>1.85952380952381</v>
      </c>
      <c r="L63" s="194">
        <v>0.56190476190476202</v>
      </c>
      <c r="M63" s="194">
        <v>1.0095238095238099</v>
      </c>
      <c r="N63" s="194">
        <v>11.2398333333333</v>
      </c>
      <c r="O63" s="194">
        <f>Q63-N63-M63-L63-K63-J63-I63-H63</f>
        <v>0.91516666666672775</v>
      </c>
      <c r="P63" s="194"/>
      <c r="Q63" s="194">
        <v>24.671666666666699</v>
      </c>
      <c r="AF63" s="7">
        <v>2012</v>
      </c>
      <c r="AG63" s="194">
        <v>0.31952380952380999</v>
      </c>
      <c r="AH63" s="194">
        <v>2.8783571428571402</v>
      </c>
      <c r="AI63" s="194">
        <v>1.19652380952381</v>
      </c>
      <c r="AJ63" s="194">
        <v>2.8645238095238099</v>
      </c>
      <c r="AK63" s="194">
        <v>0.52476190476190498</v>
      </c>
      <c r="AL63" s="194">
        <v>1.61904761904762</v>
      </c>
      <c r="AM63" s="194">
        <v>14.9190476190476</v>
      </c>
      <c r="AN63" s="194">
        <f>AP63-AM63-AL63-AK63-AJ63-AI63-AH63-AG63</f>
        <v>2.1323095238095049</v>
      </c>
      <c r="AO63" s="194"/>
      <c r="AP63" s="194">
        <v>26.454095238095199</v>
      </c>
    </row>
    <row r="64" spans="7:42" ht="15" customHeight="1">
      <c r="G64" s="7">
        <v>2012</v>
      </c>
      <c r="H64" s="194">
        <v>0.31952380952380999</v>
      </c>
      <c r="I64" s="194">
        <v>2.8783571428571402</v>
      </c>
      <c r="J64" s="194">
        <v>1.19652380952381</v>
      </c>
      <c r="K64" s="194">
        <v>2.8645238095238099</v>
      </c>
      <c r="L64" s="194">
        <v>0.52476190476190498</v>
      </c>
      <c r="M64" s="194">
        <v>1.61904761904762</v>
      </c>
      <c r="N64" s="194">
        <v>14.9190476190476</v>
      </c>
      <c r="O64" s="194">
        <f>Q64-N64-M64-L64-K64-J64-I64-H64</f>
        <v>2.1323095238095049</v>
      </c>
      <c r="P64" s="194"/>
      <c r="Q64" s="194">
        <v>26.454095238095199</v>
      </c>
      <c r="AF64" s="7">
        <v>2015</v>
      </c>
      <c r="AG64" s="194">
        <v>1.3879999999999999</v>
      </c>
      <c r="AH64" s="194">
        <v>5.4960000000000004</v>
      </c>
      <c r="AI64" s="194">
        <v>0.96399999999999997</v>
      </c>
      <c r="AJ64" s="194">
        <v>0.75900000000000001</v>
      </c>
      <c r="AK64" s="194">
        <v>0.219</v>
      </c>
      <c r="AL64" s="194">
        <v>1.0189999999999999</v>
      </c>
      <c r="AM64" s="194">
        <v>10.65</v>
      </c>
      <c r="AN64" s="194">
        <v>0</v>
      </c>
      <c r="AO64" s="194"/>
      <c r="AP64" s="194">
        <v>20.162404761904764</v>
      </c>
    </row>
    <row r="65" spans="7:42" ht="15" customHeight="1">
      <c r="G65" s="7">
        <v>2013</v>
      </c>
      <c r="H65" s="194"/>
      <c r="I65" s="194"/>
      <c r="J65" s="194"/>
      <c r="K65" s="194"/>
      <c r="L65" s="194"/>
      <c r="M65" s="194"/>
      <c r="N65" s="194"/>
      <c r="O65" s="194"/>
      <c r="P65" s="194"/>
      <c r="Q65" s="194"/>
      <c r="AF65" s="7">
        <v>2018</v>
      </c>
      <c r="AG65" s="194">
        <v>1.1299999999999999</v>
      </c>
      <c r="AH65" s="194">
        <v>5.15</v>
      </c>
      <c r="AI65" s="194">
        <v>2.65</v>
      </c>
      <c r="AJ65" s="194">
        <v>0.3</v>
      </c>
      <c r="AK65" s="194">
        <v>0.01</v>
      </c>
      <c r="AL65" s="194">
        <v>1.57</v>
      </c>
      <c r="AM65" s="194">
        <v>17.329999999999998</v>
      </c>
      <c r="AN65" s="194">
        <v>0</v>
      </c>
      <c r="AO65" s="194"/>
      <c r="AP65" s="194">
        <v>20.9</v>
      </c>
    </row>
    <row r="66" spans="7:42" ht="15" customHeight="1">
      <c r="G66" s="7">
        <v>2014</v>
      </c>
      <c r="H66" s="194"/>
      <c r="I66" s="194"/>
      <c r="J66" s="194"/>
      <c r="K66" s="194"/>
      <c r="L66" s="194"/>
      <c r="M66" s="194"/>
      <c r="N66" s="194"/>
      <c r="O66" s="194"/>
      <c r="P66" s="194"/>
      <c r="Q66" s="194"/>
      <c r="AF66" s="7">
        <v>2020</v>
      </c>
      <c r="AG66" s="194">
        <v>2.6774047619047621</v>
      </c>
      <c r="AH66" s="194">
        <v>0.51088095238095255</v>
      </c>
      <c r="AI66" s="194">
        <v>0.12007142857142858</v>
      </c>
      <c r="AJ66" s="194">
        <v>0.57221428571428568</v>
      </c>
      <c r="AK66" s="248">
        <v>0</v>
      </c>
      <c r="AL66" s="194">
        <v>0.95238095238095244</v>
      </c>
      <c r="AM66" s="194">
        <v>43.206880952380963</v>
      </c>
      <c r="AN66" s="194"/>
      <c r="AO66" s="194"/>
      <c r="AP66" s="194">
        <v>47.823071428571424</v>
      </c>
    </row>
    <row r="67" spans="7:42" ht="15" customHeight="1">
      <c r="G67" s="7">
        <v>2015</v>
      </c>
      <c r="H67" s="194">
        <v>1.3879999999999999</v>
      </c>
      <c r="I67" s="194">
        <v>5.4960000000000004</v>
      </c>
      <c r="J67" s="194">
        <v>0.96399999999999997</v>
      </c>
      <c r="K67" s="194">
        <v>0.75900000000000001</v>
      </c>
      <c r="L67" s="194">
        <v>0.219</v>
      </c>
      <c r="M67" s="194">
        <v>1.0189999999999999</v>
      </c>
      <c r="N67" s="194">
        <v>10.65</v>
      </c>
      <c r="O67" s="194">
        <v>0</v>
      </c>
      <c r="P67" s="194"/>
      <c r="Q67" s="194">
        <v>20.162404761904764</v>
      </c>
      <c r="AF67" s="7">
        <v>2023</v>
      </c>
      <c r="AG67" s="9">
        <v>1.4990952380952383</v>
      </c>
      <c r="AH67" s="9">
        <v>1.0963809523809516</v>
      </c>
      <c r="AI67" s="9">
        <v>1.0259761904761902</v>
      </c>
      <c r="AJ67" s="9">
        <v>0.78521428571428553</v>
      </c>
      <c r="AK67" s="16" t="s">
        <v>315</v>
      </c>
      <c r="AL67" s="9">
        <v>0.19047619047619047</v>
      </c>
      <c r="AM67" s="9">
        <v>14.00921428571429</v>
      </c>
      <c r="AN67" s="194">
        <f>AP67-AM67-AL67-AJ67-AI67-AH67-AG67</f>
        <v>9.5886190476190531</v>
      </c>
      <c r="AP67" s="194">
        <v>28.194976190476197</v>
      </c>
    </row>
    <row r="68" spans="7:42" ht="15" customHeight="1">
      <c r="G68" s="7">
        <v>2016</v>
      </c>
      <c r="H68" s="194"/>
      <c r="I68" s="194"/>
      <c r="J68" s="194"/>
      <c r="K68" s="194"/>
      <c r="L68" s="194"/>
      <c r="M68" s="194"/>
      <c r="N68" s="194"/>
      <c r="O68" s="194"/>
      <c r="P68" s="194"/>
      <c r="Q68" s="194"/>
      <c r="AG68" s="194"/>
      <c r="AH68" s="194"/>
      <c r="AI68" s="194"/>
      <c r="AJ68" s="194"/>
      <c r="AK68" s="194"/>
      <c r="AL68" s="194"/>
      <c r="AM68" s="194"/>
      <c r="AN68" s="194"/>
      <c r="AO68" s="194"/>
      <c r="AP68" s="194"/>
    </row>
    <row r="69" spans="7:42" ht="15" customHeight="1">
      <c r="G69" s="7">
        <v>2017</v>
      </c>
      <c r="H69" s="194"/>
      <c r="I69" s="194"/>
      <c r="J69" s="194"/>
      <c r="K69" s="194"/>
      <c r="L69" s="194"/>
      <c r="M69" s="194"/>
      <c r="N69" s="194"/>
      <c r="O69" s="194"/>
      <c r="P69" s="194"/>
      <c r="Q69" s="194"/>
      <c r="AG69" s="194"/>
      <c r="AH69" s="194"/>
      <c r="AI69" s="194"/>
      <c r="AJ69" s="194"/>
      <c r="AK69" s="194"/>
      <c r="AL69" s="194"/>
      <c r="AM69" s="194"/>
      <c r="AN69" s="194"/>
      <c r="AO69" s="194"/>
      <c r="AP69" s="194"/>
    </row>
    <row r="70" spans="7:42" ht="15" customHeight="1">
      <c r="G70" s="7">
        <v>2018</v>
      </c>
      <c r="H70" s="194">
        <v>1.1299999999999999</v>
      </c>
      <c r="I70" s="194">
        <v>5.15</v>
      </c>
      <c r="J70" s="194">
        <v>2.65</v>
      </c>
      <c r="K70" s="194">
        <v>0.3</v>
      </c>
      <c r="L70" s="194">
        <v>0.01</v>
      </c>
      <c r="M70" s="194">
        <v>1.57</v>
      </c>
      <c r="N70" s="194">
        <v>17.329999999999998</v>
      </c>
      <c r="O70" s="194">
        <v>0</v>
      </c>
      <c r="P70" s="194"/>
      <c r="Q70" s="194">
        <v>20.9</v>
      </c>
      <c r="AG70" s="194"/>
      <c r="AH70" s="194"/>
      <c r="AI70" s="194"/>
      <c r="AJ70" s="194"/>
      <c r="AK70" s="194"/>
      <c r="AL70" s="194"/>
      <c r="AM70" s="194"/>
      <c r="AN70" s="194"/>
      <c r="AO70" s="194"/>
      <c r="AP70" s="194"/>
    </row>
    <row r="71" spans="7:42" ht="15" customHeight="1">
      <c r="G71" s="7">
        <v>2019</v>
      </c>
      <c r="H71" s="194"/>
      <c r="I71" s="194"/>
      <c r="J71" s="194"/>
      <c r="K71" s="194"/>
      <c r="L71" s="194"/>
      <c r="M71" s="194"/>
      <c r="N71" s="194"/>
      <c r="O71" s="194"/>
      <c r="P71" s="194"/>
      <c r="Q71" s="194"/>
      <c r="AG71" s="194"/>
      <c r="AH71" s="194"/>
      <c r="AI71" s="194"/>
      <c r="AJ71" s="194"/>
      <c r="AK71" s="248"/>
      <c r="AL71" s="194"/>
      <c r="AM71" s="194"/>
      <c r="AN71" s="194"/>
      <c r="AO71" s="194"/>
      <c r="AP71" s="194"/>
    </row>
    <row r="72" spans="7:42" ht="15" customHeight="1">
      <c r="G72" s="7">
        <v>2020</v>
      </c>
      <c r="H72" s="194">
        <v>2.6774047619047621</v>
      </c>
      <c r="I72" s="194">
        <v>0.51088095238095255</v>
      </c>
      <c r="J72" s="194">
        <v>0.12007142857142858</v>
      </c>
      <c r="K72" s="194">
        <v>0.57221428571428568</v>
      </c>
      <c r="L72" s="248">
        <v>0</v>
      </c>
      <c r="M72" s="194">
        <v>0.95238095238095244</v>
      </c>
      <c r="N72" s="194">
        <v>43.206880952380963</v>
      </c>
      <c r="O72" s="194"/>
      <c r="P72" s="194"/>
      <c r="Q72" s="194">
        <v>47.823071428571424</v>
      </c>
    </row>
    <row r="73" spans="7:42" ht="15" customHeight="1">
      <c r="G73" s="7">
        <v>2021</v>
      </c>
    </row>
    <row r="74" spans="7:42" ht="15" customHeight="1">
      <c r="G74" s="7">
        <v>2022</v>
      </c>
    </row>
    <row r="75" spans="7:42" ht="15" customHeight="1">
      <c r="G75" s="7">
        <v>2023</v>
      </c>
      <c r="H75" s="9">
        <v>1.4990952380952383</v>
      </c>
      <c r="I75" s="9">
        <v>1.0963809523809516</v>
      </c>
      <c r="J75" s="9">
        <v>1.0259761904761902</v>
      </c>
      <c r="K75" s="9">
        <v>0.78521428571428553</v>
      </c>
      <c r="L75" s="16" t="s">
        <v>315</v>
      </c>
      <c r="M75" s="9">
        <v>0.19047619047619047</v>
      </c>
      <c r="N75" s="9">
        <v>14.00921428571429</v>
      </c>
      <c r="O75" s="194">
        <f>Q75-N75-M75-K75-J75-I75-H75</f>
        <v>9.5886190476190531</v>
      </c>
      <c r="Q75" s="194">
        <v>28.194976190476197</v>
      </c>
    </row>
    <row r="81" spans="7:41" ht="15" customHeight="1">
      <c r="G81" s="6" t="s">
        <v>128</v>
      </c>
      <c r="H81" s="7" t="s">
        <v>14</v>
      </c>
      <c r="I81" s="7" t="s">
        <v>15</v>
      </c>
      <c r="J81" s="7" t="s">
        <v>16</v>
      </c>
      <c r="K81" s="7" t="s">
        <v>12</v>
      </c>
      <c r="L81" s="7" t="s">
        <v>18</v>
      </c>
      <c r="M81" s="7" t="s">
        <v>10</v>
      </c>
      <c r="N81" s="7" t="s">
        <v>313</v>
      </c>
      <c r="P81" s="7" t="s">
        <v>23</v>
      </c>
    </row>
    <row r="82" spans="7:41" ht="15" customHeight="1">
      <c r="G82" s="7">
        <v>2005</v>
      </c>
      <c r="H82" s="194">
        <v>1.65524242424242</v>
      </c>
      <c r="I82" s="194">
        <v>3.1729898989899001</v>
      </c>
      <c r="J82" s="194">
        <v>2.2819015151515201</v>
      </c>
      <c r="K82" s="194">
        <v>6.7888888888888901E-2</v>
      </c>
      <c r="L82" s="194">
        <v>1.2045454545454499E-3</v>
      </c>
      <c r="M82" s="194">
        <v>2.2994949494949499E-2</v>
      </c>
      <c r="N82" s="194">
        <f>P82-M82-L82-K82-J82-I82-H82</f>
        <v>0.57686111111110683</v>
      </c>
      <c r="O82" s="194"/>
      <c r="P82" s="194">
        <v>7.7790833333333298</v>
      </c>
      <c r="AF82" s="6" t="s">
        <v>128</v>
      </c>
      <c r="AG82" s="7" t="s">
        <v>14</v>
      </c>
      <c r="AH82" s="7" t="s">
        <v>15</v>
      </c>
      <c r="AI82" s="7" t="s">
        <v>16</v>
      </c>
      <c r="AJ82" s="7" t="s">
        <v>12</v>
      </c>
      <c r="AK82" s="7" t="s">
        <v>18</v>
      </c>
      <c r="AL82" s="7" t="s">
        <v>10</v>
      </c>
      <c r="AM82" s="7" t="s">
        <v>21</v>
      </c>
      <c r="AO82" s="7" t="s">
        <v>23</v>
      </c>
    </row>
    <row r="83" spans="7:41" ht="15" customHeight="1">
      <c r="G83" s="7">
        <v>2006</v>
      </c>
      <c r="H83" s="194">
        <v>1.48091310160428</v>
      </c>
      <c r="I83" s="194">
        <v>1.09464037433155</v>
      </c>
      <c r="J83" s="194">
        <v>2.3373582887700501</v>
      </c>
      <c r="K83" s="194">
        <v>6.2991978609625701E-2</v>
      </c>
      <c r="L83" s="194"/>
      <c r="M83" s="194">
        <v>0.29029411764705898</v>
      </c>
      <c r="N83" s="194">
        <f t="shared" ref="N83:N100" si="0">P83-M83-L83-K83-J83-I83-H83</f>
        <v>1.2210133689839553</v>
      </c>
      <c r="O83" s="194"/>
      <c r="P83" s="194">
        <v>6.4872112299465199</v>
      </c>
      <c r="AF83" s="7">
        <v>2005</v>
      </c>
      <c r="AG83" s="194">
        <v>1.65524242424242</v>
      </c>
      <c r="AH83" s="194">
        <v>3.1729898989899001</v>
      </c>
      <c r="AI83" s="194">
        <v>2.2819015151515201</v>
      </c>
      <c r="AJ83" s="194">
        <v>6.7888888888888901E-2</v>
      </c>
      <c r="AK83" s="194">
        <v>1.2045454545454499E-3</v>
      </c>
      <c r="AL83" s="194">
        <v>2.2994949494949499E-2</v>
      </c>
      <c r="AM83" s="194">
        <f>AO83-AL83-AK83-AJ83-AI83-AH83-AG83</f>
        <v>0.57686111111110683</v>
      </c>
      <c r="AN83" s="194"/>
      <c r="AO83" s="194">
        <v>7.7790833333333298</v>
      </c>
    </row>
    <row r="84" spans="7:41" ht="15" customHeight="1">
      <c r="G84" s="7">
        <v>2007</v>
      </c>
      <c r="H84" s="194">
        <v>5.8458694444444497</v>
      </c>
      <c r="I84" s="194">
        <v>5.74718055555556</v>
      </c>
      <c r="J84" s="194">
        <v>3.2305583333333301</v>
      </c>
      <c r="K84" s="194">
        <v>0.14869444444444399</v>
      </c>
      <c r="L84" s="194">
        <v>0.70499999999999996</v>
      </c>
      <c r="M84" s="194">
        <v>2.4453611111111102</v>
      </c>
      <c r="N84" s="194">
        <f t="shared" si="0"/>
        <v>-0.46179999999999399</v>
      </c>
      <c r="O84" s="188"/>
      <c r="P84" s="194">
        <v>17.660863888888901</v>
      </c>
      <c r="AF84" s="7">
        <v>2006</v>
      </c>
      <c r="AG84" s="194">
        <v>1.48091310160428</v>
      </c>
      <c r="AH84" s="194">
        <v>1.09464037433155</v>
      </c>
      <c r="AI84" s="194">
        <v>2.3373582887700501</v>
      </c>
      <c r="AJ84" s="194">
        <v>6.2991978609625701E-2</v>
      </c>
      <c r="AK84" s="194"/>
      <c r="AL84" s="194">
        <v>0.29029411764705898</v>
      </c>
      <c r="AM84" s="194">
        <f>AO84-AL84-AK84-AJ84-AI84-AH84-AG84</f>
        <v>1.2210133689839553</v>
      </c>
      <c r="AN84" s="194"/>
      <c r="AO84" s="194">
        <v>6.4872112299465199</v>
      </c>
    </row>
    <row r="85" spans="7:41" ht="15" customHeight="1">
      <c r="G85" s="7">
        <v>2008</v>
      </c>
      <c r="H85" s="194">
        <v>8.9094999999999995</v>
      </c>
      <c r="I85" s="194">
        <v>3.472175</v>
      </c>
      <c r="J85" s="194">
        <v>4.9608999999999996</v>
      </c>
      <c r="K85" s="194">
        <v>0.45624999999999999</v>
      </c>
      <c r="L85" s="194">
        <v>0.83174999999999999</v>
      </c>
      <c r="M85" s="194">
        <v>3.76</v>
      </c>
      <c r="N85" s="194">
        <f t="shared" si="0"/>
        <v>1.0967250000000011</v>
      </c>
      <c r="O85" s="194"/>
      <c r="P85" s="194">
        <v>23.487300000000001</v>
      </c>
      <c r="AF85" s="7">
        <v>2007</v>
      </c>
      <c r="AG85" s="194">
        <v>5.8458694444444497</v>
      </c>
      <c r="AH85" s="194">
        <v>5.74718055555556</v>
      </c>
      <c r="AI85" s="194">
        <v>3.2305583333333301</v>
      </c>
      <c r="AJ85" s="194">
        <v>0.14869444444444399</v>
      </c>
      <c r="AK85" s="194">
        <v>0.70499999999999996</v>
      </c>
      <c r="AL85" s="194">
        <v>2.4453611111111102</v>
      </c>
      <c r="AM85" s="194">
        <v>0</v>
      </c>
      <c r="AN85" s="194"/>
      <c r="AO85" s="194">
        <v>17.660863888888901</v>
      </c>
    </row>
    <row r="86" spans="7:41" ht="15" customHeight="1">
      <c r="G86" s="7">
        <v>2009</v>
      </c>
      <c r="H86" s="194">
        <v>1.3524347413383999</v>
      </c>
      <c r="I86" s="194">
        <v>11.5682619838633</v>
      </c>
      <c r="J86" s="194">
        <v>2.5782572377788302</v>
      </c>
      <c r="K86" s="194">
        <v>2.04162316089226E-2</v>
      </c>
      <c r="L86" s="194"/>
      <c r="M86" s="194">
        <v>6.0469340294257199</v>
      </c>
      <c r="N86" s="194">
        <f t="shared" si="0"/>
        <v>0.78206929283342608</v>
      </c>
      <c r="O86" s="194"/>
      <c r="P86" s="194">
        <v>22.3483735168486</v>
      </c>
      <c r="AF86" s="7">
        <v>2008</v>
      </c>
      <c r="AG86" s="194">
        <v>8.9094999999999995</v>
      </c>
      <c r="AH86" s="194">
        <v>3.472175</v>
      </c>
      <c r="AI86" s="194">
        <v>4.9608999999999996</v>
      </c>
      <c r="AJ86" s="194">
        <v>0.45624999999999999</v>
      </c>
      <c r="AK86" s="194">
        <v>0.83174999999999999</v>
      </c>
      <c r="AL86" s="194">
        <v>3.76</v>
      </c>
      <c r="AM86" s="194">
        <f t="shared" ref="AM86:AM90" si="1">AO86-AL86-AK86-AJ86-AI86-AH86-AG86</f>
        <v>1.0967250000000011</v>
      </c>
      <c r="AN86" s="194"/>
      <c r="AO86" s="194">
        <v>23.487300000000001</v>
      </c>
    </row>
    <row r="87" spans="7:41" ht="15" customHeight="1">
      <c r="G87" s="7">
        <v>2010</v>
      </c>
      <c r="H87" s="194">
        <v>5.3248249999999997</v>
      </c>
      <c r="I87" s="194">
        <v>8.1954999999999991</v>
      </c>
      <c r="J87" s="194">
        <v>7.2504999999999997</v>
      </c>
      <c r="K87" s="194">
        <v>0.70625000000000004</v>
      </c>
      <c r="L87" s="194">
        <v>4.0613250000000001</v>
      </c>
      <c r="M87" s="194">
        <v>4.81175</v>
      </c>
      <c r="N87" s="194">
        <f t="shared" si="0"/>
        <v>2.2325750000000051</v>
      </c>
      <c r="O87" s="194"/>
      <c r="P87" s="194">
        <v>32.582725000000003</v>
      </c>
      <c r="AF87" s="7">
        <v>2009</v>
      </c>
      <c r="AG87" s="194">
        <v>1.3524347413383999</v>
      </c>
      <c r="AH87" s="194">
        <v>11.5682619838633</v>
      </c>
      <c r="AI87" s="194">
        <v>2.5782572377788302</v>
      </c>
      <c r="AJ87" s="194">
        <v>2.04162316089226E-2</v>
      </c>
      <c r="AK87" s="194"/>
      <c r="AL87" s="194">
        <v>6.0469340294257199</v>
      </c>
      <c r="AM87" s="194">
        <f t="shared" si="1"/>
        <v>0.78206929283342608</v>
      </c>
      <c r="AN87" s="194"/>
      <c r="AO87" s="194">
        <v>22.3483735168486</v>
      </c>
    </row>
    <row r="88" spans="7:41" ht="15" customHeight="1">
      <c r="G88" s="7">
        <v>2011</v>
      </c>
      <c r="H88" s="194">
        <v>6.6289749999999996</v>
      </c>
      <c r="I88" s="194">
        <v>8.6521249999999998</v>
      </c>
      <c r="J88" s="194">
        <v>2.8260749999999999</v>
      </c>
      <c r="K88" s="194">
        <v>0.29849999999999999</v>
      </c>
      <c r="L88" s="194"/>
      <c r="M88" s="194">
        <v>3.8055750000000002</v>
      </c>
      <c r="N88" s="194">
        <f t="shared" si="0"/>
        <v>4.9918749999999994</v>
      </c>
      <c r="O88" s="194"/>
      <c r="P88" s="194">
        <v>27.203125</v>
      </c>
      <c r="AF88" s="7">
        <v>2010</v>
      </c>
      <c r="AG88" s="194">
        <v>5.3248249999999997</v>
      </c>
      <c r="AH88" s="194">
        <v>8.1954999999999991</v>
      </c>
      <c r="AI88" s="194">
        <v>7.2504999999999997</v>
      </c>
      <c r="AJ88" s="194">
        <v>0.70625000000000004</v>
      </c>
      <c r="AK88" s="194">
        <v>4.0613250000000001</v>
      </c>
      <c r="AL88" s="194">
        <v>4.81175</v>
      </c>
      <c r="AM88" s="194">
        <f t="shared" si="1"/>
        <v>2.2325750000000051</v>
      </c>
      <c r="AN88" s="194"/>
      <c r="AO88" s="194">
        <v>32.582725000000003</v>
      </c>
    </row>
    <row r="89" spans="7:41" ht="15" customHeight="1">
      <c r="G89" s="7">
        <v>2012</v>
      </c>
      <c r="H89" s="194">
        <v>3.3681000000000001</v>
      </c>
      <c r="I89" s="194">
        <v>3.9812500000000002</v>
      </c>
      <c r="J89" s="194">
        <v>3.7537500000000001</v>
      </c>
      <c r="K89" s="194">
        <v>0.85317500000000002</v>
      </c>
      <c r="L89" s="194"/>
      <c r="M89" s="194">
        <v>3.6888000000000001</v>
      </c>
      <c r="N89" s="194">
        <f t="shared" si="0"/>
        <v>2.1994249999999989</v>
      </c>
      <c r="O89" s="194"/>
      <c r="P89" s="194">
        <v>17.8445</v>
      </c>
      <c r="AF89" s="7">
        <v>2011</v>
      </c>
      <c r="AG89" s="194">
        <v>6.6289749999999996</v>
      </c>
      <c r="AH89" s="194">
        <v>8.6521249999999998</v>
      </c>
      <c r="AI89" s="194">
        <v>2.8260749999999999</v>
      </c>
      <c r="AJ89" s="194">
        <v>0.29849999999999999</v>
      </c>
      <c r="AK89" s="194"/>
      <c r="AL89" s="194">
        <v>3.8055750000000002</v>
      </c>
      <c r="AM89" s="194">
        <f t="shared" si="1"/>
        <v>4.9918749999999994</v>
      </c>
      <c r="AN89" s="194"/>
      <c r="AO89" s="194">
        <v>27.203125</v>
      </c>
    </row>
    <row r="90" spans="7:41" ht="15" customHeight="1">
      <c r="G90" s="7">
        <v>2013</v>
      </c>
      <c r="H90" s="194"/>
      <c r="I90" s="194"/>
      <c r="J90" s="194"/>
      <c r="K90" s="194"/>
      <c r="L90" s="194"/>
      <c r="M90" s="194"/>
      <c r="N90" s="194"/>
      <c r="O90" s="194"/>
      <c r="P90" s="194"/>
      <c r="AF90" s="7">
        <v>2012</v>
      </c>
      <c r="AG90" s="194">
        <v>3.3681000000000001</v>
      </c>
      <c r="AH90" s="194">
        <v>3.9812500000000002</v>
      </c>
      <c r="AI90" s="194">
        <v>3.7537500000000001</v>
      </c>
      <c r="AJ90" s="194">
        <v>0.85317500000000002</v>
      </c>
      <c r="AK90" s="194"/>
      <c r="AL90" s="194">
        <v>3.6888000000000001</v>
      </c>
      <c r="AM90" s="194">
        <f t="shared" si="1"/>
        <v>2.1994249999999989</v>
      </c>
      <c r="AN90" s="194"/>
      <c r="AO90" s="194">
        <v>17.8445</v>
      </c>
    </row>
    <row r="91" spans="7:41" ht="15" customHeight="1">
      <c r="G91" s="7">
        <v>2014</v>
      </c>
      <c r="H91" s="194"/>
      <c r="I91" s="194"/>
      <c r="J91" s="194"/>
      <c r="K91" s="194"/>
      <c r="L91" s="194"/>
      <c r="M91" s="194"/>
      <c r="N91" s="194"/>
      <c r="O91" s="194"/>
      <c r="P91" s="194"/>
      <c r="AF91" s="7">
        <v>2015</v>
      </c>
      <c r="AG91" s="194">
        <v>1.53</v>
      </c>
      <c r="AH91" s="194">
        <v>3.92</v>
      </c>
      <c r="AI91" s="194">
        <v>1.3</v>
      </c>
      <c r="AJ91" s="194">
        <v>0.15</v>
      </c>
      <c r="AK91" s="194">
        <v>0.59</v>
      </c>
      <c r="AL91" s="194">
        <v>4.41</v>
      </c>
      <c r="AM91" s="194">
        <f>AO91-AL91-AK91-AJ91-AI91-AH91-AG91</f>
        <v>2.497049999999998</v>
      </c>
      <c r="AN91" s="194"/>
      <c r="AO91" s="194">
        <v>14.397049999999998</v>
      </c>
    </row>
    <row r="92" spans="7:41" ht="15" customHeight="1">
      <c r="G92" s="7">
        <v>2015</v>
      </c>
      <c r="H92" s="194">
        <v>1.53</v>
      </c>
      <c r="I92" s="194">
        <v>3.92</v>
      </c>
      <c r="J92" s="194">
        <v>1.3</v>
      </c>
      <c r="K92" s="194">
        <v>0.15</v>
      </c>
      <c r="L92" s="194">
        <v>0.59</v>
      </c>
      <c r="M92" s="194">
        <v>4.41</v>
      </c>
      <c r="N92" s="194">
        <f t="shared" si="0"/>
        <v>2.497049999999998</v>
      </c>
      <c r="O92" s="194"/>
      <c r="P92" s="194">
        <v>14.397049999999998</v>
      </c>
      <c r="AF92" s="7">
        <v>2018</v>
      </c>
      <c r="AG92" s="194">
        <v>10.8</v>
      </c>
      <c r="AH92" s="194">
        <v>6.06</v>
      </c>
      <c r="AI92" s="194">
        <v>1.06</v>
      </c>
      <c r="AJ92" s="194">
        <v>1.33</v>
      </c>
      <c r="AK92" s="194">
        <v>2.5</v>
      </c>
      <c r="AL92" s="194">
        <v>0.94</v>
      </c>
      <c r="AM92" s="194">
        <f t="shared" ref="AM92:AM94" si="2">AO92-AL92-AK92-AJ92-AI92-AH92-AG92</f>
        <v>4.0000000000000036</v>
      </c>
      <c r="AN92" s="194"/>
      <c r="AO92" s="194">
        <v>26.69</v>
      </c>
    </row>
    <row r="93" spans="7:41" ht="15" customHeight="1">
      <c r="G93" s="7">
        <v>2016</v>
      </c>
      <c r="H93" s="194"/>
      <c r="I93" s="194"/>
      <c r="J93" s="194"/>
      <c r="K93" s="194"/>
      <c r="L93" s="194"/>
      <c r="M93" s="194"/>
      <c r="N93" s="194"/>
      <c r="O93" s="194"/>
      <c r="P93" s="194"/>
      <c r="AF93" s="7">
        <v>2020</v>
      </c>
      <c r="AG93" s="194">
        <v>13.185945833333335</v>
      </c>
      <c r="AH93" s="194">
        <v>2.0532833333333329</v>
      </c>
      <c r="AI93" s="194">
        <v>1.3912083333333329</v>
      </c>
      <c r="AJ93" s="194">
        <v>1.1836208333333333</v>
      </c>
      <c r="AK93" s="194">
        <v>5.5804166666666682E-2</v>
      </c>
      <c r="AL93" s="194">
        <v>4.6798833333333327</v>
      </c>
      <c r="AM93" s="194">
        <f t="shared" si="2"/>
        <v>3.5289083333333338</v>
      </c>
      <c r="AN93" s="194"/>
      <c r="AO93" s="194">
        <v>26.078654166666666</v>
      </c>
    </row>
    <row r="94" spans="7:41" ht="15" customHeight="1">
      <c r="G94" s="7">
        <v>2017</v>
      </c>
      <c r="H94" s="194"/>
      <c r="I94" s="194"/>
      <c r="J94" s="194"/>
      <c r="K94" s="194"/>
      <c r="L94" s="194"/>
      <c r="M94" s="194"/>
      <c r="N94" s="194"/>
      <c r="O94" s="194"/>
      <c r="P94" s="194"/>
      <c r="AF94" s="7">
        <v>2023</v>
      </c>
      <c r="AG94" s="194">
        <v>3.1320352564102563</v>
      </c>
      <c r="AH94" s="194">
        <v>8.3465080128205145</v>
      </c>
      <c r="AI94" s="194">
        <v>0.67276762820512814</v>
      </c>
      <c r="AJ94" s="194">
        <v>1.0044791666666668</v>
      </c>
      <c r="AK94" s="194">
        <v>4.7641810897435892</v>
      </c>
      <c r="AL94" s="194">
        <v>2.2312083333333335</v>
      </c>
      <c r="AM94" s="194">
        <f t="shared" si="2"/>
        <v>3.8488205128205135</v>
      </c>
      <c r="AN94" s="194"/>
      <c r="AO94" s="194">
        <v>24</v>
      </c>
    </row>
    <row r="95" spans="7:41" ht="15" customHeight="1">
      <c r="G95" s="7">
        <v>2018</v>
      </c>
      <c r="H95" s="194">
        <v>10.8</v>
      </c>
      <c r="I95" s="194">
        <v>6.06</v>
      </c>
      <c r="J95" s="194">
        <v>1.06</v>
      </c>
      <c r="K95" s="194">
        <v>1.33</v>
      </c>
      <c r="L95" s="194">
        <v>2.5</v>
      </c>
      <c r="M95" s="194">
        <v>0.94</v>
      </c>
      <c r="N95" s="194">
        <f t="shared" si="0"/>
        <v>4.0000000000000036</v>
      </c>
      <c r="O95" s="194"/>
      <c r="P95" s="194">
        <v>26.69</v>
      </c>
      <c r="AG95" s="194"/>
      <c r="AH95" s="194"/>
      <c r="AI95" s="194"/>
      <c r="AJ95" s="194"/>
      <c r="AK95" s="194"/>
      <c r="AL95" s="194"/>
      <c r="AM95" s="194"/>
      <c r="AN95" s="194"/>
      <c r="AO95" s="194"/>
    </row>
    <row r="96" spans="7:41" ht="15" customHeight="1">
      <c r="G96" s="7">
        <v>2019</v>
      </c>
      <c r="H96" s="194"/>
      <c r="I96" s="194"/>
      <c r="J96" s="194"/>
      <c r="K96" s="194"/>
      <c r="L96" s="194"/>
      <c r="M96" s="194"/>
      <c r="N96" s="194"/>
      <c r="O96" s="194"/>
      <c r="P96" s="194"/>
      <c r="AG96" s="194"/>
      <c r="AH96" s="194"/>
      <c r="AI96" s="194"/>
      <c r="AJ96" s="194"/>
      <c r="AK96" s="194"/>
      <c r="AL96" s="194"/>
      <c r="AM96" s="194"/>
      <c r="AN96" s="194"/>
      <c r="AO96" s="194"/>
    </row>
    <row r="97" spans="7:41" ht="15" customHeight="1">
      <c r="G97" s="7">
        <v>2020</v>
      </c>
      <c r="H97" s="194">
        <v>13.185945833333335</v>
      </c>
      <c r="I97" s="194">
        <v>2.0532833333333329</v>
      </c>
      <c r="J97" s="194">
        <v>1.3912083333333329</v>
      </c>
      <c r="K97" s="194">
        <v>1.1836208333333333</v>
      </c>
      <c r="L97" s="194">
        <v>5.5804166666666682E-2</v>
      </c>
      <c r="M97" s="194">
        <v>4.6798833333333327</v>
      </c>
      <c r="N97" s="194">
        <f t="shared" si="0"/>
        <v>3.5289083333333338</v>
      </c>
      <c r="O97" s="194"/>
      <c r="P97" s="194">
        <v>26.078654166666666</v>
      </c>
      <c r="AG97" s="194"/>
      <c r="AH97" s="194"/>
      <c r="AI97" s="194"/>
      <c r="AJ97" s="194"/>
      <c r="AK97" s="194"/>
      <c r="AL97" s="194"/>
      <c r="AM97" s="194"/>
      <c r="AN97" s="194"/>
      <c r="AO97" s="194"/>
    </row>
    <row r="98" spans="7:41" ht="15" customHeight="1">
      <c r="G98" s="7">
        <v>2021</v>
      </c>
      <c r="H98" s="194"/>
      <c r="I98" s="194"/>
      <c r="J98" s="194"/>
      <c r="K98" s="194"/>
      <c r="L98" s="194"/>
      <c r="M98" s="194"/>
      <c r="N98" s="194"/>
      <c r="O98" s="194"/>
      <c r="P98" s="194"/>
      <c r="AG98" s="194"/>
      <c r="AH98" s="194"/>
      <c r="AI98" s="194"/>
      <c r="AJ98" s="194"/>
      <c r="AK98" s="194"/>
      <c r="AL98" s="194"/>
      <c r="AM98" s="194"/>
      <c r="AN98" s="194"/>
      <c r="AO98" s="194"/>
    </row>
    <row r="99" spans="7:41" ht="15" customHeight="1">
      <c r="G99" s="7">
        <v>2022</v>
      </c>
      <c r="H99" s="194"/>
      <c r="I99" s="194"/>
      <c r="J99" s="194"/>
      <c r="K99" s="194"/>
      <c r="L99" s="194"/>
      <c r="M99" s="194"/>
      <c r="N99" s="194"/>
      <c r="O99" s="194"/>
      <c r="P99" s="194"/>
      <c r="AG99" s="194"/>
      <c r="AH99" s="194"/>
      <c r="AI99" s="194"/>
      <c r="AJ99" s="194"/>
      <c r="AK99" s="194"/>
      <c r="AL99" s="194"/>
      <c r="AM99" s="194"/>
      <c r="AN99" s="194"/>
      <c r="AO99" s="194"/>
    </row>
    <row r="100" spans="7:41" ht="15" customHeight="1">
      <c r="G100" s="7">
        <v>2023</v>
      </c>
      <c r="H100" s="194">
        <v>3.1320352564102563</v>
      </c>
      <c r="I100" s="194">
        <v>8.3465080128205145</v>
      </c>
      <c r="J100" s="194">
        <v>0.67276762820512814</v>
      </c>
      <c r="K100" s="194">
        <v>1.0044791666666668</v>
      </c>
      <c r="L100" s="194">
        <v>4.7641810897435892</v>
      </c>
      <c r="M100" s="194">
        <v>2.2312083333333335</v>
      </c>
      <c r="N100" s="194">
        <f t="shared" si="0"/>
        <v>3.8488205128205135</v>
      </c>
      <c r="O100" s="194"/>
      <c r="P100" s="194">
        <v>24</v>
      </c>
      <c r="AG100" s="194"/>
      <c r="AH100" s="194"/>
      <c r="AI100" s="194"/>
      <c r="AJ100" s="194"/>
      <c r="AK100" s="194"/>
      <c r="AL100" s="194"/>
      <c r="AM100" s="194"/>
      <c r="AN100" s="194"/>
      <c r="AO100" s="194"/>
    </row>
    <row r="101" spans="7:41" ht="15" customHeight="1">
      <c r="AG101" s="194"/>
      <c r="AH101" s="194"/>
      <c r="AI101" s="194"/>
      <c r="AJ101" s="194"/>
      <c r="AK101" s="194"/>
      <c r="AL101" s="194"/>
      <c r="AM101" s="194"/>
      <c r="AN101" s="194"/>
      <c r="AO101" s="194"/>
    </row>
    <row r="102" spans="7:41" ht="15" customHeight="1">
      <c r="AG102" s="194"/>
      <c r="AH102" s="194"/>
      <c r="AI102" s="194"/>
      <c r="AJ102" s="194"/>
      <c r="AK102" s="194"/>
      <c r="AL102" s="194"/>
      <c r="AM102" s="194"/>
      <c r="AN102" s="194"/>
      <c r="AO102" s="194"/>
    </row>
    <row r="103" spans="7:41" ht="15" customHeight="1">
      <c r="AG103" s="194"/>
      <c r="AH103" s="194"/>
      <c r="AI103" s="194"/>
      <c r="AJ103" s="194"/>
      <c r="AK103" s="194"/>
      <c r="AL103" s="194"/>
      <c r="AM103" s="194"/>
      <c r="AN103" s="194"/>
      <c r="AO103" s="194"/>
    </row>
    <row r="104" spans="7:41" ht="15" customHeight="1">
      <c r="AG104" s="194"/>
      <c r="AH104" s="194"/>
      <c r="AI104" s="194"/>
      <c r="AJ104" s="194"/>
      <c r="AK104" s="194"/>
      <c r="AL104" s="194"/>
      <c r="AM104" s="194"/>
      <c r="AN104" s="194"/>
      <c r="AO104" s="194"/>
    </row>
    <row r="106" spans="7:41" ht="15" customHeight="1">
      <c r="G106" s="6" t="s">
        <v>27</v>
      </c>
      <c r="H106" s="7" t="s">
        <v>10</v>
      </c>
      <c r="I106" s="7" t="s">
        <v>11</v>
      </c>
      <c r="J106" s="7" t="s">
        <v>12</v>
      </c>
      <c r="K106" s="7" t="s">
        <v>14</v>
      </c>
      <c r="L106" s="7" t="s">
        <v>15</v>
      </c>
      <c r="M106" s="7" t="s">
        <v>21</v>
      </c>
      <c r="O106" s="7" t="s">
        <v>23</v>
      </c>
      <c r="AF106" s="6" t="s">
        <v>27</v>
      </c>
      <c r="AG106" s="7" t="s">
        <v>10</v>
      </c>
      <c r="AH106" s="7" t="s">
        <v>11</v>
      </c>
      <c r="AI106" s="7" t="s">
        <v>12</v>
      </c>
      <c r="AJ106" s="7" t="s">
        <v>14</v>
      </c>
      <c r="AK106" s="7" t="s">
        <v>15</v>
      </c>
      <c r="AL106" s="7" t="s">
        <v>21</v>
      </c>
      <c r="AN106" s="7" t="s">
        <v>23</v>
      </c>
    </row>
    <row r="107" spans="7:41" ht="15" customHeight="1">
      <c r="G107" s="7">
        <v>2005</v>
      </c>
      <c r="H107" s="194">
        <v>50.755099999999999</v>
      </c>
      <c r="I107" s="194">
        <v>4.0625000000000001E-2</v>
      </c>
      <c r="J107" s="194">
        <v>0.75902499999999995</v>
      </c>
      <c r="K107" s="194">
        <v>7.1589999999999998</v>
      </c>
      <c r="L107" s="194">
        <v>7.9604499999999998</v>
      </c>
      <c r="M107" s="194">
        <v>0</v>
      </c>
      <c r="N107" s="194"/>
      <c r="O107" s="194">
        <v>65.447374999999994</v>
      </c>
      <c r="AF107" s="7">
        <v>2005</v>
      </c>
      <c r="AG107" s="194">
        <v>50.755099999999999</v>
      </c>
      <c r="AH107" s="194">
        <v>4.0625000000000001E-2</v>
      </c>
      <c r="AI107" s="194">
        <v>0.75902499999999995</v>
      </c>
      <c r="AJ107" s="194">
        <v>7.1589999999999998</v>
      </c>
      <c r="AK107" s="194">
        <v>7.9604499999999998</v>
      </c>
      <c r="AL107" s="194">
        <v>0</v>
      </c>
      <c r="AM107" s="194"/>
      <c r="AN107" s="194">
        <v>65.447374999999994</v>
      </c>
    </row>
    <row r="108" spans="7:41" ht="15" customHeight="1">
      <c r="G108" s="7">
        <v>2006</v>
      </c>
      <c r="H108" s="194">
        <v>41.160146666666698</v>
      </c>
      <c r="I108" s="194">
        <v>0.87251333333333303</v>
      </c>
      <c r="J108" s="194">
        <v>8.4633333333333297E-2</v>
      </c>
      <c r="K108" s="194">
        <v>5.19299333333334</v>
      </c>
      <c r="L108" s="194">
        <v>4.8525400000000003</v>
      </c>
      <c r="M108" s="194">
        <v>0</v>
      </c>
      <c r="N108" s="194"/>
      <c r="O108" s="194">
        <v>51.167106666666697</v>
      </c>
      <c r="AF108" s="7">
        <v>2006</v>
      </c>
      <c r="AG108" s="194">
        <v>41.160146666666698</v>
      </c>
      <c r="AH108" s="194">
        <v>0.87251333333333303</v>
      </c>
      <c r="AI108" s="194">
        <v>8.4633333333333297E-2</v>
      </c>
      <c r="AJ108" s="194">
        <v>5.19299333333334</v>
      </c>
      <c r="AK108" s="194">
        <v>4.8525400000000003</v>
      </c>
      <c r="AL108" s="194">
        <v>0</v>
      </c>
      <c r="AM108" s="194"/>
      <c r="AN108" s="194">
        <v>51.167106666666697</v>
      </c>
    </row>
    <row r="109" spans="7:41" ht="15" customHeight="1">
      <c r="G109" s="7">
        <v>2007</v>
      </c>
      <c r="H109" s="194">
        <v>43.690885714285699</v>
      </c>
      <c r="I109" s="194">
        <v>2.0000571428571399</v>
      </c>
      <c r="J109" s="194">
        <v>2.11463571428571</v>
      </c>
      <c r="K109" s="194">
        <v>4.2136750000000003</v>
      </c>
      <c r="L109" s="194">
        <v>7.16863214285714</v>
      </c>
      <c r="M109" s="194">
        <v>0</v>
      </c>
      <c r="N109" s="194"/>
      <c r="O109" s="194">
        <v>58.741292857142902</v>
      </c>
      <c r="AF109" s="7">
        <v>2007</v>
      </c>
      <c r="AG109" s="194">
        <v>43.690885714285699</v>
      </c>
      <c r="AH109" s="194">
        <v>2.0000571428571399</v>
      </c>
      <c r="AI109" s="194">
        <v>2.11463571428571</v>
      </c>
      <c r="AJ109" s="194">
        <v>4.2136750000000003</v>
      </c>
      <c r="AK109" s="194">
        <v>7.16863214285714</v>
      </c>
      <c r="AL109" s="194">
        <v>0</v>
      </c>
      <c r="AM109" s="194"/>
      <c r="AN109" s="194">
        <v>58.741292857142902</v>
      </c>
    </row>
    <row r="110" spans="7:41" ht="15" customHeight="1">
      <c r="G110" s="7">
        <v>2008</v>
      </c>
      <c r="H110" s="194">
        <v>54.812607142857203</v>
      </c>
      <c r="I110" s="194">
        <v>5.15956428571429</v>
      </c>
      <c r="J110" s="194">
        <v>1.1249392857142899</v>
      </c>
      <c r="K110" s="194">
        <v>5.4967035714285704</v>
      </c>
      <c r="L110" s="194">
        <v>4.4125821428571399</v>
      </c>
      <c r="M110" s="194">
        <v>0</v>
      </c>
      <c r="N110" s="194"/>
      <c r="O110" s="194">
        <v>62.567925000000002</v>
      </c>
      <c r="AF110" s="7">
        <v>2008</v>
      </c>
      <c r="AG110" s="194">
        <v>54.812607142857203</v>
      </c>
      <c r="AH110" s="194">
        <v>5.15956428571429</v>
      </c>
      <c r="AI110" s="194">
        <v>1.1249392857142899</v>
      </c>
      <c r="AJ110" s="194">
        <v>5.4967035714285704</v>
      </c>
      <c r="AK110" s="194">
        <v>4.4125821428571399</v>
      </c>
      <c r="AL110" s="194">
        <v>0</v>
      </c>
      <c r="AM110" s="194"/>
      <c r="AN110" s="194">
        <v>62.567925000000002</v>
      </c>
    </row>
    <row r="111" spans="7:41" ht="15" customHeight="1">
      <c r="G111" s="7">
        <v>2009</v>
      </c>
      <c r="H111" s="194">
        <v>46.284083333333299</v>
      </c>
      <c r="I111" s="194">
        <v>7.9848333333333299</v>
      </c>
      <c r="J111" s="194">
        <v>0.145972222222222</v>
      </c>
      <c r="K111" s="194">
        <v>5.7967777777777796</v>
      </c>
      <c r="L111" s="194">
        <v>1.657</v>
      </c>
      <c r="M111" s="194">
        <v>0</v>
      </c>
      <c r="N111" s="194"/>
      <c r="O111" s="194">
        <v>59.253222222222199</v>
      </c>
      <c r="AF111" s="7">
        <v>2009</v>
      </c>
      <c r="AG111" s="194">
        <v>46.284083333333299</v>
      </c>
      <c r="AH111" s="194">
        <v>7.9848333333333299</v>
      </c>
      <c r="AI111" s="194">
        <v>0.145972222222222</v>
      </c>
      <c r="AJ111" s="194">
        <v>5.7967777777777796</v>
      </c>
      <c r="AK111" s="194">
        <v>1.657</v>
      </c>
      <c r="AL111" s="194">
        <v>0</v>
      </c>
      <c r="AM111" s="194"/>
      <c r="AN111" s="194">
        <v>59.253222222222199</v>
      </c>
    </row>
    <row r="112" spans="7:41" ht="15" customHeight="1">
      <c r="G112" s="7">
        <v>2010</v>
      </c>
      <c r="H112" s="194">
        <v>46.771949999999997</v>
      </c>
      <c r="I112" s="194">
        <v>10.18695</v>
      </c>
      <c r="J112" s="194">
        <v>0.66500000000000004</v>
      </c>
      <c r="K112" s="194">
        <v>5.1399749999999997</v>
      </c>
      <c r="L112" s="194">
        <v>7.1061750000000004</v>
      </c>
      <c r="M112" s="194">
        <v>0</v>
      </c>
      <c r="N112" s="194"/>
      <c r="O112" s="194">
        <v>65.229425000000006</v>
      </c>
      <c r="AF112" s="7">
        <v>2010</v>
      </c>
      <c r="AG112" s="194">
        <v>46.771949999999997</v>
      </c>
      <c r="AH112" s="194">
        <v>10.18695</v>
      </c>
      <c r="AI112" s="194">
        <v>0.66500000000000004</v>
      </c>
      <c r="AJ112" s="194">
        <v>5.1399749999999997</v>
      </c>
      <c r="AK112" s="194">
        <v>7.1061750000000004</v>
      </c>
      <c r="AL112" s="194">
        <v>0</v>
      </c>
      <c r="AM112" s="194"/>
      <c r="AN112" s="194">
        <v>65.229425000000006</v>
      </c>
    </row>
    <row r="113" spans="7:40" ht="15" customHeight="1">
      <c r="G113" s="7">
        <v>2011</v>
      </c>
      <c r="H113" s="194">
        <v>40.685450000000003</v>
      </c>
      <c r="I113" s="194">
        <v>10.997574999999999</v>
      </c>
      <c r="J113" s="194">
        <v>0.60265000000000002</v>
      </c>
      <c r="K113" s="194">
        <v>5.3728499999999997</v>
      </c>
      <c r="L113" s="194">
        <v>4.5502750000000001</v>
      </c>
      <c r="M113" s="194">
        <v>0</v>
      </c>
      <c r="N113" s="194"/>
      <c r="O113" s="194">
        <v>58.135925</v>
      </c>
      <c r="AF113" s="7">
        <v>2011</v>
      </c>
      <c r="AG113" s="194">
        <v>40.685450000000003</v>
      </c>
      <c r="AH113" s="194">
        <v>10.997574999999999</v>
      </c>
      <c r="AI113" s="194">
        <v>0.60265000000000002</v>
      </c>
      <c r="AJ113" s="194">
        <v>5.3728499999999997</v>
      </c>
      <c r="AK113" s="194">
        <v>4.5502750000000001</v>
      </c>
      <c r="AL113" s="194">
        <v>0</v>
      </c>
      <c r="AM113" s="194"/>
      <c r="AN113" s="194">
        <v>58.135925</v>
      </c>
    </row>
    <row r="114" spans="7:40" ht="15" customHeight="1">
      <c r="G114" s="7">
        <v>2012</v>
      </c>
      <c r="H114" s="194">
        <v>51.566924999999998</v>
      </c>
      <c r="I114" s="194">
        <v>12.4338</v>
      </c>
      <c r="J114" s="194">
        <v>0.78664999999999996</v>
      </c>
      <c r="K114" s="194">
        <v>1.891675</v>
      </c>
      <c r="L114" s="194">
        <v>2.1569500000000001</v>
      </c>
      <c r="M114" s="194">
        <v>0</v>
      </c>
      <c r="N114" s="194"/>
      <c r="O114" s="194">
        <v>64.669012499999994</v>
      </c>
      <c r="AF114" s="7">
        <v>2012</v>
      </c>
      <c r="AG114" s="194">
        <v>51.566924999999998</v>
      </c>
      <c r="AH114" s="194">
        <v>12.4338</v>
      </c>
      <c r="AI114" s="194">
        <v>0.78664999999999996</v>
      </c>
      <c r="AJ114" s="194">
        <v>1.891675</v>
      </c>
      <c r="AK114" s="194">
        <v>2.1569500000000001</v>
      </c>
      <c r="AL114" s="194">
        <v>0</v>
      </c>
      <c r="AM114" s="194"/>
      <c r="AN114" s="194">
        <v>64.669012499999994</v>
      </c>
    </row>
    <row r="115" spans="7:40" ht="15" customHeight="1">
      <c r="G115" s="7">
        <v>2013</v>
      </c>
      <c r="H115" s="194"/>
      <c r="I115" s="194"/>
      <c r="J115" s="194"/>
      <c r="K115" s="194"/>
      <c r="L115" s="194"/>
      <c r="M115" s="194"/>
      <c r="N115" s="194"/>
      <c r="O115" s="194"/>
      <c r="AF115" s="7">
        <v>2015</v>
      </c>
      <c r="AG115" s="194">
        <v>55.3</v>
      </c>
      <c r="AH115" s="194">
        <v>9.5500000000000007</v>
      </c>
      <c r="AI115" s="248">
        <v>1.1100000000000001</v>
      </c>
      <c r="AJ115" s="194">
        <v>3.38</v>
      </c>
      <c r="AK115" s="194">
        <v>7.53</v>
      </c>
      <c r="AL115" s="194">
        <v>0</v>
      </c>
      <c r="AM115" s="194"/>
      <c r="AN115" s="194">
        <v>71.400000000000006</v>
      </c>
    </row>
    <row r="116" spans="7:40" ht="15" customHeight="1">
      <c r="G116" s="7">
        <v>2014</v>
      </c>
      <c r="H116" s="194"/>
      <c r="I116" s="194"/>
      <c r="J116" s="194"/>
      <c r="K116" s="194"/>
      <c r="L116" s="194"/>
      <c r="M116" s="194"/>
      <c r="N116" s="194"/>
      <c r="O116" s="194"/>
      <c r="AF116" s="7">
        <v>2018</v>
      </c>
      <c r="AG116" s="194">
        <v>42.01</v>
      </c>
      <c r="AH116" s="194">
        <v>18.12</v>
      </c>
      <c r="AI116" s="194">
        <v>0.75</v>
      </c>
      <c r="AJ116" s="194">
        <v>4.3099999999999996</v>
      </c>
      <c r="AK116" s="194">
        <v>6.8</v>
      </c>
      <c r="AL116" s="194">
        <f>AN116-AG116-AH116-AI116-AJ116-AK116</f>
        <v>2.5299999999999985</v>
      </c>
      <c r="AM116" s="194"/>
      <c r="AN116" s="194">
        <v>74.52</v>
      </c>
    </row>
    <row r="117" spans="7:40" ht="15" customHeight="1">
      <c r="G117" s="7">
        <v>2015</v>
      </c>
      <c r="H117" s="194">
        <v>55.3</v>
      </c>
      <c r="I117" s="194">
        <v>9.5500000000000007</v>
      </c>
      <c r="J117" s="248">
        <v>1.1100000000000001</v>
      </c>
      <c r="K117" s="194">
        <v>3.38</v>
      </c>
      <c r="L117" s="194">
        <v>7.53</v>
      </c>
      <c r="M117" s="194">
        <v>0</v>
      </c>
      <c r="N117" s="194"/>
      <c r="O117" s="194">
        <v>71.400000000000006</v>
      </c>
      <c r="AF117" s="7">
        <v>2019</v>
      </c>
      <c r="AG117" s="194">
        <v>53.9</v>
      </c>
      <c r="AH117" s="194">
        <v>8.94</v>
      </c>
      <c r="AI117" s="194">
        <v>0.52</v>
      </c>
      <c r="AJ117" s="194">
        <v>3.69</v>
      </c>
      <c r="AK117" s="194">
        <v>8.86</v>
      </c>
      <c r="AL117" s="194">
        <v>1.93</v>
      </c>
      <c r="AM117" s="194"/>
      <c r="AN117" s="194">
        <v>77.88</v>
      </c>
    </row>
    <row r="118" spans="7:40" ht="15" customHeight="1">
      <c r="G118" s="7">
        <v>2016</v>
      </c>
      <c r="H118" s="194"/>
      <c r="I118" s="194"/>
      <c r="J118" s="194"/>
      <c r="K118" s="194"/>
      <c r="L118" s="194"/>
      <c r="M118" s="194"/>
      <c r="N118" s="194"/>
      <c r="O118" s="194"/>
      <c r="AF118" s="7">
        <v>2022</v>
      </c>
      <c r="AG118" s="9">
        <v>56.139674999999997</v>
      </c>
      <c r="AH118" s="9">
        <v>10.500374999999995</v>
      </c>
      <c r="AI118" s="9">
        <v>0.56567499999999993</v>
      </c>
      <c r="AJ118" s="9">
        <v>1.8794999999999997</v>
      </c>
      <c r="AK118" s="9">
        <v>4.0076999999999998</v>
      </c>
      <c r="AL118" s="194">
        <f>AN118-AG118-AH118-AI118-AJ118-AK118</f>
        <v>1.2145000000000046</v>
      </c>
      <c r="AN118" s="7">
        <v>74.307424999999995</v>
      </c>
    </row>
    <row r="119" spans="7:40" ht="15" customHeight="1">
      <c r="G119" s="7">
        <v>2017</v>
      </c>
      <c r="H119" s="194"/>
      <c r="I119" s="194"/>
      <c r="J119" s="194"/>
      <c r="K119" s="194"/>
      <c r="L119" s="194"/>
      <c r="M119" s="194"/>
      <c r="N119" s="194"/>
      <c r="O119" s="194"/>
      <c r="AG119" s="194"/>
      <c r="AH119" s="194"/>
      <c r="AI119" s="194"/>
      <c r="AJ119" s="194"/>
      <c r="AK119" s="194"/>
      <c r="AL119" s="194"/>
      <c r="AM119" s="194"/>
      <c r="AN119" s="194"/>
    </row>
    <row r="120" spans="7:40" ht="15" customHeight="1">
      <c r="G120" s="7">
        <v>2018</v>
      </c>
      <c r="H120" s="194">
        <v>42.01</v>
      </c>
      <c r="I120" s="194">
        <v>18.12</v>
      </c>
      <c r="J120" s="194">
        <v>0.75</v>
      </c>
      <c r="K120" s="194">
        <v>4.3099999999999996</v>
      </c>
      <c r="L120" s="194">
        <v>6.8</v>
      </c>
      <c r="M120" s="194">
        <f>O120-H120-I120-J120-K120-L120</f>
        <v>2.5299999999999985</v>
      </c>
      <c r="N120" s="194"/>
      <c r="O120" s="194">
        <v>74.52</v>
      </c>
    </row>
    <row r="121" spans="7:40" ht="15" customHeight="1">
      <c r="G121" s="7">
        <v>2019</v>
      </c>
      <c r="H121" s="194">
        <v>53.9</v>
      </c>
      <c r="I121" s="194">
        <v>8.94</v>
      </c>
      <c r="J121" s="194">
        <v>0.52</v>
      </c>
      <c r="K121" s="194">
        <v>3.69</v>
      </c>
      <c r="L121" s="194">
        <v>8.86</v>
      </c>
      <c r="M121" s="194">
        <f>O121-H121-I121-J121-K121-L121</f>
        <v>1.9699999999999989</v>
      </c>
      <c r="N121" s="194"/>
      <c r="O121" s="194">
        <v>77.88</v>
      </c>
    </row>
    <row r="122" spans="7:40" ht="15" customHeight="1">
      <c r="G122" s="7">
        <v>2020</v>
      </c>
    </row>
    <row r="123" spans="7:40" ht="15" customHeight="1">
      <c r="G123" s="7">
        <v>2021</v>
      </c>
    </row>
    <row r="124" spans="7:40" ht="15" customHeight="1">
      <c r="G124" s="7">
        <v>2022</v>
      </c>
      <c r="H124" s="7">
        <v>56.139674999999997</v>
      </c>
      <c r="I124" s="7">
        <v>10.500374999999995</v>
      </c>
      <c r="J124" s="7">
        <v>0.56567499999999993</v>
      </c>
      <c r="K124" s="7">
        <v>1.8794999999999997</v>
      </c>
      <c r="L124" s="7">
        <v>4.0076999999999998</v>
      </c>
      <c r="M124" s="194">
        <f>O124-H124-I124-J124-K124-L124</f>
        <v>1.2145000000000046</v>
      </c>
      <c r="O124" s="7">
        <v>74.307424999999995</v>
      </c>
    </row>
    <row r="130" spans="7:44" ht="15" customHeight="1">
      <c r="G130" s="6" t="s">
        <v>28</v>
      </c>
      <c r="H130" s="7" t="s">
        <v>14</v>
      </c>
      <c r="I130" s="7" t="s">
        <v>15</v>
      </c>
      <c r="J130" s="7" t="s">
        <v>16</v>
      </c>
      <c r="K130" s="7" t="s">
        <v>12</v>
      </c>
      <c r="L130" s="7" t="s">
        <v>13</v>
      </c>
      <c r="M130" s="7" t="s">
        <v>10</v>
      </c>
      <c r="N130" s="7" t="s">
        <v>22</v>
      </c>
      <c r="O130" s="7" t="s">
        <v>18</v>
      </c>
      <c r="P130" s="7" t="s">
        <v>11</v>
      </c>
      <c r="Q130" s="7" t="s">
        <v>21</v>
      </c>
      <c r="S130" s="7" t="s">
        <v>23</v>
      </c>
      <c r="AF130" s="6" t="s">
        <v>28</v>
      </c>
      <c r="AG130" s="7" t="s">
        <v>14</v>
      </c>
      <c r="AH130" s="7" t="s">
        <v>15</v>
      </c>
      <c r="AI130" s="7" t="s">
        <v>16</v>
      </c>
      <c r="AJ130" s="7" t="s">
        <v>12</v>
      </c>
      <c r="AK130" s="7" t="s">
        <v>13</v>
      </c>
      <c r="AL130" s="7" t="s">
        <v>10</v>
      </c>
      <c r="AM130" s="7" t="s">
        <v>22</v>
      </c>
      <c r="AN130" s="7" t="s">
        <v>18</v>
      </c>
      <c r="AO130" s="7" t="s">
        <v>11</v>
      </c>
      <c r="AP130" s="7" t="s">
        <v>21</v>
      </c>
      <c r="AR130" s="7" t="s">
        <v>23</v>
      </c>
    </row>
    <row r="131" spans="7:44" ht="15" customHeight="1">
      <c r="G131" s="7">
        <v>2005</v>
      </c>
      <c r="H131" s="194">
        <v>5.8779124999999999</v>
      </c>
      <c r="I131" s="194">
        <v>0.46137499999999998</v>
      </c>
      <c r="J131" s="194">
        <v>1.2974874999999999</v>
      </c>
      <c r="K131" s="194">
        <v>0.176925</v>
      </c>
      <c r="L131" s="194">
        <v>0.15112500000000001</v>
      </c>
      <c r="M131" s="194">
        <v>0</v>
      </c>
      <c r="N131" s="194"/>
      <c r="O131" s="194"/>
      <c r="P131" s="194"/>
      <c r="Q131" s="194">
        <v>0</v>
      </c>
      <c r="R131" s="194"/>
      <c r="S131" s="194">
        <v>7.5967250000000002</v>
      </c>
      <c r="AF131" s="7">
        <v>2005</v>
      </c>
      <c r="AG131" s="194">
        <v>5.8779124999999999</v>
      </c>
      <c r="AH131" s="194">
        <v>0.46137499999999998</v>
      </c>
      <c r="AI131" s="194">
        <v>1.2974874999999999</v>
      </c>
      <c r="AJ131" s="194">
        <v>0.176925</v>
      </c>
      <c r="AK131" s="194">
        <v>0.15112500000000001</v>
      </c>
      <c r="AL131" s="194">
        <v>0</v>
      </c>
      <c r="AM131" s="194"/>
      <c r="AN131" s="194"/>
      <c r="AO131" s="194"/>
      <c r="AP131" s="194">
        <v>0</v>
      </c>
      <c r="AQ131" s="194"/>
      <c r="AR131" s="194">
        <v>7.5967250000000002</v>
      </c>
    </row>
    <row r="132" spans="7:44" ht="15" customHeight="1">
      <c r="G132" s="7">
        <v>2006</v>
      </c>
      <c r="H132" s="194">
        <v>12.282287500000001</v>
      </c>
      <c r="I132" s="194">
        <v>1.0940000000000001</v>
      </c>
      <c r="J132" s="194">
        <v>2.8638124999999999</v>
      </c>
      <c r="K132" s="194">
        <v>0.84699999999999998</v>
      </c>
      <c r="L132" s="194">
        <v>0.19258749999999999</v>
      </c>
      <c r="M132" s="194">
        <v>0</v>
      </c>
      <c r="N132" s="194"/>
      <c r="O132" s="194"/>
      <c r="P132" s="194"/>
      <c r="Q132" s="194">
        <v>0</v>
      </c>
      <c r="R132" s="194"/>
      <c r="S132" s="194">
        <v>16.106449999999999</v>
      </c>
      <c r="AF132" s="7">
        <v>2006</v>
      </c>
      <c r="AG132" s="194">
        <v>12.282287500000001</v>
      </c>
      <c r="AH132" s="194">
        <v>1.0940000000000001</v>
      </c>
      <c r="AI132" s="194">
        <v>2.8638124999999999</v>
      </c>
      <c r="AJ132" s="194">
        <v>0.84699999999999998</v>
      </c>
      <c r="AK132" s="194">
        <v>0.19258749999999999</v>
      </c>
      <c r="AL132" s="194">
        <v>0</v>
      </c>
      <c r="AM132" s="194"/>
      <c r="AN132" s="194"/>
      <c r="AO132" s="194"/>
      <c r="AP132" s="194">
        <v>0</v>
      </c>
      <c r="AQ132" s="194"/>
      <c r="AR132" s="194">
        <v>16.106449999999999</v>
      </c>
    </row>
    <row r="133" spans="7:44" ht="15" customHeight="1">
      <c r="G133" s="7">
        <v>2007</v>
      </c>
      <c r="H133" s="194">
        <v>4.4286124999999998</v>
      </c>
      <c r="I133" s="194">
        <v>2.0957499999999998</v>
      </c>
      <c r="J133" s="194">
        <v>3.5274125000000001</v>
      </c>
      <c r="K133" s="194">
        <v>1.2945</v>
      </c>
      <c r="L133" s="194">
        <v>0.2129625</v>
      </c>
      <c r="M133" s="194">
        <v>6.0874999999999999E-2</v>
      </c>
      <c r="N133" s="194"/>
      <c r="O133" s="194"/>
      <c r="P133" s="194"/>
      <c r="Q133" s="194">
        <v>0</v>
      </c>
      <c r="R133" s="194"/>
      <c r="S133" s="194">
        <v>11.0890875</v>
      </c>
      <c r="AF133" s="7">
        <v>2007</v>
      </c>
      <c r="AG133" s="194">
        <v>4.4286124999999998</v>
      </c>
      <c r="AH133" s="194">
        <v>2.0957499999999998</v>
      </c>
      <c r="AI133" s="194">
        <v>3.5274125000000001</v>
      </c>
      <c r="AJ133" s="194">
        <v>1.2945</v>
      </c>
      <c r="AK133" s="194">
        <v>0.2129625</v>
      </c>
      <c r="AL133" s="194">
        <v>6.0874999999999999E-2</v>
      </c>
      <c r="AM133" s="194"/>
      <c r="AN133" s="194"/>
      <c r="AO133" s="194"/>
      <c r="AP133" s="194">
        <v>0</v>
      </c>
      <c r="AQ133" s="194"/>
      <c r="AR133" s="194">
        <v>11.0890875</v>
      </c>
    </row>
    <row r="134" spans="7:44" ht="15" customHeight="1">
      <c r="G134" s="7">
        <v>2008</v>
      </c>
      <c r="H134" s="194">
        <v>6.0467500000000003</v>
      </c>
      <c r="I134" s="194">
        <v>4.5517624999999997</v>
      </c>
      <c r="J134" s="194">
        <v>3.9476249999999999</v>
      </c>
      <c r="K134" s="194">
        <v>1.8276250000000001</v>
      </c>
      <c r="L134" s="194">
        <v>0.16671250000000001</v>
      </c>
      <c r="M134" s="194">
        <v>1.1825E-2</v>
      </c>
      <c r="N134" s="194"/>
      <c r="O134" s="194"/>
      <c r="P134" s="194"/>
      <c r="Q134" s="194">
        <v>0</v>
      </c>
      <c r="R134" s="194"/>
      <c r="S134" s="194">
        <v>15.711562499999999</v>
      </c>
      <c r="AF134" s="7">
        <v>2008</v>
      </c>
      <c r="AG134" s="194">
        <v>6.0467500000000003</v>
      </c>
      <c r="AH134" s="194">
        <v>4.5517624999999997</v>
      </c>
      <c r="AI134" s="194">
        <v>3.9476249999999999</v>
      </c>
      <c r="AJ134" s="194">
        <v>1.8276250000000001</v>
      </c>
      <c r="AK134" s="194">
        <v>0.16671250000000001</v>
      </c>
      <c r="AL134" s="194">
        <v>1.1825E-2</v>
      </c>
      <c r="AM134" s="194"/>
      <c r="AN134" s="194"/>
      <c r="AO134" s="194"/>
      <c r="AP134" s="194">
        <v>0</v>
      </c>
      <c r="AQ134" s="194"/>
      <c r="AR134" s="194">
        <v>15.711562499999999</v>
      </c>
    </row>
    <row r="135" spans="7:44" ht="15" customHeight="1">
      <c r="G135" s="7">
        <v>2009</v>
      </c>
      <c r="H135" s="194">
        <v>9.4190375</v>
      </c>
      <c r="I135" s="194">
        <v>3.8089</v>
      </c>
      <c r="J135" s="194">
        <v>2.5573999999999999</v>
      </c>
      <c r="K135" s="194">
        <v>0.87148749999999997</v>
      </c>
      <c r="L135" s="194">
        <v>9.8000000000000004E-2</v>
      </c>
      <c r="M135" s="194">
        <v>0.88741250000000005</v>
      </c>
      <c r="N135" s="194"/>
      <c r="O135" s="194"/>
      <c r="P135" s="194"/>
      <c r="Q135" s="194">
        <f>S135-M135-L135-K135-J135-I135-H135</f>
        <v>8.3962500000000162E-2</v>
      </c>
      <c r="R135" s="194"/>
      <c r="S135" s="194">
        <v>17.726199999999999</v>
      </c>
      <c r="AF135" s="7">
        <v>2009</v>
      </c>
      <c r="AG135" s="194">
        <v>9.4190375</v>
      </c>
      <c r="AH135" s="194">
        <v>3.8089</v>
      </c>
      <c r="AI135" s="194">
        <v>2.5573999999999999</v>
      </c>
      <c r="AJ135" s="194">
        <v>0.87148749999999997</v>
      </c>
      <c r="AK135" s="194">
        <v>9.8000000000000004E-2</v>
      </c>
      <c r="AL135" s="194">
        <v>0.88741250000000005</v>
      </c>
      <c r="AM135" s="194"/>
      <c r="AN135" s="194"/>
      <c r="AO135" s="194"/>
      <c r="AP135" s="194">
        <f>AR135-AL135-AK135-AJ135-AI135-AH135-AG135</f>
        <v>8.3962500000000162E-2</v>
      </c>
      <c r="AQ135" s="194"/>
      <c r="AR135" s="194">
        <v>17.726199999999999</v>
      </c>
    </row>
    <row r="136" spans="7:44" ht="15" customHeight="1">
      <c r="G136" s="7">
        <v>2010</v>
      </c>
      <c r="H136" s="194">
        <v>7.4665375000000003</v>
      </c>
      <c r="I136" s="194">
        <v>0.91485000000000005</v>
      </c>
      <c r="J136" s="194">
        <v>3.9914000000000001</v>
      </c>
      <c r="K136" s="194">
        <v>0.67698749999999996</v>
      </c>
      <c r="L136" s="194">
        <v>0.34175</v>
      </c>
      <c r="M136" s="194">
        <v>0.76432500000000003</v>
      </c>
      <c r="N136" s="194"/>
      <c r="O136" s="194"/>
      <c r="P136" s="194"/>
      <c r="Q136" s="194">
        <v>0</v>
      </c>
      <c r="R136" s="194"/>
      <c r="S136" s="194">
        <v>13.8569625</v>
      </c>
      <c r="AF136" s="7">
        <v>2010</v>
      </c>
      <c r="AG136" s="194">
        <v>7.4665375000000003</v>
      </c>
      <c r="AH136" s="194">
        <v>0.91485000000000005</v>
      </c>
      <c r="AI136" s="194">
        <v>3.9914000000000001</v>
      </c>
      <c r="AJ136" s="194">
        <v>0.67698749999999996</v>
      </c>
      <c r="AK136" s="194">
        <v>0.34175</v>
      </c>
      <c r="AL136" s="194">
        <v>0.76432500000000003</v>
      </c>
      <c r="AM136" s="194"/>
      <c r="AN136" s="194"/>
      <c r="AO136" s="194"/>
      <c r="AP136" s="194">
        <v>0</v>
      </c>
      <c r="AQ136" s="194"/>
      <c r="AR136" s="194">
        <v>13.8569625</v>
      </c>
    </row>
    <row r="137" spans="7:44" ht="15" customHeight="1">
      <c r="G137" s="7">
        <v>2011</v>
      </c>
      <c r="H137" s="194">
        <v>8.8941750000000006</v>
      </c>
      <c r="I137" s="194">
        <v>2.2210999999999999</v>
      </c>
      <c r="J137" s="194">
        <v>2.608425</v>
      </c>
      <c r="K137" s="194">
        <v>3.3459625000000002</v>
      </c>
      <c r="L137" s="194">
        <v>1.9541375000000001</v>
      </c>
      <c r="M137" s="194">
        <v>0.34131250000000002</v>
      </c>
      <c r="N137" s="194">
        <v>0.01</v>
      </c>
      <c r="O137" s="194"/>
      <c r="P137" s="194"/>
      <c r="Q137" s="194">
        <f>S137-M137-L137-K137-J137-I137-H137</f>
        <v>0.31097499999999734</v>
      </c>
      <c r="R137" s="194"/>
      <c r="S137" s="194">
        <v>19.676087500000001</v>
      </c>
      <c r="AF137" s="7">
        <v>2011</v>
      </c>
      <c r="AG137" s="194">
        <v>8.8941750000000006</v>
      </c>
      <c r="AH137" s="194">
        <v>2.2210999999999999</v>
      </c>
      <c r="AI137" s="194">
        <v>2.608425</v>
      </c>
      <c r="AJ137" s="194">
        <v>3.3459625000000002</v>
      </c>
      <c r="AK137" s="194">
        <v>1.9541375000000001</v>
      </c>
      <c r="AL137" s="194">
        <v>0.34131250000000002</v>
      </c>
      <c r="AM137" s="194">
        <v>0.01</v>
      </c>
      <c r="AN137" s="194"/>
      <c r="AO137" s="194"/>
      <c r="AP137" s="194">
        <f>AR137-AL137-AK137-AJ137-AI137-AH137-AG137</f>
        <v>0.31097499999999734</v>
      </c>
      <c r="AQ137" s="194"/>
      <c r="AR137" s="194">
        <v>19.676087500000001</v>
      </c>
    </row>
    <row r="138" spans="7:44" ht="15" customHeight="1">
      <c r="G138" s="7">
        <v>2012</v>
      </c>
      <c r="H138" s="194">
        <v>9.6514249999999997</v>
      </c>
      <c r="I138" s="194">
        <v>1.476375</v>
      </c>
      <c r="J138" s="194">
        <v>2.6764250000000001</v>
      </c>
      <c r="K138" s="194">
        <v>2.9966249999999999</v>
      </c>
      <c r="L138" s="194">
        <v>5.1103874999999999</v>
      </c>
      <c r="M138" s="194">
        <v>4.8143874999999996</v>
      </c>
      <c r="N138" s="194">
        <v>0.04</v>
      </c>
      <c r="O138" s="194"/>
      <c r="P138" s="194"/>
      <c r="Q138" s="194">
        <f>S138-M138-L138-K138-J138-I138-H138</f>
        <v>0.67991250000000392</v>
      </c>
      <c r="R138" s="194"/>
      <c r="S138" s="194">
        <v>27.405537500000001</v>
      </c>
      <c r="AF138" s="7">
        <v>2012</v>
      </c>
      <c r="AG138" s="194">
        <v>9.6514249999999997</v>
      </c>
      <c r="AH138" s="194">
        <v>1.476375</v>
      </c>
      <c r="AI138" s="194">
        <v>2.6764250000000001</v>
      </c>
      <c r="AJ138" s="194">
        <v>2.9966249999999999</v>
      </c>
      <c r="AK138" s="194">
        <v>5.1103874999999999</v>
      </c>
      <c r="AL138" s="194">
        <v>4.8143874999999996</v>
      </c>
      <c r="AM138" s="194">
        <v>0.04</v>
      </c>
      <c r="AN138" s="194"/>
      <c r="AO138" s="194"/>
      <c r="AP138" s="194">
        <f>AR138-AL138-AK138-AJ138-AI138-AH138-AG138</f>
        <v>0.67991250000000392</v>
      </c>
      <c r="AQ138" s="194"/>
      <c r="AR138" s="194">
        <v>27.405537500000001</v>
      </c>
    </row>
    <row r="139" spans="7:44" ht="15" customHeight="1">
      <c r="G139" s="7">
        <v>2013</v>
      </c>
      <c r="H139" s="194"/>
      <c r="I139" s="194"/>
      <c r="J139" s="194"/>
      <c r="K139" s="194"/>
      <c r="L139" s="194"/>
      <c r="M139" s="194"/>
      <c r="N139" s="194"/>
      <c r="O139" s="194"/>
      <c r="P139" s="194"/>
      <c r="Q139" s="194"/>
      <c r="R139" s="194"/>
      <c r="S139" s="194"/>
      <c r="AF139" s="7">
        <v>2015</v>
      </c>
      <c r="AG139" s="194">
        <v>13.2</v>
      </c>
      <c r="AH139" s="194">
        <v>2.06</v>
      </c>
      <c r="AI139" s="194">
        <v>2.52</v>
      </c>
      <c r="AJ139" s="194">
        <v>6.65</v>
      </c>
      <c r="AK139" s="194">
        <v>0.49</v>
      </c>
      <c r="AL139" s="194">
        <v>3.33</v>
      </c>
      <c r="AM139" s="194">
        <v>0.67</v>
      </c>
      <c r="AN139" s="194"/>
      <c r="AO139" s="194"/>
      <c r="AP139" s="194">
        <f>AR139-AL139-AK139-AJ139-AI139-AH139-AG139</f>
        <v>1.8200000000000021</v>
      </c>
      <c r="AQ139" s="194"/>
      <c r="AR139" s="194">
        <v>30.07</v>
      </c>
    </row>
    <row r="140" spans="7:44" ht="15" customHeight="1">
      <c r="G140" s="7">
        <v>2014</v>
      </c>
      <c r="H140" s="194"/>
      <c r="I140" s="194"/>
      <c r="J140" s="194"/>
      <c r="K140" s="194"/>
      <c r="L140" s="194"/>
      <c r="M140" s="194"/>
      <c r="N140" s="194"/>
      <c r="O140" s="194"/>
      <c r="P140" s="194"/>
      <c r="Q140" s="194"/>
      <c r="R140" s="194"/>
      <c r="S140" s="194"/>
      <c r="AF140" s="7">
        <v>2018</v>
      </c>
      <c r="AG140" s="194">
        <v>10.4</v>
      </c>
      <c r="AH140" s="194">
        <v>2.92</v>
      </c>
      <c r="AI140" s="194">
        <v>2.0499999999999998</v>
      </c>
      <c r="AJ140" s="194">
        <v>20.239999999999998</v>
      </c>
      <c r="AK140" s="194">
        <v>0.28999999999999998</v>
      </c>
      <c r="AL140" s="194">
        <v>3.53</v>
      </c>
      <c r="AM140" s="194">
        <v>3.77</v>
      </c>
      <c r="AN140" s="194"/>
      <c r="AO140" s="194"/>
      <c r="AP140" s="194">
        <f>AR140--AM140-AL140-AK140-AJ140-AI140-AH140-AG140</f>
        <v>11.540000000000004</v>
      </c>
      <c r="AQ140" s="194"/>
      <c r="AR140" s="194">
        <v>47.2</v>
      </c>
    </row>
    <row r="141" spans="7:44" ht="15" customHeight="1">
      <c r="G141" s="7">
        <v>2015</v>
      </c>
      <c r="H141" s="194">
        <v>13.2</v>
      </c>
      <c r="I141" s="194">
        <v>2.06</v>
      </c>
      <c r="J141" s="194">
        <v>2.52</v>
      </c>
      <c r="K141" s="194">
        <v>6.65</v>
      </c>
      <c r="L141" s="194">
        <v>0.49</v>
      </c>
      <c r="M141" s="194">
        <v>3.33</v>
      </c>
      <c r="N141" s="194">
        <v>0.67</v>
      </c>
      <c r="O141" s="194"/>
      <c r="P141" s="194"/>
      <c r="Q141" s="194">
        <f>S141-M141-L141-K141-J141-I141-H141</f>
        <v>1.8200000000000021</v>
      </c>
      <c r="R141" s="194"/>
      <c r="S141" s="194">
        <v>30.07</v>
      </c>
      <c r="AF141" s="7">
        <v>2021</v>
      </c>
      <c r="AG141" s="194">
        <v>2.8379500000000011</v>
      </c>
      <c r="AH141" s="194">
        <v>1.2448249999999996</v>
      </c>
      <c r="AI141" s="194">
        <v>1.0542125</v>
      </c>
      <c r="AJ141" s="194">
        <v>12.0022375</v>
      </c>
      <c r="AK141" s="194">
        <v>0.16600000000000001</v>
      </c>
      <c r="AL141" s="194">
        <v>3.1515375000000003</v>
      </c>
      <c r="AM141" s="194">
        <v>2.8712</v>
      </c>
      <c r="AN141" s="194">
        <v>5.6063749999999999</v>
      </c>
      <c r="AO141" s="194">
        <v>2.7632500000000002</v>
      </c>
      <c r="AP141" s="194">
        <f>AR141--AM141-AL141-AK141-AJ141-AI141-AH141-AG141-AN141-AO141</f>
        <v>6.1574750000000025</v>
      </c>
      <c r="AQ141" s="194"/>
      <c r="AR141" s="194">
        <v>32.112662499999999</v>
      </c>
    </row>
    <row r="142" spans="7:44" ht="15" customHeight="1">
      <c r="G142" s="7">
        <v>2016</v>
      </c>
      <c r="H142" s="194"/>
      <c r="I142" s="194"/>
      <c r="J142" s="194"/>
      <c r="K142" s="194"/>
      <c r="L142" s="194"/>
      <c r="M142" s="194"/>
      <c r="N142" s="194"/>
      <c r="O142" s="194"/>
      <c r="P142" s="194"/>
      <c r="Q142" s="194"/>
      <c r="R142" s="194"/>
      <c r="S142" s="194"/>
      <c r="AG142" s="194"/>
      <c r="AH142" s="194"/>
      <c r="AI142" s="194"/>
      <c r="AJ142" s="194"/>
      <c r="AK142" s="194"/>
      <c r="AL142" s="194"/>
      <c r="AM142" s="194"/>
      <c r="AN142" s="194"/>
      <c r="AO142" s="194"/>
      <c r="AP142" s="194"/>
      <c r="AQ142" s="194"/>
      <c r="AR142" s="194"/>
    </row>
    <row r="143" spans="7:44" ht="15" customHeight="1">
      <c r="G143" s="7">
        <v>2017</v>
      </c>
      <c r="H143" s="194"/>
      <c r="I143" s="194"/>
      <c r="J143" s="194"/>
      <c r="K143" s="194"/>
      <c r="L143" s="194"/>
      <c r="M143" s="194"/>
      <c r="N143" s="194"/>
      <c r="O143" s="194"/>
      <c r="P143" s="194"/>
      <c r="Q143" s="194"/>
      <c r="R143" s="194"/>
      <c r="S143" s="194"/>
      <c r="AG143" s="194"/>
      <c r="AH143" s="194"/>
      <c r="AI143" s="194"/>
      <c r="AJ143" s="194"/>
      <c r="AK143" s="194"/>
      <c r="AL143" s="194"/>
      <c r="AM143" s="194"/>
      <c r="AN143" s="194"/>
      <c r="AO143" s="194"/>
      <c r="AP143" s="194"/>
      <c r="AQ143" s="194"/>
      <c r="AR143" s="194"/>
    </row>
    <row r="144" spans="7:44" ht="15" customHeight="1">
      <c r="G144" s="7">
        <v>2018</v>
      </c>
      <c r="H144" s="194">
        <v>10.4</v>
      </c>
      <c r="I144" s="194">
        <v>2.92</v>
      </c>
      <c r="J144" s="194">
        <v>2.0499999999999998</v>
      </c>
      <c r="K144" s="194">
        <v>20.239999999999998</v>
      </c>
      <c r="L144" s="194">
        <v>0.28999999999999998</v>
      </c>
      <c r="M144" s="194">
        <v>3.53</v>
      </c>
      <c r="N144" s="194">
        <v>3.77</v>
      </c>
      <c r="O144" s="194"/>
      <c r="P144" s="194"/>
      <c r="Q144" s="194">
        <f>S144--N144-M144-L144-K144-J144-I144-H144</f>
        <v>11.540000000000004</v>
      </c>
      <c r="R144" s="194"/>
      <c r="S144" s="194">
        <v>47.2</v>
      </c>
      <c r="AG144" s="194"/>
      <c r="AH144" s="194"/>
      <c r="AI144" s="194"/>
      <c r="AJ144" s="194"/>
      <c r="AK144" s="194"/>
      <c r="AL144" s="194"/>
      <c r="AM144" s="194"/>
      <c r="AN144" s="194"/>
      <c r="AO144" s="194"/>
      <c r="AP144" s="194"/>
      <c r="AQ144" s="194"/>
      <c r="AR144" s="194"/>
    </row>
    <row r="145" spans="7:44" ht="15" customHeight="1">
      <c r="G145" s="7">
        <v>2019</v>
      </c>
      <c r="H145" s="194"/>
      <c r="I145" s="194"/>
      <c r="J145" s="194"/>
      <c r="K145" s="194"/>
      <c r="L145" s="194"/>
      <c r="M145" s="194"/>
      <c r="N145" s="194"/>
      <c r="O145" s="194"/>
      <c r="P145" s="194"/>
      <c r="Q145" s="194"/>
      <c r="R145" s="194"/>
      <c r="S145" s="194"/>
      <c r="AG145" s="194"/>
      <c r="AH145" s="194"/>
      <c r="AI145" s="194"/>
      <c r="AJ145" s="194"/>
      <c r="AK145" s="194"/>
      <c r="AL145" s="194"/>
      <c r="AM145" s="194"/>
      <c r="AN145" s="194"/>
      <c r="AO145" s="194"/>
      <c r="AP145" s="194"/>
      <c r="AQ145" s="194"/>
      <c r="AR145" s="194"/>
    </row>
    <row r="146" spans="7:44" ht="15" customHeight="1">
      <c r="G146" s="7">
        <v>2020</v>
      </c>
      <c r="H146" s="194"/>
      <c r="I146" s="194"/>
      <c r="J146" s="194"/>
      <c r="K146" s="194"/>
      <c r="L146" s="194"/>
      <c r="M146" s="194"/>
      <c r="N146" s="194"/>
      <c r="O146" s="194"/>
      <c r="P146" s="194"/>
      <c r="Q146" s="194"/>
      <c r="R146" s="194"/>
      <c r="S146" s="194"/>
      <c r="AG146" s="194"/>
      <c r="AH146" s="194"/>
      <c r="AI146" s="194"/>
      <c r="AJ146" s="194"/>
      <c r="AK146" s="194"/>
      <c r="AL146" s="194"/>
      <c r="AM146" s="194"/>
      <c r="AN146" s="194"/>
      <c r="AO146" s="194"/>
      <c r="AP146" s="194"/>
      <c r="AQ146" s="194"/>
      <c r="AR146" s="194"/>
    </row>
    <row r="147" spans="7:44" ht="15" customHeight="1">
      <c r="G147" s="7">
        <v>2021</v>
      </c>
      <c r="H147" s="194">
        <v>2.8379500000000011</v>
      </c>
      <c r="I147" s="194">
        <v>1.2448249999999996</v>
      </c>
      <c r="J147" s="194">
        <v>1.0542125</v>
      </c>
      <c r="K147" s="194">
        <v>12.0022375</v>
      </c>
      <c r="L147" s="194">
        <v>0.16600000000000001</v>
      </c>
      <c r="M147" s="194">
        <v>3.1515375000000003</v>
      </c>
      <c r="N147" s="194">
        <v>2.8712</v>
      </c>
      <c r="O147" s="194">
        <v>5.6063749999999999</v>
      </c>
      <c r="P147" s="194">
        <v>2.7632500000000002</v>
      </c>
      <c r="Q147" s="194">
        <f>S147--N147-M147-L147-K147-J147-I147-H147-O147-P147</f>
        <v>6.1574750000000025</v>
      </c>
      <c r="R147" s="194"/>
      <c r="S147" s="194">
        <v>32.112662499999999</v>
      </c>
      <c r="AG147" s="194"/>
      <c r="AH147" s="194"/>
      <c r="AI147" s="194"/>
      <c r="AJ147" s="194"/>
      <c r="AK147" s="194"/>
      <c r="AL147" s="194"/>
      <c r="AM147" s="194"/>
      <c r="AN147" s="194"/>
      <c r="AO147" s="194"/>
      <c r="AP147" s="194"/>
      <c r="AQ147" s="194"/>
      <c r="AR147" s="194"/>
    </row>
    <row r="148" spans="7:44" ht="15" customHeight="1">
      <c r="H148" s="194"/>
      <c r="I148" s="194"/>
      <c r="J148" s="194"/>
      <c r="K148" s="194"/>
      <c r="L148" s="194"/>
      <c r="M148" s="194"/>
      <c r="N148" s="194"/>
      <c r="O148" s="194"/>
      <c r="P148" s="194"/>
      <c r="Q148" s="194"/>
      <c r="R148" s="194"/>
      <c r="S148" s="194"/>
      <c r="AG148" s="194"/>
      <c r="AH148" s="194"/>
      <c r="AI148" s="194"/>
      <c r="AJ148" s="194"/>
      <c r="AK148" s="194"/>
      <c r="AL148" s="194"/>
      <c r="AM148" s="194"/>
      <c r="AN148" s="194"/>
      <c r="AO148" s="194"/>
      <c r="AP148" s="194"/>
      <c r="AQ148" s="194"/>
      <c r="AR148" s="194"/>
    </row>
    <row r="157" spans="7:44" ht="15" customHeight="1">
      <c r="G157" s="6" t="s">
        <v>29</v>
      </c>
      <c r="H157" s="7" t="s">
        <v>14</v>
      </c>
      <c r="I157" s="7" t="s">
        <v>30</v>
      </c>
      <c r="J157" s="7" t="s">
        <v>15</v>
      </c>
      <c r="K157" s="7" t="s">
        <v>12</v>
      </c>
      <c r="L157" s="7" t="s">
        <v>17</v>
      </c>
      <c r="M157" s="7" t="s">
        <v>18</v>
      </c>
      <c r="N157" s="7" t="s">
        <v>22</v>
      </c>
      <c r="O157" s="7" t="s">
        <v>10</v>
      </c>
      <c r="P157" s="7" t="s">
        <v>21</v>
      </c>
      <c r="R157" s="7" t="s">
        <v>23</v>
      </c>
      <c r="AG157" s="6" t="s">
        <v>29</v>
      </c>
      <c r="AH157" s="7" t="s">
        <v>14</v>
      </c>
      <c r="AI157" s="7" t="s">
        <v>30</v>
      </c>
      <c r="AJ157" s="7" t="s">
        <v>15</v>
      </c>
      <c r="AK157" s="7" t="s">
        <v>12</v>
      </c>
      <c r="AL157" s="7" t="s">
        <v>17</v>
      </c>
      <c r="AM157" s="7" t="s">
        <v>18</v>
      </c>
      <c r="AN157" s="7" t="s">
        <v>22</v>
      </c>
      <c r="AO157" s="7" t="s">
        <v>10</v>
      </c>
      <c r="AP157" s="7" t="s">
        <v>21</v>
      </c>
      <c r="AR157" s="7" t="s">
        <v>23</v>
      </c>
    </row>
    <row r="158" spans="7:44" ht="15" customHeight="1">
      <c r="G158" s="7">
        <v>2005</v>
      </c>
      <c r="H158" s="194">
        <v>6.2972000000000001</v>
      </c>
      <c r="I158" s="194">
        <v>3.5652750000000002</v>
      </c>
      <c r="J158" s="194">
        <v>0.59592500000000004</v>
      </c>
      <c r="K158" s="194">
        <v>0.38674999999999998</v>
      </c>
      <c r="L158" s="194">
        <v>0</v>
      </c>
      <c r="M158" s="194">
        <v>0</v>
      </c>
      <c r="N158" s="194">
        <v>0</v>
      </c>
      <c r="O158" s="194">
        <v>0.17</v>
      </c>
      <c r="P158" s="194">
        <f t="shared" ref="P158:P166" si="3">R158-M158-N158-O158-L158-K158-J158-I158-H158</f>
        <v>1.252517567567601</v>
      </c>
      <c r="Q158" s="194"/>
      <c r="R158" s="194">
        <v>12.267667567567599</v>
      </c>
      <c r="AG158" s="7">
        <v>2005</v>
      </c>
      <c r="AH158" s="194">
        <v>6.2972000000000001</v>
      </c>
      <c r="AI158" s="194">
        <v>3.5652750000000002</v>
      </c>
      <c r="AJ158" s="194">
        <v>0.59592500000000004</v>
      </c>
      <c r="AK158" s="194">
        <v>0.38674999999999998</v>
      </c>
      <c r="AL158" s="194">
        <v>0</v>
      </c>
      <c r="AM158" s="194">
        <v>0</v>
      </c>
      <c r="AN158" s="194">
        <v>0</v>
      </c>
      <c r="AO158" s="194">
        <v>0.17</v>
      </c>
      <c r="AP158" s="194">
        <f t="shared" ref="AP158:AP159" si="4">AR158-AM158-AN158-AO158-AL158-AK158-AJ158-AI158-AH158</f>
        <v>1.252517567567601</v>
      </c>
      <c r="AQ158" s="194"/>
      <c r="AR158" s="194">
        <v>12.267667567567599</v>
      </c>
    </row>
    <row r="159" spans="7:44" ht="15" customHeight="1">
      <c r="G159" s="7">
        <v>2006</v>
      </c>
      <c r="H159" s="194">
        <v>5.529325</v>
      </c>
      <c r="I159" s="194">
        <v>3.7393749999999999</v>
      </c>
      <c r="J159" s="194">
        <v>1.3472500000000001</v>
      </c>
      <c r="K159" s="194">
        <v>0.23350000000000001</v>
      </c>
      <c r="L159" s="194">
        <v>4.1250000000000002E-3</v>
      </c>
      <c r="M159" s="194">
        <v>0</v>
      </c>
      <c r="N159" s="194">
        <v>0.01</v>
      </c>
      <c r="O159" s="194">
        <v>0</v>
      </c>
      <c r="P159" s="194">
        <f t="shared" si="3"/>
        <v>0.26724999999999977</v>
      </c>
      <c r="Q159" s="194"/>
      <c r="R159" s="194">
        <v>11.130825</v>
      </c>
      <c r="AG159" s="7">
        <v>2006</v>
      </c>
      <c r="AH159" s="194">
        <v>5.529325</v>
      </c>
      <c r="AI159" s="194">
        <v>3.7393749999999999</v>
      </c>
      <c r="AJ159" s="194">
        <v>1.3472500000000001</v>
      </c>
      <c r="AK159" s="194">
        <v>0.23350000000000001</v>
      </c>
      <c r="AL159" s="194">
        <v>4.1250000000000002E-3</v>
      </c>
      <c r="AM159" s="194">
        <v>0</v>
      </c>
      <c r="AN159" s="194">
        <v>0.01</v>
      </c>
      <c r="AO159" s="194">
        <v>0</v>
      </c>
      <c r="AP159" s="194">
        <f t="shared" si="4"/>
        <v>0.26724999999999977</v>
      </c>
      <c r="AQ159" s="194"/>
      <c r="AR159" s="194">
        <v>11.130825</v>
      </c>
    </row>
    <row r="160" spans="7:44" ht="15" customHeight="1">
      <c r="G160" s="7">
        <v>2007</v>
      </c>
      <c r="H160" s="194">
        <v>2.689225</v>
      </c>
      <c r="I160" s="194">
        <v>1.133575</v>
      </c>
      <c r="J160" s="194">
        <v>0.29325000000000001</v>
      </c>
      <c r="K160" s="194">
        <v>0.35317500000000002</v>
      </c>
      <c r="L160" s="194">
        <v>4.2075000000000001E-2</v>
      </c>
      <c r="M160" s="194">
        <v>0</v>
      </c>
      <c r="N160" s="194">
        <v>0</v>
      </c>
      <c r="O160" s="194">
        <v>0</v>
      </c>
      <c r="P160" s="194">
        <v>0</v>
      </c>
      <c r="Q160" s="194"/>
      <c r="R160" s="194">
        <v>4.3170250000000001</v>
      </c>
      <c r="AG160" s="7">
        <v>2007</v>
      </c>
      <c r="AH160" s="194">
        <v>2.689225</v>
      </c>
      <c r="AI160" s="194">
        <v>1.133575</v>
      </c>
      <c r="AJ160" s="194">
        <v>0.29325000000000001</v>
      </c>
      <c r="AK160" s="194">
        <v>0.35317500000000002</v>
      </c>
      <c r="AL160" s="194">
        <v>4.2075000000000001E-2</v>
      </c>
      <c r="AM160" s="194">
        <v>0</v>
      </c>
      <c r="AN160" s="194">
        <v>0</v>
      </c>
      <c r="AO160" s="194">
        <v>0</v>
      </c>
      <c r="AP160" s="194">
        <v>0</v>
      </c>
      <c r="AQ160" s="194"/>
      <c r="AR160" s="194">
        <v>4.3170250000000001</v>
      </c>
    </row>
    <row r="161" spans="7:44" ht="15" customHeight="1">
      <c r="G161" s="7">
        <v>2008</v>
      </c>
      <c r="H161" s="194">
        <v>5.476375</v>
      </c>
      <c r="I161" s="194">
        <v>0.22275</v>
      </c>
      <c r="J161" s="194">
        <v>1.4024999999999999E-2</v>
      </c>
      <c r="K161" s="194">
        <v>0.39324999999999999</v>
      </c>
      <c r="L161" s="194">
        <v>0</v>
      </c>
      <c r="M161" s="194">
        <v>0</v>
      </c>
      <c r="N161" s="194">
        <v>0.01</v>
      </c>
      <c r="O161" s="194">
        <v>0</v>
      </c>
      <c r="P161" s="194">
        <f t="shared" si="3"/>
        <v>0.4846344594594596</v>
      </c>
      <c r="Q161" s="194"/>
      <c r="R161" s="194">
        <v>6.6010344594594601</v>
      </c>
      <c r="AG161" s="7">
        <v>2008</v>
      </c>
      <c r="AH161" s="194">
        <v>5.476375</v>
      </c>
      <c r="AI161" s="194">
        <v>0.22275</v>
      </c>
      <c r="AJ161" s="194">
        <v>1.4024999999999999E-2</v>
      </c>
      <c r="AK161" s="194">
        <v>0.39324999999999999</v>
      </c>
      <c r="AL161" s="194">
        <v>0</v>
      </c>
      <c r="AM161" s="194">
        <v>0</v>
      </c>
      <c r="AN161" s="194">
        <v>0.01</v>
      </c>
      <c r="AO161" s="194">
        <v>0</v>
      </c>
      <c r="AP161" s="194">
        <f t="shared" ref="AP161" si="5">AR161-AM161-AN161-AO161-AL161-AK161-AJ161-AI161-AH161</f>
        <v>0.4846344594594596</v>
      </c>
      <c r="AQ161" s="194"/>
      <c r="AR161" s="194">
        <v>6.6010344594594601</v>
      </c>
    </row>
    <row r="162" spans="7:44" ht="15" customHeight="1">
      <c r="G162" s="7">
        <v>2009</v>
      </c>
      <c r="H162" s="194">
        <v>5.5330500000000002</v>
      </c>
      <c r="I162" s="194">
        <v>3.3287</v>
      </c>
      <c r="J162" s="194">
        <v>6.3149999999999998E-2</v>
      </c>
      <c r="K162" s="194">
        <v>0.44292500000000001</v>
      </c>
      <c r="L162" s="194">
        <v>1.2721499999999999</v>
      </c>
      <c r="M162" s="194">
        <v>0</v>
      </c>
      <c r="N162" s="194">
        <v>7.0000000000000007E-2</v>
      </c>
      <c r="O162" s="194">
        <v>0.09</v>
      </c>
      <c r="P162" s="194">
        <v>0</v>
      </c>
      <c r="Q162" s="194"/>
      <c r="R162" s="194">
        <v>10.790825</v>
      </c>
      <c r="AG162" s="7">
        <v>2009</v>
      </c>
      <c r="AH162" s="194">
        <v>5.5330500000000002</v>
      </c>
      <c r="AI162" s="194">
        <v>3.3287</v>
      </c>
      <c r="AJ162" s="194">
        <v>6.3149999999999998E-2</v>
      </c>
      <c r="AK162" s="194">
        <v>0.44292500000000001</v>
      </c>
      <c r="AL162" s="194">
        <v>1.2721499999999999</v>
      </c>
      <c r="AM162" s="194">
        <v>0</v>
      </c>
      <c r="AN162" s="194">
        <v>7.0000000000000007E-2</v>
      </c>
      <c r="AO162" s="194">
        <v>0.09</v>
      </c>
      <c r="AP162" s="194">
        <v>0</v>
      </c>
      <c r="AQ162" s="194"/>
      <c r="AR162" s="194">
        <v>10.790825</v>
      </c>
    </row>
    <row r="163" spans="7:44" ht="15" customHeight="1">
      <c r="G163" s="7">
        <v>2010</v>
      </c>
      <c r="H163" s="194">
        <v>5.4026522151898799</v>
      </c>
      <c r="I163" s="194">
        <v>3.4710854430379801</v>
      </c>
      <c r="J163" s="194">
        <v>2.0914632911392399</v>
      </c>
      <c r="K163" s="194">
        <v>1.06751708860759</v>
      </c>
      <c r="L163" s="194">
        <v>1.6340398734177199</v>
      </c>
      <c r="M163" s="194">
        <v>0</v>
      </c>
      <c r="N163" s="194">
        <v>0.31</v>
      </c>
      <c r="O163" s="194">
        <v>0</v>
      </c>
      <c r="P163" s="194">
        <f t="shared" si="3"/>
        <v>1.2511344936708912</v>
      </c>
      <c r="Q163" s="194"/>
      <c r="R163" s="194">
        <v>15.227892405063301</v>
      </c>
      <c r="AG163" s="7">
        <v>2010</v>
      </c>
      <c r="AH163" s="194">
        <v>5.4026522151898799</v>
      </c>
      <c r="AI163" s="194">
        <v>3.4710854430379801</v>
      </c>
      <c r="AJ163" s="194">
        <v>2.0914632911392399</v>
      </c>
      <c r="AK163" s="194">
        <v>1.06751708860759</v>
      </c>
      <c r="AL163" s="194">
        <v>1.6340398734177199</v>
      </c>
      <c r="AM163" s="194">
        <v>0</v>
      </c>
      <c r="AN163" s="194">
        <v>0.31</v>
      </c>
      <c r="AO163" s="194">
        <v>0</v>
      </c>
      <c r="AP163" s="194">
        <f t="shared" ref="AP163:AP164" si="6">AR163-AM163-AN163-AO163-AL163-AK163-AJ163-AI163-AH163</f>
        <v>1.2511344936708912</v>
      </c>
      <c r="AQ163" s="194"/>
      <c r="AR163" s="194">
        <v>15.227892405063301</v>
      </c>
    </row>
    <row r="164" spans="7:44" ht="15" customHeight="1">
      <c r="G164" s="7">
        <v>2011</v>
      </c>
      <c r="H164" s="194"/>
      <c r="I164" s="194"/>
      <c r="J164" s="194"/>
      <c r="K164" s="194"/>
      <c r="L164" s="194"/>
      <c r="M164" s="194"/>
      <c r="N164" s="194"/>
      <c r="O164" s="194"/>
      <c r="P164" s="194">
        <f t="shared" si="3"/>
        <v>0</v>
      </c>
      <c r="Q164" s="194"/>
      <c r="R164" s="194"/>
      <c r="AG164" s="7">
        <v>2013</v>
      </c>
      <c r="AH164" s="194">
        <v>4.79</v>
      </c>
      <c r="AI164" s="194">
        <v>2.16</v>
      </c>
      <c r="AJ164" s="194">
        <v>1.71</v>
      </c>
      <c r="AK164" s="194">
        <v>4.59</v>
      </c>
      <c r="AL164" s="194">
        <v>0.06</v>
      </c>
      <c r="AM164" s="194">
        <v>0</v>
      </c>
      <c r="AN164" s="194">
        <v>1.7</v>
      </c>
      <c r="AO164" s="194">
        <v>0</v>
      </c>
      <c r="AP164" s="194">
        <f t="shared" si="6"/>
        <v>2.2900000000000018</v>
      </c>
      <c r="AQ164" s="194"/>
      <c r="AR164" s="194">
        <v>17.3</v>
      </c>
    </row>
    <row r="165" spans="7:44" ht="15" customHeight="1">
      <c r="G165" s="7">
        <v>2012</v>
      </c>
      <c r="H165" s="194"/>
      <c r="I165" s="194"/>
      <c r="J165" s="194"/>
      <c r="K165" s="194"/>
      <c r="L165" s="194"/>
      <c r="M165" s="194"/>
      <c r="N165" s="194"/>
      <c r="O165" s="194"/>
      <c r="P165" s="194"/>
      <c r="Q165" s="194"/>
      <c r="R165" s="194"/>
      <c r="AG165" s="7">
        <v>2016</v>
      </c>
      <c r="AH165" s="194">
        <v>4.8</v>
      </c>
      <c r="AI165" s="194">
        <v>4</v>
      </c>
      <c r="AJ165" s="194">
        <v>2.1</v>
      </c>
      <c r="AK165" s="194">
        <v>12</v>
      </c>
      <c r="AL165" s="194">
        <v>0.1</v>
      </c>
      <c r="AM165" s="194">
        <v>8.4600000000000009</v>
      </c>
      <c r="AN165" s="194">
        <v>5.33</v>
      </c>
      <c r="AO165" s="194">
        <v>0.73</v>
      </c>
      <c r="AP165" s="194">
        <v>0</v>
      </c>
      <c r="AQ165" s="194"/>
      <c r="AR165" s="194">
        <v>36</v>
      </c>
    </row>
    <row r="166" spans="7:44" ht="15" customHeight="1">
      <c r="G166" s="7">
        <v>2013</v>
      </c>
      <c r="H166" s="194">
        <v>4.79</v>
      </c>
      <c r="I166" s="194">
        <v>2.16</v>
      </c>
      <c r="J166" s="194">
        <v>1.71</v>
      </c>
      <c r="K166" s="194">
        <v>4.59</v>
      </c>
      <c r="L166" s="194">
        <v>0.06</v>
      </c>
      <c r="M166" s="194">
        <v>0</v>
      </c>
      <c r="N166" s="194">
        <v>1.7</v>
      </c>
      <c r="O166" s="194">
        <v>0</v>
      </c>
      <c r="P166" s="194">
        <f t="shared" si="3"/>
        <v>2.2900000000000018</v>
      </c>
      <c r="Q166" s="194"/>
      <c r="R166" s="194">
        <v>17.3</v>
      </c>
      <c r="AG166" s="7">
        <v>2019</v>
      </c>
      <c r="AH166" s="194">
        <v>6.71</v>
      </c>
      <c r="AI166" s="194">
        <v>3.04</v>
      </c>
      <c r="AJ166" s="194">
        <v>2.92</v>
      </c>
      <c r="AK166" s="194">
        <v>14.8</v>
      </c>
      <c r="AL166" s="194">
        <v>0</v>
      </c>
      <c r="AM166" s="194">
        <v>2.93</v>
      </c>
      <c r="AN166" s="194">
        <v>2.72</v>
      </c>
      <c r="AO166" s="194">
        <v>0.33</v>
      </c>
      <c r="AP166" s="194">
        <f t="shared" ref="AP166" si="7">AR166-AM166-AN166-AO166-AL166-AK166-AJ166-AI166-AH166</f>
        <v>4.910000000000001</v>
      </c>
      <c r="AQ166" s="194"/>
      <c r="AR166" s="194">
        <v>38.36</v>
      </c>
    </row>
    <row r="167" spans="7:44" ht="15" customHeight="1">
      <c r="G167" s="7">
        <v>2014</v>
      </c>
      <c r="H167" s="194"/>
      <c r="I167" s="194"/>
      <c r="J167" s="194"/>
      <c r="K167" s="194"/>
      <c r="L167" s="194"/>
      <c r="M167" s="194"/>
      <c r="N167" s="194"/>
      <c r="O167" s="194"/>
      <c r="P167" s="194"/>
      <c r="Q167" s="194"/>
      <c r="R167" s="194"/>
      <c r="AG167" s="7">
        <v>2022</v>
      </c>
      <c r="AH167" s="194">
        <v>6.9961500000000019</v>
      </c>
      <c r="AI167" s="194">
        <v>10.776299999999999</v>
      </c>
      <c r="AJ167" s="194">
        <v>3.3921500000000004</v>
      </c>
      <c r="AK167" s="194">
        <v>21.809475000000003</v>
      </c>
      <c r="AL167" s="194">
        <v>0</v>
      </c>
      <c r="AM167" s="194">
        <v>0.40555000000000008</v>
      </c>
      <c r="AN167" s="194">
        <v>5.3983250000000007</v>
      </c>
      <c r="AO167" s="194">
        <v>4.8003750000000007</v>
      </c>
      <c r="AP167" s="194">
        <v>0</v>
      </c>
      <c r="AQ167" s="29"/>
      <c r="AR167" s="194">
        <v>52.539175</v>
      </c>
    </row>
    <row r="168" spans="7:44" ht="15" customHeight="1">
      <c r="G168" s="7">
        <v>2015</v>
      </c>
      <c r="H168" s="194"/>
      <c r="I168" s="194"/>
      <c r="J168" s="194"/>
      <c r="K168" s="194"/>
      <c r="L168" s="194"/>
      <c r="M168" s="194"/>
      <c r="N168" s="194"/>
      <c r="O168" s="194"/>
      <c r="P168" s="194"/>
      <c r="Q168" s="194"/>
      <c r="R168" s="194"/>
      <c r="AH168" s="194"/>
      <c r="AI168" s="194"/>
      <c r="AJ168" s="194"/>
      <c r="AK168" s="194"/>
      <c r="AL168" s="194"/>
      <c r="AM168" s="194"/>
      <c r="AN168" s="194"/>
      <c r="AO168" s="194"/>
      <c r="AP168" s="194"/>
      <c r="AQ168" s="194"/>
      <c r="AR168" s="194"/>
    </row>
    <row r="169" spans="7:44" ht="15" customHeight="1">
      <c r="G169" s="7">
        <v>2016</v>
      </c>
      <c r="H169" s="194">
        <v>4.8</v>
      </c>
      <c r="I169" s="194">
        <v>4</v>
      </c>
      <c r="J169" s="194">
        <v>2.1</v>
      </c>
      <c r="K169" s="194">
        <v>12</v>
      </c>
      <c r="L169" s="194">
        <v>0.1</v>
      </c>
      <c r="M169" s="194">
        <v>8.4600000000000009</v>
      </c>
      <c r="N169" s="194">
        <v>5.33</v>
      </c>
      <c r="O169" s="194">
        <v>0.73</v>
      </c>
      <c r="P169" s="194">
        <v>0</v>
      </c>
      <c r="Q169" s="194"/>
      <c r="R169" s="194">
        <v>36</v>
      </c>
      <c r="AH169" s="194"/>
      <c r="AI169" s="194"/>
      <c r="AJ169" s="194"/>
      <c r="AK169" s="194"/>
      <c r="AL169" s="194"/>
      <c r="AM169" s="194"/>
      <c r="AN169" s="194"/>
      <c r="AO169" s="194"/>
      <c r="AP169" s="194"/>
      <c r="AQ169" s="194"/>
      <c r="AR169" s="194"/>
    </row>
    <row r="170" spans="7:44" ht="15" customHeight="1">
      <c r="G170" s="7">
        <v>2017</v>
      </c>
      <c r="H170" s="194"/>
      <c r="I170" s="194"/>
      <c r="J170" s="194"/>
      <c r="K170" s="194"/>
      <c r="L170" s="194"/>
      <c r="M170" s="194"/>
      <c r="N170" s="194"/>
      <c r="O170" s="194"/>
      <c r="P170" s="194"/>
      <c r="Q170" s="194"/>
      <c r="R170" s="194"/>
      <c r="AH170" s="194"/>
      <c r="AI170" s="194"/>
      <c r="AJ170" s="194"/>
      <c r="AK170" s="194"/>
      <c r="AL170" s="194"/>
      <c r="AM170" s="194"/>
      <c r="AN170" s="194"/>
      <c r="AO170" s="194"/>
      <c r="AP170" s="194"/>
      <c r="AQ170" s="194"/>
      <c r="AR170" s="194"/>
    </row>
    <row r="171" spans="7:44" ht="15" customHeight="1">
      <c r="G171" s="7">
        <v>2018</v>
      </c>
      <c r="H171" s="194"/>
      <c r="I171" s="194"/>
      <c r="J171" s="194"/>
      <c r="K171" s="194"/>
      <c r="L171" s="194"/>
      <c r="M171" s="194"/>
      <c r="N171" s="194"/>
      <c r="O171" s="194"/>
      <c r="P171" s="194"/>
      <c r="Q171" s="194"/>
      <c r="R171" s="194"/>
      <c r="AH171" s="194"/>
      <c r="AI171" s="194"/>
      <c r="AJ171" s="194"/>
      <c r="AK171" s="194"/>
      <c r="AL171" s="194"/>
      <c r="AM171" s="194"/>
      <c r="AN171" s="194"/>
      <c r="AO171" s="194"/>
      <c r="AP171" s="194"/>
      <c r="AQ171" s="194"/>
      <c r="AR171" s="194"/>
    </row>
    <row r="172" spans="7:44" ht="15" customHeight="1">
      <c r="G172" s="7">
        <v>2019</v>
      </c>
      <c r="H172" s="194">
        <v>6.71</v>
      </c>
      <c r="I172" s="194">
        <v>3.04</v>
      </c>
      <c r="J172" s="194">
        <v>2.92</v>
      </c>
      <c r="K172" s="194">
        <v>14.8</v>
      </c>
      <c r="L172" s="194">
        <v>0</v>
      </c>
      <c r="M172" s="194">
        <v>2.93</v>
      </c>
      <c r="N172" s="194">
        <v>2.72</v>
      </c>
      <c r="O172" s="194">
        <v>0.33</v>
      </c>
      <c r="P172" s="194">
        <f t="shared" ref="P172" si="8">R172-M172-N172-O172-L172-K172-J172-I172-H172</f>
        <v>4.910000000000001</v>
      </c>
      <c r="Q172" s="194"/>
      <c r="R172" s="194">
        <v>38.36</v>
      </c>
      <c r="AH172" s="194"/>
      <c r="AI172" s="194"/>
      <c r="AJ172" s="194"/>
      <c r="AK172" s="194"/>
      <c r="AL172" s="194"/>
      <c r="AM172" s="194"/>
      <c r="AN172" s="194"/>
      <c r="AO172" s="194"/>
      <c r="AP172" s="194"/>
      <c r="AQ172" s="194"/>
      <c r="AR172" s="194"/>
    </row>
    <row r="173" spans="7:44" ht="15" customHeight="1">
      <c r="G173" s="7">
        <v>2020</v>
      </c>
      <c r="H173" s="30"/>
      <c r="I173" s="29"/>
      <c r="J173" s="29"/>
      <c r="K173" s="29"/>
      <c r="L173" s="29"/>
      <c r="M173" s="29"/>
      <c r="N173" s="29"/>
      <c r="O173" s="29"/>
      <c r="P173" s="5"/>
      <c r="Q173" s="29"/>
      <c r="R173" s="5"/>
      <c r="S173" s="5"/>
      <c r="T173" s="5"/>
      <c r="U173" s="5"/>
      <c r="V173" s="5"/>
      <c r="W173" s="29"/>
      <c r="AG173" s="4"/>
      <c r="AH173" s="30"/>
      <c r="AI173" s="29"/>
      <c r="AJ173" s="29"/>
      <c r="AK173" s="29"/>
      <c r="AL173" s="29"/>
      <c r="AM173" s="29"/>
      <c r="AN173" s="29"/>
      <c r="AO173" s="29"/>
      <c r="AP173" s="5"/>
      <c r="AQ173" s="29"/>
      <c r="AR173" s="5"/>
    </row>
    <row r="174" spans="7:44" ht="15" customHeight="1">
      <c r="G174" s="7">
        <v>2021</v>
      </c>
      <c r="H174" s="30"/>
      <c r="I174" s="29"/>
      <c r="J174" s="29"/>
      <c r="K174" s="29"/>
      <c r="L174" s="29"/>
      <c r="M174" s="29"/>
      <c r="N174" s="29"/>
      <c r="O174" s="29"/>
      <c r="P174" s="5"/>
      <c r="Q174" s="29"/>
      <c r="R174" s="5"/>
      <c r="S174" s="5"/>
      <c r="T174" s="5"/>
      <c r="U174" s="5"/>
      <c r="V174" s="5"/>
      <c r="W174" s="29"/>
    </row>
    <row r="175" spans="7:44" ht="15" customHeight="1">
      <c r="G175" s="7">
        <v>2022</v>
      </c>
      <c r="H175" s="194">
        <v>6.9961500000000019</v>
      </c>
      <c r="I175" s="194">
        <v>10.776299999999999</v>
      </c>
      <c r="J175" s="194">
        <v>3.3921500000000004</v>
      </c>
      <c r="K175" s="194">
        <v>21.809475000000003</v>
      </c>
      <c r="L175" s="194">
        <v>0</v>
      </c>
      <c r="M175" s="194">
        <v>0.40555000000000008</v>
      </c>
      <c r="N175" s="194">
        <v>5.3983250000000007</v>
      </c>
      <c r="O175" s="194">
        <v>4.8003750000000007</v>
      </c>
      <c r="P175" s="194">
        <v>0</v>
      </c>
      <c r="Q175" s="29"/>
      <c r="R175" s="194">
        <v>52.539175</v>
      </c>
      <c r="S175" s="5"/>
      <c r="T175" s="5"/>
      <c r="U175" s="5"/>
      <c r="V175" s="5"/>
      <c r="W175" s="29"/>
    </row>
    <row r="176" spans="7:44" ht="15" customHeight="1">
      <c r="G176" s="4"/>
      <c r="H176" s="30"/>
      <c r="I176" s="29"/>
      <c r="J176" s="29"/>
      <c r="K176" s="29"/>
      <c r="L176" s="29"/>
      <c r="M176" s="29"/>
      <c r="N176" s="29"/>
      <c r="O176" s="5"/>
      <c r="P176" s="29"/>
      <c r="Q176" s="5"/>
      <c r="R176" s="5"/>
      <c r="S176" s="5"/>
      <c r="T176" s="5"/>
      <c r="U176" s="5"/>
      <c r="V176" s="29"/>
    </row>
    <row r="177" spans="7:42" ht="15" customHeight="1">
      <c r="G177" s="4"/>
      <c r="H177" s="30"/>
      <c r="I177" s="29"/>
      <c r="J177" s="29"/>
      <c r="K177" s="29"/>
      <c r="L177" s="29"/>
      <c r="M177" s="29"/>
      <c r="N177" s="29"/>
      <c r="O177" s="5"/>
      <c r="P177" s="29"/>
      <c r="Q177" s="5"/>
      <c r="R177" s="5"/>
      <c r="S177" s="5"/>
      <c r="T177" s="5"/>
      <c r="U177" s="5"/>
      <c r="V177" s="29"/>
    </row>
    <row r="178" spans="7:42" ht="15" customHeight="1">
      <c r="G178" s="4"/>
      <c r="H178" s="30"/>
      <c r="I178" s="29"/>
      <c r="J178" s="29"/>
      <c r="K178" s="29"/>
      <c r="L178" s="29"/>
      <c r="M178" s="29"/>
      <c r="N178" s="29"/>
      <c r="O178" s="5"/>
      <c r="P178" s="29"/>
      <c r="Q178" s="5"/>
      <c r="R178" s="5"/>
      <c r="S178" s="5"/>
      <c r="T178" s="5"/>
      <c r="U178" s="5"/>
      <c r="V178" s="29"/>
    </row>
    <row r="179" spans="7:42" ht="15" customHeight="1">
      <c r="G179" s="4"/>
      <c r="H179" s="30"/>
      <c r="I179" s="29"/>
      <c r="J179" s="29"/>
      <c r="K179" s="29"/>
      <c r="L179" s="29"/>
      <c r="M179" s="29"/>
      <c r="N179" s="29"/>
      <c r="O179" s="5"/>
      <c r="P179" s="29"/>
      <c r="Q179" s="5"/>
      <c r="R179" s="5"/>
      <c r="S179" s="5"/>
      <c r="T179" s="5"/>
      <c r="U179" s="5"/>
      <c r="V179" s="29"/>
    </row>
    <row r="180" spans="7:42" ht="15" customHeight="1">
      <c r="G180" s="4"/>
      <c r="H180" s="30"/>
      <c r="I180" s="29"/>
      <c r="J180" s="29"/>
      <c r="K180" s="29"/>
      <c r="L180" s="29"/>
      <c r="M180" s="29"/>
      <c r="N180" s="29"/>
      <c r="O180" s="5"/>
      <c r="P180" s="29"/>
      <c r="Q180" s="5"/>
      <c r="R180" s="5"/>
      <c r="S180" s="5"/>
      <c r="T180" s="5"/>
      <c r="U180" s="5"/>
      <c r="V180" s="29"/>
    </row>
    <row r="181" spans="7:42" ht="15" customHeight="1">
      <c r="G181" s="4"/>
      <c r="H181" s="30"/>
      <c r="I181" s="29"/>
      <c r="J181" s="29"/>
      <c r="K181" s="29"/>
      <c r="L181" s="29"/>
      <c r="M181" s="29"/>
      <c r="N181" s="29"/>
      <c r="O181" s="29"/>
      <c r="P181" s="5"/>
      <c r="Q181" s="29"/>
      <c r="R181" s="5"/>
      <c r="S181" s="5"/>
      <c r="T181" s="5"/>
      <c r="U181" s="5"/>
      <c r="V181" s="5"/>
      <c r="W181" s="29"/>
    </row>
    <row r="182" spans="7:42" ht="15" customHeight="1">
      <c r="G182" s="6" t="s">
        <v>31</v>
      </c>
      <c r="H182" s="7" t="s">
        <v>22</v>
      </c>
      <c r="I182" s="7" t="s">
        <v>14</v>
      </c>
      <c r="J182" s="7" t="s">
        <v>17</v>
      </c>
      <c r="K182" s="7" t="s">
        <v>15</v>
      </c>
      <c r="L182" s="7" t="s">
        <v>16</v>
      </c>
      <c r="M182" s="7" t="s">
        <v>18</v>
      </c>
      <c r="N182" s="7" t="s">
        <v>21</v>
      </c>
      <c r="P182" s="7" t="s">
        <v>33</v>
      </c>
      <c r="AG182" s="6" t="s">
        <v>31</v>
      </c>
      <c r="AH182" s="7" t="s">
        <v>22</v>
      </c>
      <c r="AI182" s="7" t="s">
        <v>14</v>
      </c>
      <c r="AJ182" s="7" t="s">
        <v>17</v>
      </c>
      <c r="AK182" s="7" t="s">
        <v>15</v>
      </c>
      <c r="AL182" s="7" t="s">
        <v>16</v>
      </c>
      <c r="AM182" s="7" t="s">
        <v>18</v>
      </c>
      <c r="AN182" s="7" t="s">
        <v>21</v>
      </c>
      <c r="AP182" s="7" t="s">
        <v>33</v>
      </c>
    </row>
    <row r="183" spans="7:42" ht="15" customHeight="1">
      <c r="G183" s="7">
        <v>2005</v>
      </c>
      <c r="H183" s="194">
        <v>1.6500000000000001E-2</v>
      </c>
      <c r="I183" s="194">
        <v>15.712524999999999</v>
      </c>
      <c r="J183" s="194">
        <v>0.11715</v>
      </c>
      <c r="K183" s="194">
        <v>0.16819999999999999</v>
      </c>
      <c r="L183" s="194">
        <v>3.6498249999999999</v>
      </c>
      <c r="M183" s="194"/>
      <c r="N183" s="194">
        <f>P183-L183-K183-J183-I183-H183-M183</f>
        <v>1.2332250000000016</v>
      </c>
      <c r="O183" s="194"/>
      <c r="P183" s="194">
        <v>20.897424999999998</v>
      </c>
      <c r="AG183" s="7">
        <v>2005</v>
      </c>
      <c r="AH183" s="194">
        <v>1.6500000000000001E-2</v>
      </c>
      <c r="AI183" s="194">
        <v>15.712524999999999</v>
      </c>
      <c r="AJ183" s="194">
        <v>0.11715</v>
      </c>
      <c r="AK183" s="194">
        <v>0.16819999999999999</v>
      </c>
      <c r="AL183" s="194">
        <v>3.6498249999999999</v>
      </c>
      <c r="AM183" s="194"/>
      <c r="AN183" s="194">
        <f>AP183-AL183-AK183-AJ183-AI183-AH183-AM183</f>
        <v>1.2332250000000016</v>
      </c>
      <c r="AO183" s="194"/>
      <c r="AP183" s="194">
        <v>20.897424999999998</v>
      </c>
    </row>
    <row r="184" spans="7:42" ht="15" customHeight="1">
      <c r="G184" s="7">
        <v>2006</v>
      </c>
      <c r="H184" s="194">
        <v>0.11812499999999999</v>
      </c>
      <c r="I184" s="194">
        <v>11.956424999999999</v>
      </c>
      <c r="J184" s="194">
        <v>0.33412500000000001</v>
      </c>
      <c r="K184" s="194">
        <v>0.42099999999999999</v>
      </c>
      <c r="L184" s="194">
        <v>0.95832499999999998</v>
      </c>
      <c r="M184" s="194"/>
      <c r="N184" s="194">
        <f>P184-L184-K184-J184-I184-H184-M184</f>
        <v>1.1563912162162007</v>
      </c>
      <c r="O184" s="194"/>
      <c r="P184" s="194">
        <v>14.9443912162162</v>
      </c>
      <c r="AG184" s="7">
        <v>2006</v>
      </c>
      <c r="AH184" s="194">
        <v>0.11812499999999999</v>
      </c>
      <c r="AI184" s="194">
        <v>11.956424999999999</v>
      </c>
      <c r="AJ184" s="194">
        <v>0.33412500000000001</v>
      </c>
      <c r="AK184" s="194">
        <v>0.42099999999999999</v>
      </c>
      <c r="AL184" s="194">
        <v>0.95832499999999998</v>
      </c>
      <c r="AM184" s="194"/>
      <c r="AN184" s="194">
        <f>AP184-AL184-AK184-AJ184-AI184-AH184-AM184</f>
        <v>1.1563912162162007</v>
      </c>
      <c r="AO184" s="194"/>
      <c r="AP184" s="194">
        <v>14.9443912162162</v>
      </c>
    </row>
    <row r="185" spans="7:42" ht="15" customHeight="1">
      <c r="G185" s="7">
        <v>2007</v>
      </c>
      <c r="H185" s="194">
        <v>0.21916139240506299</v>
      </c>
      <c r="I185" s="194">
        <v>7.7670316455696202</v>
      </c>
      <c r="J185" s="194">
        <v>0.29878797468354401</v>
      </c>
      <c r="K185" s="194">
        <v>0.338607594936709</v>
      </c>
      <c r="L185" s="194">
        <v>0.67649999999999999</v>
      </c>
      <c r="M185" s="194"/>
      <c r="N185" s="194">
        <v>0</v>
      </c>
      <c r="O185" s="194"/>
      <c r="P185" s="194">
        <v>8.7103670886075992</v>
      </c>
      <c r="AG185" s="7">
        <v>2007</v>
      </c>
      <c r="AH185" s="194">
        <v>0.21916139240506299</v>
      </c>
      <c r="AI185" s="194">
        <v>7.7670316455696202</v>
      </c>
      <c r="AJ185" s="194">
        <v>0.29878797468354401</v>
      </c>
      <c r="AK185" s="194">
        <v>0.338607594936709</v>
      </c>
      <c r="AL185" s="194">
        <v>0.67649999999999999</v>
      </c>
      <c r="AM185" s="194"/>
      <c r="AN185" s="194">
        <v>0</v>
      </c>
      <c r="AO185" s="194"/>
      <c r="AP185" s="194">
        <v>8.7103670886075992</v>
      </c>
    </row>
    <row r="186" spans="7:42" ht="15" customHeight="1">
      <c r="G186" s="7">
        <v>2008</v>
      </c>
      <c r="H186" s="194">
        <v>0.108505379746835</v>
      </c>
      <c r="I186" s="194">
        <v>3.51526234177215</v>
      </c>
      <c r="J186" s="194">
        <v>4.3037974683544298E-4</v>
      </c>
      <c r="K186" s="194">
        <v>1.8185759493670899E-2</v>
      </c>
      <c r="L186" s="194">
        <v>0.137810759493671</v>
      </c>
      <c r="M186" s="194"/>
      <c r="N186" s="194">
        <v>0</v>
      </c>
      <c r="O186" s="194"/>
      <c r="P186" s="194">
        <v>3.7396513855627802</v>
      </c>
      <c r="AG186" s="7">
        <v>2008</v>
      </c>
      <c r="AH186" s="194">
        <v>0.108505379746835</v>
      </c>
      <c r="AI186" s="194">
        <v>3.51526234177215</v>
      </c>
      <c r="AJ186" s="194">
        <v>4.3037974683544298E-4</v>
      </c>
      <c r="AK186" s="194">
        <v>1.8185759493670899E-2</v>
      </c>
      <c r="AL186" s="194">
        <v>0.137810759493671</v>
      </c>
      <c r="AM186" s="194"/>
      <c r="AN186" s="194">
        <v>0</v>
      </c>
      <c r="AO186" s="194"/>
      <c r="AP186" s="194">
        <v>3.7396513855627802</v>
      </c>
    </row>
    <row r="187" spans="7:42" ht="15" customHeight="1">
      <c r="G187" s="7">
        <v>2009</v>
      </c>
      <c r="H187" s="194">
        <v>0.795732142857143</v>
      </c>
      <c r="I187" s="194">
        <v>6.05419642857143</v>
      </c>
      <c r="J187" s="194">
        <v>1.1135714285714301E-2</v>
      </c>
      <c r="K187" s="194">
        <v>7.1728571428571405E-2</v>
      </c>
      <c r="L187" s="194">
        <v>1.4377428571428601</v>
      </c>
      <c r="M187" s="194"/>
      <c r="N187" s="194">
        <f>P187-L187-K187-J187-I187-H187-M187</f>
        <v>0.53101071428571178</v>
      </c>
      <c r="O187" s="194"/>
      <c r="P187" s="194">
        <v>8.9015464285714305</v>
      </c>
      <c r="AG187" s="7">
        <v>2009</v>
      </c>
      <c r="AH187" s="194">
        <v>0.795732142857143</v>
      </c>
      <c r="AI187" s="194">
        <v>6.05419642857143</v>
      </c>
      <c r="AJ187" s="194">
        <v>1.1135714285714301E-2</v>
      </c>
      <c r="AK187" s="194">
        <v>7.1728571428571405E-2</v>
      </c>
      <c r="AL187" s="194">
        <v>1.4377428571428601</v>
      </c>
      <c r="AM187" s="194"/>
      <c r="AN187" s="194">
        <f>AP187-AL187-AK187-AJ187-AI187-AH187-AM187</f>
        <v>0.53101071428571178</v>
      </c>
      <c r="AO187" s="194"/>
      <c r="AP187" s="194">
        <v>8.9015464285714305</v>
      </c>
    </row>
    <row r="188" spans="7:42" ht="15" customHeight="1">
      <c r="G188" s="7">
        <v>2010</v>
      </c>
      <c r="H188" s="194">
        <v>0.72671550632911397</v>
      </c>
      <c r="I188" s="194">
        <v>6.2825272151898801</v>
      </c>
      <c r="J188" s="194">
        <v>9.0350316455696106E-2</v>
      </c>
      <c r="K188" s="194">
        <v>0.61895063291139196</v>
      </c>
      <c r="L188" s="194">
        <v>2.35454113924051</v>
      </c>
      <c r="M188" s="249">
        <v>6.31993670886076E-2</v>
      </c>
      <c r="N188" s="194">
        <f>P188-L188-K188-J188-I188-H188-M188</f>
        <v>0.45209556962020081</v>
      </c>
      <c r="O188" s="194"/>
      <c r="P188" s="194">
        <v>10.5883797468354</v>
      </c>
      <c r="AG188" s="7">
        <v>2010</v>
      </c>
      <c r="AH188" s="194">
        <v>0.72671550632911397</v>
      </c>
      <c r="AI188" s="194">
        <v>6.2825272151898801</v>
      </c>
      <c r="AJ188" s="194">
        <v>9.0350316455696106E-2</v>
      </c>
      <c r="AK188" s="194">
        <v>0.61895063291139196</v>
      </c>
      <c r="AL188" s="194">
        <v>2.35454113924051</v>
      </c>
      <c r="AM188" s="249">
        <v>6.31993670886076E-2</v>
      </c>
      <c r="AN188" s="194">
        <f>AP188-AL188-AK188-AJ188-AI188-AH188-AM188</f>
        <v>0.45209556962020081</v>
      </c>
      <c r="AO188" s="194"/>
      <c r="AP188" s="194">
        <v>10.5883797468354</v>
      </c>
    </row>
    <row r="189" spans="7:42" ht="15" customHeight="1">
      <c r="G189" s="7">
        <v>2011</v>
      </c>
      <c r="H189" s="194">
        <v>0.83191360759493604</v>
      </c>
      <c r="I189" s="194">
        <v>2.65571835443038</v>
      </c>
      <c r="J189" s="194">
        <v>0.81683734177215195</v>
      </c>
      <c r="K189" s="194">
        <v>7.4861075949367098E-2</v>
      </c>
      <c r="L189" s="194">
        <v>1.6331544303797501</v>
      </c>
      <c r="M189" s="249">
        <v>0.61502436708860797</v>
      </c>
      <c r="N189" s="194">
        <v>0</v>
      </c>
      <c r="O189" s="194"/>
      <c r="P189" s="194">
        <v>6.0569180379746896</v>
      </c>
      <c r="AG189" s="7">
        <v>2011</v>
      </c>
      <c r="AH189" s="194">
        <v>0.83191360759493604</v>
      </c>
      <c r="AI189" s="194">
        <v>2.65571835443038</v>
      </c>
      <c r="AJ189" s="194">
        <v>0.81683734177215195</v>
      </c>
      <c r="AK189" s="194">
        <v>7.4861075949367098E-2</v>
      </c>
      <c r="AL189" s="194">
        <v>1.6331544303797501</v>
      </c>
      <c r="AM189" s="249">
        <v>0.61502436708860797</v>
      </c>
      <c r="AN189" s="194">
        <v>0</v>
      </c>
      <c r="AO189" s="194"/>
      <c r="AP189" s="194">
        <v>6.0569180379746896</v>
      </c>
    </row>
    <row r="190" spans="7:42" ht="15" customHeight="1">
      <c r="G190" s="7">
        <v>2012</v>
      </c>
      <c r="H190" s="194"/>
      <c r="I190" s="194"/>
      <c r="J190" s="194"/>
      <c r="K190" s="194"/>
      <c r="L190" s="194"/>
      <c r="M190" s="194"/>
      <c r="N190" s="194">
        <f>P190-L190-K190-J190-I190-H190-M190</f>
        <v>0</v>
      </c>
      <c r="O190" s="194"/>
      <c r="P190" s="194"/>
      <c r="AG190" s="7">
        <v>2013</v>
      </c>
      <c r="AH190" s="194">
        <v>1.76</v>
      </c>
      <c r="AI190" s="194">
        <v>8.15</v>
      </c>
      <c r="AJ190" s="194">
        <v>7.0000000000000001E-3</v>
      </c>
      <c r="AK190" s="194">
        <v>0.22</v>
      </c>
      <c r="AL190" s="194">
        <v>0.21</v>
      </c>
      <c r="AM190" s="249">
        <v>4.75</v>
      </c>
      <c r="AN190" s="194">
        <v>0</v>
      </c>
      <c r="AO190" s="194"/>
      <c r="AP190" s="194">
        <v>6.5</v>
      </c>
    </row>
    <row r="191" spans="7:42" ht="15" customHeight="1">
      <c r="G191" s="7">
        <v>2013</v>
      </c>
      <c r="H191" s="194">
        <v>1.76</v>
      </c>
      <c r="I191" s="194">
        <v>8.15</v>
      </c>
      <c r="J191" s="194">
        <v>7.0000000000000001E-3</v>
      </c>
      <c r="K191" s="194">
        <v>0.22</v>
      </c>
      <c r="L191" s="194">
        <v>0.21</v>
      </c>
      <c r="M191" s="249">
        <v>4.75</v>
      </c>
      <c r="N191" s="194">
        <v>0</v>
      </c>
      <c r="O191" s="194"/>
      <c r="P191" s="194">
        <v>6.5</v>
      </c>
      <c r="AG191" s="7">
        <v>2014</v>
      </c>
      <c r="AH191" s="194">
        <v>1.17</v>
      </c>
      <c r="AI191" s="194">
        <v>5.28</v>
      </c>
      <c r="AJ191" s="194">
        <v>0.31</v>
      </c>
      <c r="AK191" s="194">
        <v>2.04</v>
      </c>
      <c r="AL191" s="194">
        <v>1.02</v>
      </c>
      <c r="AM191" s="249">
        <v>22.1</v>
      </c>
      <c r="AN191" s="194">
        <v>0</v>
      </c>
      <c r="AO191" s="194"/>
      <c r="AP191" s="194">
        <v>29.5</v>
      </c>
    </row>
    <row r="192" spans="7:42" ht="15" customHeight="1">
      <c r="G192" s="7">
        <v>2014</v>
      </c>
      <c r="H192" s="194">
        <v>1.17</v>
      </c>
      <c r="I192" s="194">
        <v>5.28</v>
      </c>
      <c r="J192" s="194">
        <v>0.31</v>
      </c>
      <c r="K192" s="194">
        <v>2.04</v>
      </c>
      <c r="L192" s="194">
        <v>1.02</v>
      </c>
      <c r="M192" s="249">
        <v>22.1</v>
      </c>
      <c r="N192" s="194">
        <v>0</v>
      </c>
      <c r="O192" s="194"/>
      <c r="P192" s="194">
        <v>29.5</v>
      </c>
      <c r="AG192" s="7">
        <v>2017</v>
      </c>
      <c r="AH192" s="194">
        <v>5.18</v>
      </c>
      <c r="AI192" s="194">
        <v>6.4349999999999996</v>
      </c>
      <c r="AJ192" s="194">
        <v>8.5000000000000006E-2</v>
      </c>
      <c r="AK192" s="194">
        <v>4.7300000000000004</v>
      </c>
      <c r="AL192" s="194">
        <v>7.04</v>
      </c>
      <c r="AM192" s="194">
        <v>5.72</v>
      </c>
      <c r="AN192" s="194">
        <f>AP192-AL192-AK192-AJ192-AI192-AH192-AM192</f>
        <v>2.21</v>
      </c>
      <c r="AO192" s="194"/>
      <c r="AP192" s="194">
        <v>31.4</v>
      </c>
    </row>
    <row r="193" spans="7:42" ht="15" customHeight="1">
      <c r="G193" s="7">
        <v>2015</v>
      </c>
      <c r="H193" s="194"/>
      <c r="I193" s="194"/>
      <c r="J193" s="194"/>
      <c r="K193" s="194"/>
      <c r="L193" s="194"/>
      <c r="M193" s="194"/>
      <c r="N193" s="194">
        <f>P193-L193-K193-J193-I193-H193-M193</f>
        <v>0</v>
      </c>
      <c r="O193" s="194"/>
      <c r="P193" s="194"/>
      <c r="AG193" s="7">
        <v>2020</v>
      </c>
      <c r="AH193" s="194">
        <v>0.8793526315789475</v>
      </c>
      <c r="AI193" s="194">
        <v>2.3657578947368418</v>
      </c>
      <c r="AJ193" s="194">
        <v>4.2500000000000003E-4</v>
      </c>
      <c r="AK193" s="194">
        <v>3.7516960526315795</v>
      </c>
      <c r="AL193" s="194">
        <v>4.7122039473684234</v>
      </c>
      <c r="AM193" s="194">
        <v>3.3136723684210527</v>
      </c>
      <c r="AN193" s="194">
        <f>AP193-AL193-AK193-AJ193-AI193-AH193-AM193</f>
        <v>0.80253947368420819</v>
      </c>
      <c r="AO193" s="194"/>
      <c r="AP193" s="194">
        <v>15.825647368421052</v>
      </c>
    </row>
    <row r="194" spans="7:42" ht="15" customHeight="1">
      <c r="G194" s="7">
        <v>2016</v>
      </c>
      <c r="H194" s="194"/>
      <c r="I194" s="194"/>
      <c r="J194" s="194"/>
      <c r="K194" s="194"/>
      <c r="L194" s="194"/>
      <c r="M194" s="194"/>
      <c r="N194" s="194">
        <f>P194-L194-K194-J194-I194-H194-M194</f>
        <v>0</v>
      </c>
      <c r="O194" s="194"/>
      <c r="P194" s="194"/>
      <c r="AG194" s="7">
        <v>2023</v>
      </c>
      <c r="AH194" s="9">
        <v>0.37764473684210531</v>
      </c>
      <c r="AI194" s="9">
        <v>5.4201736842105284</v>
      </c>
      <c r="AJ194" s="7">
        <v>0</v>
      </c>
      <c r="AK194" s="9">
        <v>2.6690381578947369</v>
      </c>
      <c r="AL194" s="9">
        <v>1.4844092105263154</v>
      </c>
      <c r="AM194" s="9">
        <v>0.95214736842105274</v>
      </c>
      <c r="AN194" s="194">
        <f>AP194-AL194-AK194-AJ194-AI194-AH194-AM194</f>
        <v>0.7365868421052616</v>
      </c>
      <c r="AP194" s="7">
        <v>11.64</v>
      </c>
    </row>
    <row r="195" spans="7:42" ht="15" customHeight="1">
      <c r="G195" s="7">
        <v>2017</v>
      </c>
      <c r="H195" s="194">
        <v>5.18</v>
      </c>
      <c r="I195" s="194">
        <v>6.4349999999999996</v>
      </c>
      <c r="J195" s="194">
        <v>8.5000000000000006E-2</v>
      </c>
      <c r="K195" s="194">
        <v>4.7300000000000004</v>
      </c>
      <c r="L195" s="194">
        <v>7.04</v>
      </c>
      <c r="M195" s="194">
        <v>5.72</v>
      </c>
      <c r="N195" s="194">
        <f>P195-L195-K195-J195-I195-H195-M195</f>
        <v>2.21</v>
      </c>
      <c r="O195" s="194"/>
      <c r="P195" s="194">
        <v>31.4</v>
      </c>
      <c r="AH195" s="194"/>
      <c r="AI195" s="194"/>
      <c r="AJ195" s="194"/>
      <c r="AK195" s="194"/>
      <c r="AL195" s="194"/>
      <c r="AM195" s="194"/>
      <c r="AN195" s="194"/>
      <c r="AO195" s="194"/>
      <c r="AP195" s="194"/>
    </row>
    <row r="196" spans="7:42" ht="15" customHeight="1">
      <c r="G196" s="7">
        <v>2018</v>
      </c>
      <c r="H196" s="194"/>
      <c r="I196" s="194"/>
      <c r="J196" s="194"/>
      <c r="K196" s="194"/>
      <c r="L196" s="194"/>
      <c r="M196" s="194"/>
      <c r="N196" s="194"/>
      <c r="O196" s="194"/>
      <c r="P196" s="250"/>
      <c r="AH196" s="194"/>
      <c r="AI196" s="194"/>
      <c r="AJ196" s="194"/>
      <c r="AK196" s="194"/>
      <c r="AL196" s="194"/>
      <c r="AM196" s="194"/>
      <c r="AN196" s="194"/>
      <c r="AO196" s="194"/>
      <c r="AP196" s="250"/>
    </row>
    <row r="197" spans="7:42" ht="15" customHeight="1">
      <c r="G197" s="7">
        <v>2019</v>
      </c>
      <c r="H197" s="194"/>
      <c r="I197" s="194"/>
      <c r="J197" s="194"/>
      <c r="K197" s="194"/>
      <c r="L197" s="194"/>
      <c r="M197" s="194"/>
      <c r="N197" s="194"/>
      <c r="O197" s="194"/>
      <c r="P197" s="194"/>
      <c r="AH197" s="194"/>
      <c r="AI197" s="194"/>
      <c r="AJ197" s="194"/>
      <c r="AK197" s="194"/>
      <c r="AL197" s="194"/>
      <c r="AM197" s="194"/>
      <c r="AN197" s="194"/>
      <c r="AO197" s="194"/>
      <c r="AP197" s="194"/>
    </row>
    <row r="198" spans="7:42" ht="15" customHeight="1">
      <c r="G198" s="7">
        <v>2020</v>
      </c>
      <c r="H198" s="194">
        <v>0.8793526315789475</v>
      </c>
      <c r="I198" s="194">
        <v>2.3657578947368418</v>
      </c>
      <c r="J198" s="194">
        <v>4.2500000000000003E-4</v>
      </c>
      <c r="K198" s="194">
        <v>3.7516960526315795</v>
      </c>
      <c r="L198" s="194">
        <v>4.7122039473684234</v>
      </c>
      <c r="M198" s="194">
        <v>3.3136723684210527</v>
      </c>
      <c r="N198" s="194">
        <f>P198-L198-K198-J198-I198-H198-M198</f>
        <v>0.80253947368420819</v>
      </c>
      <c r="O198" s="194"/>
      <c r="P198" s="194">
        <v>15.825647368421052</v>
      </c>
      <c r="AH198" s="194"/>
      <c r="AI198" s="194"/>
      <c r="AJ198" s="194"/>
      <c r="AK198" s="194"/>
      <c r="AL198" s="194"/>
      <c r="AM198" s="194"/>
      <c r="AN198" s="194"/>
      <c r="AO198" s="194"/>
      <c r="AP198" s="194"/>
    </row>
    <row r="199" spans="7:42" ht="15" customHeight="1">
      <c r="G199" s="7">
        <v>2021</v>
      </c>
      <c r="AG199" s="6"/>
    </row>
    <row r="200" spans="7:42" ht="15" customHeight="1">
      <c r="G200" s="7">
        <v>2022</v>
      </c>
      <c r="H200" s="9"/>
      <c r="I200" s="9"/>
      <c r="J200" s="9"/>
      <c r="K200" s="9"/>
      <c r="L200" s="9"/>
      <c r="M200" s="9"/>
      <c r="AH200" s="9"/>
      <c r="AI200" s="9"/>
      <c r="AJ200" s="9"/>
      <c r="AK200" s="9"/>
      <c r="AL200" s="9"/>
      <c r="AM200" s="9"/>
    </row>
    <row r="201" spans="7:42" ht="15" customHeight="1">
      <c r="G201" s="7">
        <v>2023</v>
      </c>
      <c r="H201" s="9">
        <v>0.37764473684210531</v>
      </c>
      <c r="I201" s="9">
        <v>5.4201736842105284</v>
      </c>
      <c r="J201" s="7">
        <v>0</v>
      </c>
      <c r="K201" s="9">
        <v>2.6690381578947369</v>
      </c>
      <c r="L201" s="9">
        <v>1.4844092105263154</v>
      </c>
      <c r="M201" s="9">
        <v>0.95214736842105274</v>
      </c>
      <c r="N201" s="194">
        <f>P201-L201-K201-J201-I201-H201-M201</f>
        <v>0.7365868421052616</v>
      </c>
      <c r="P201" s="7">
        <v>11.64</v>
      </c>
    </row>
    <row r="210" spans="7:15" ht="15" customHeight="1">
      <c r="H210" s="8"/>
      <c r="I210" s="8"/>
      <c r="J210" s="8"/>
      <c r="K210" s="8"/>
      <c r="L210" s="8"/>
      <c r="M210" s="8"/>
      <c r="O210" s="8"/>
    </row>
    <row r="219" spans="7:15" ht="15" customHeight="1">
      <c r="G219" s="6"/>
    </row>
    <row r="239" spans="7:20" ht="15" customHeight="1">
      <c r="G239" s="6"/>
    </row>
    <row r="240" spans="7:20" ht="15" customHeight="1">
      <c r="T240" s="9"/>
    </row>
    <row r="241" spans="7:20" ht="15" customHeight="1">
      <c r="T241" s="9"/>
    </row>
    <row r="256" spans="7:20" ht="15" customHeight="1">
      <c r="G256" s="6"/>
    </row>
    <row r="257" spans="20:20" ht="15" customHeight="1">
      <c r="T257" s="9"/>
    </row>
    <row r="258" spans="20:20" ht="15" customHeight="1">
      <c r="T258" s="9"/>
    </row>
    <row r="274" spans="7:7" ht="15" customHeight="1">
      <c r="G274" s="6"/>
    </row>
    <row r="345" spans="7:7" ht="15" customHeight="1">
      <c r="G345" s="6"/>
    </row>
  </sheetData>
  <pageMargins left="0" right="0" top="0.39409448818897641" bottom="0.39409448818897641" header="0" footer="0"/>
  <pageSetup paperSize="9" orientation="portrait" r:id="rId1"/>
  <headerFooter>
    <oddHeader>&amp;C&amp;A</oddHeader>
    <oddFooter>&amp;CPagina &amp;P</oddFooter>
  </headerFooter>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377"/>
  <sheetViews>
    <sheetView topLeftCell="A21" zoomScale="90" zoomScaleNormal="90" workbookViewId="0">
      <selection activeCell="G51" sqref="G51"/>
    </sheetView>
  </sheetViews>
  <sheetFormatPr defaultRowHeight="14.25"/>
  <cols>
    <col min="1" max="7" width="14.375" customWidth="1"/>
    <col min="8" max="8" width="12.125" customWidth="1"/>
    <col min="9" max="16" width="8.75" customWidth="1"/>
    <col min="17" max="17" width="10.75" customWidth="1"/>
    <col min="18" max="18" width="8.25" customWidth="1"/>
    <col min="19" max="20" width="5.5" customWidth="1"/>
    <col min="21" max="29" width="10.75" customWidth="1"/>
    <col min="30" max="30" width="12.125" customWidth="1"/>
    <col min="31" max="38" width="8.75" customWidth="1"/>
    <col min="39" max="39" width="10.75" customWidth="1"/>
    <col min="40" max="40" width="8.25" customWidth="1"/>
    <col min="41" max="45" width="10.75" customWidth="1"/>
  </cols>
  <sheetData>
    <row r="1" spans="1:39" ht="15">
      <c r="A1" s="1" t="s">
        <v>292</v>
      </c>
    </row>
    <row r="2" spans="1:39">
      <c r="A2" t="s">
        <v>295</v>
      </c>
    </row>
    <row r="3" spans="1:39" ht="15">
      <c r="I3" t="s">
        <v>324</v>
      </c>
      <c r="J3" t="s">
        <v>325</v>
      </c>
      <c r="AD3" s="1" t="s">
        <v>9</v>
      </c>
      <c r="AE3" t="s">
        <v>324</v>
      </c>
      <c r="AF3" t="s">
        <v>325</v>
      </c>
    </row>
    <row r="4" spans="1:39" ht="15">
      <c r="H4" s="1" t="s">
        <v>9</v>
      </c>
      <c r="I4" t="s">
        <v>43</v>
      </c>
      <c r="J4" t="s">
        <v>44</v>
      </c>
      <c r="K4" t="s">
        <v>45</v>
      </c>
      <c r="L4" t="s">
        <v>46</v>
      </c>
      <c r="M4" t="s">
        <v>47</v>
      </c>
      <c r="N4" t="s">
        <v>52</v>
      </c>
      <c r="O4" t="s">
        <v>48</v>
      </c>
      <c r="P4" t="s">
        <v>49</v>
      </c>
      <c r="Q4" t="s">
        <v>50</v>
      </c>
      <c r="AE4" t="s">
        <v>43</v>
      </c>
      <c r="AF4" t="s">
        <v>44</v>
      </c>
      <c r="AG4" t="s">
        <v>45</v>
      </c>
      <c r="AH4" t="s">
        <v>46</v>
      </c>
      <c r="AI4" t="s">
        <v>47</v>
      </c>
      <c r="AJ4" t="s">
        <v>52</v>
      </c>
      <c r="AK4" t="s">
        <v>48</v>
      </c>
      <c r="AL4" t="s">
        <v>49</v>
      </c>
      <c r="AM4" t="s">
        <v>50</v>
      </c>
    </row>
    <row r="5" spans="1:39">
      <c r="H5">
        <v>2005</v>
      </c>
      <c r="I5" s="251">
        <v>0.16792499999999999</v>
      </c>
      <c r="J5" s="251">
        <v>13.6576</v>
      </c>
      <c r="K5" s="251">
        <v>0.70777500000000004</v>
      </c>
      <c r="L5" s="251">
        <v>0.24055000000000001</v>
      </c>
      <c r="M5" s="251">
        <v>1.475E-3</v>
      </c>
      <c r="N5" s="242">
        <v>7.4999999999999993E-5</v>
      </c>
      <c r="O5" s="251">
        <v>0</v>
      </c>
      <c r="P5" s="251">
        <v>0</v>
      </c>
      <c r="Q5" s="255">
        <v>2.9999999999999997E-4</v>
      </c>
      <c r="AD5">
        <v>2005</v>
      </c>
      <c r="AE5" s="251">
        <v>0.16792499999999999</v>
      </c>
      <c r="AF5" s="251">
        <v>13.6576</v>
      </c>
      <c r="AG5" s="251">
        <v>0.70777500000000004</v>
      </c>
      <c r="AH5" s="251">
        <v>0.24055000000000001</v>
      </c>
      <c r="AI5" s="251">
        <v>1.475E-3</v>
      </c>
      <c r="AJ5" s="242">
        <v>7.4999999999999993E-5</v>
      </c>
      <c r="AK5" s="251">
        <v>0</v>
      </c>
      <c r="AL5" s="251">
        <v>0</v>
      </c>
      <c r="AM5" s="255">
        <v>2.9999999999999997E-4</v>
      </c>
    </row>
    <row r="6" spans="1:39">
      <c r="H6">
        <v>2006</v>
      </c>
      <c r="I6" s="251">
        <v>1.54177215189873E-2</v>
      </c>
      <c r="J6" s="251">
        <v>1.3990921237693399</v>
      </c>
      <c r="K6" s="251">
        <v>0.37575879043600502</v>
      </c>
      <c r="L6" s="251">
        <v>0.45953375527426199</v>
      </c>
      <c r="M6" s="251">
        <v>3.2658227848101299E-3</v>
      </c>
      <c r="N6" s="242"/>
      <c r="O6" s="251">
        <v>0</v>
      </c>
      <c r="P6" s="251">
        <v>0</v>
      </c>
      <c r="Q6" s="251">
        <v>1.1392405063291099E-2</v>
      </c>
      <c r="AD6">
        <v>2006</v>
      </c>
      <c r="AE6" s="251">
        <v>1.54177215189873E-2</v>
      </c>
      <c r="AF6" s="251">
        <v>1.3990921237693399</v>
      </c>
      <c r="AG6" s="251">
        <v>0.37575879043600502</v>
      </c>
      <c r="AH6" s="251">
        <v>0.45953375527426199</v>
      </c>
      <c r="AI6" s="251">
        <v>3.2658227848101299E-3</v>
      </c>
      <c r="AJ6" s="242"/>
      <c r="AK6" s="251">
        <v>0</v>
      </c>
      <c r="AL6" s="251">
        <v>0</v>
      </c>
      <c r="AM6" s="251">
        <v>1.1392405063291099E-2</v>
      </c>
    </row>
    <row r="7" spans="1:39">
      <c r="H7">
        <v>2007</v>
      </c>
      <c r="I7" s="251">
        <v>1.1249999999999999E-3</v>
      </c>
      <c r="J7" s="251">
        <v>11.621449999999999</v>
      </c>
      <c r="K7" s="251">
        <v>0.43782500000000002</v>
      </c>
      <c r="L7" s="251">
        <v>0.60007500000000003</v>
      </c>
      <c r="M7" s="251">
        <v>3.6575000000000003E-2</v>
      </c>
      <c r="N7" s="242">
        <v>7.4999999999999993E-5</v>
      </c>
      <c r="O7" s="251">
        <v>0</v>
      </c>
      <c r="P7" s="251">
        <v>0</v>
      </c>
      <c r="Q7" s="255">
        <v>7.4999999999999993E-5</v>
      </c>
      <c r="AD7">
        <v>2007</v>
      </c>
      <c r="AE7" s="251">
        <v>1.1249999999999999E-3</v>
      </c>
      <c r="AF7" s="251">
        <v>11.621449999999999</v>
      </c>
      <c r="AG7" s="251">
        <v>0.43782500000000002</v>
      </c>
      <c r="AH7" s="251">
        <v>0.60007500000000003</v>
      </c>
      <c r="AI7" s="251">
        <v>3.6575000000000003E-2</v>
      </c>
      <c r="AJ7" s="242">
        <v>7.4999999999999993E-5</v>
      </c>
      <c r="AK7" s="251">
        <v>0</v>
      </c>
      <c r="AL7" s="251">
        <v>0</v>
      </c>
      <c r="AM7" s="255">
        <v>7.4999999999999993E-5</v>
      </c>
    </row>
    <row r="8" spans="1:39">
      <c r="H8">
        <v>2008</v>
      </c>
      <c r="I8" s="251">
        <v>0.113675</v>
      </c>
      <c r="J8" s="251">
        <v>13.9704625</v>
      </c>
      <c r="K8" s="251">
        <v>0.31058750000000002</v>
      </c>
      <c r="L8" s="251">
        <v>2.5184250000000001</v>
      </c>
      <c r="M8" s="251">
        <v>8.9787500000000006E-2</v>
      </c>
      <c r="N8" s="242">
        <v>1.8749999999999999E-3</v>
      </c>
      <c r="O8" s="251">
        <v>0</v>
      </c>
      <c r="P8" s="251">
        <v>0</v>
      </c>
      <c r="Q8" s="254">
        <v>2.2499999999999998E-3</v>
      </c>
      <c r="AD8">
        <v>2008</v>
      </c>
      <c r="AE8" s="251">
        <v>0.113675</v>
      </c>
      <c r="AF8" s="251">
        <v>13.9704625</v>
      </c>
      <c r="AG8" s="251">
        <v>0.31058750000000002</v>
      </c>
      <c r="AH8" s="251">
        <v>2.5184250000000001</v>
      </c>
      <c r="AI8" s="251">
        <v>8.9787500000000006E-2</v>
      </c>
      <c r="AJ8" s="242">
        <v>1.8749999999999999E-3</v>
      </c>
      <c r="AK8" s="251">
        <v>0</v>
      </c>
      <c r="AL8" s="251">
        <v>0</v>
      </c>
      <c r="AM8" s="254">
        <v>2.2499999999999998E-3</v>
      </c>
    </row>
    <row r="9" spans="1:39">
      <c r="H9">
        <v>2009</v>
      </c>
      <c r="I9" s="251">
        <v>4.5750000000000001E-3</v>
      </c>
      <c r="J9" s="251">
        <v>15.713675</v>
      </c>
      <c r="K9" s="251">
        <v>0.13922499999999999</v>
      </c>
      <c r="L9" s="251">
        <v>0.81589999999999996</v>
      </c>
      <c r="M9" s="251">
        <v>5.9900000000000002E-2</v>
      </c>
      <c r="N9" s="242"/>
      <c r="O9" s="251">
        <v>0</v>
      </c>
      <c r="P9" s="251">
        <v>0</v>
      </c>
      <c r="Q9" s="254">
        <v>7.5000000000000002E-4</v>
      </c>
      <c r="AD9">
        <v>2009</v>
      </c>
      <c r="AE9" s="251">
        <v>4.5750000000000001E-3</v>
      </c>
      <c r="AF9" s="251">
        <v>15.713675</v>
      </c>
      <c r="AG9" s="251">
        <v>0.13922499999999999</v>
      </c>
      <c r="AH9" s="251">
        <v>0.81589999999999996</v>
      </c>
      <c r="AI9" s="251">
        <v>5.9900000000000002E-2</v>
      </c>
      <c r="AJ9" s="242"/>
      <c r="AK9" s="251">
        <v>0</v>
      </c>
      <c r="AL9" s="251">
        <v>0</v>
      </c>
      <c r="AM9" s="254">
        <v>7.5000000000000002E-4</v>
      </c>
    </row>
    <row r="10" spans="1:39">
      <c r="H10">
        <v>2010</v>
      </c>
      <c r="I10" s="251">
        <v>4.2750000000000003E-2</v>
      </c>
      <c r="J10" s="251">
        <v>18.288900000000002</v>
      </c>
      <c r="K10" s="251">
        <v>0.99017500000000003</v>
      </c>
      <c r="L10" s="251">
        <v>6.47675</v>
      </c>
      <c r="M10" s="251">
        <v>0.48259999999999997</v>
      </c>
      <c r="N10" s="242">
        <v>7.4999999999999997E-3</v>
      </c>
      <c r="O10" s="251">
        <v>0</v>
      </c>
      <c r="P10" s="251">
        <v>0</v>
      </c>
      <c r="Q10" s="251">
        <v>1.0500000000000001E-2</v>
      </c>
      <c r="AD10">
        <v>2010</v>
      </c>
      <c r="AE10" s="251">
        <v>4.2750000000000003E-2</v>
      </c>
      <c r="AF10" s="251">
        <v>18.288900000000002</v>
      </c>
      <c r="AG10" s="251">
        <v>0.99017500000000003</v>
      </c>
      <c r="AH10" s="251">
        <v>6.47675</v>
      </c>
      <c r="AI10" s="251">
        <v>0.48259999999999997</v>
      </c>
      <c r="AJ10" s="242">
        <v>7.4999999999999997E-3</v>
      </c>
      <c r="AK10" s="251">
        <v>0</v>
      </c>
      <c r="AL10" s="251">
        <v>0</v>
      </c>
      <c r="AM10" s="251">
        <v>1.0500000000000001E-2</v>
      </c>
    </row>
    <row r="11" spans="1:39">
      <c r="H11">
        <v>2011</v>
      </c>
      <c r="I11" s="251">
        <v>4.725E-3</v>
      </c>
      <c r="J11" s="251">
        <v>19.615324999999999</v>
      </c>
      <c r="K11" s="251">
        <v>0.33939999999999998</v>
      </c>
      <c r="L11" s="251">
        <v>2.6571750000000001</v>
      </c>
      <c r="M11" s="251">
        <v>0.173675</v>
      </c>
      <c r="N11" s="242">
        <v>3.7499999999999999E-3</v>
      </c>
      <c r="O11" s="251">
        <v>0</v>
      </c>
      <c r="P11" s="251">
        <v>0</v>
      </c>
      <c r="Q11" s="251">
        <v>2.1149999999999999E-2</v>
      </c>
      <c r="AD11">
        <v>2011</v>
      </c>
      <c r="AE11" s="251">
        <v>4.725E-3</v>
      </c>
      <c r="AF11" s="251">
        <v>19.615324999999999</v>
      </c>
      <c r="AG11" s="251">
        <v>0.33939999999999998</v>
      </c>
      <c r="AH11" s="251">
        <v>2.6571750000000001</v>
      </c>
      <c r="AI11" s="251">
        <v>0.173675</v>
      </c>
      <c r="AJ11" s="242">
        <v>3.7499999999999999E-3</v>
      </c>
      <c r="AK11" s="251">
        <v>0</v>
      </c>
      <c r="AL11" s="251">
        <v>0</v>
      </c>
      <c r="AM11" s="251">
        <v>2.1149999999999999E-2</v>
      </c>
    </row>
    <row r="12" spans="1:39">
      <c r="H12">
        <v>2012</v>
      </c>
      <c r="I12" s="251">
        <v>8.4749999999999999E-3</v>
      </c>
      <c r="J12" s="251">
        <v>16.116399999999999</v>
      </c>
      <c r="K12" s="251">
        <v>0.223075</v>
      </c>
      <c r="L12" s="251">
        <v>1.50095</v>
      </c>
      <c r="M12" s="251">
        <v>0.17080000000000001</v>
      </c>
      <c r="N12" s="242">
        <v>3.8249999999999999E-2</v>
      </c>
      <c r="O12" s="251">
        <v>0</v>
      </c>
      <c r="P12" s="251">
        <v>0</v>
      </c>
      <c r="Q12" s="251">
        <v>4.53E-2</v>
      </c>
      <c r="AD12">
        <v>2012</v>
      </c>
      <c r="AE12" s="251">
        <v>8.4749999999999999E-3</v>
      </c>
      <c r="AF12" s="251">
        <v>16.116399999999999</v>
      </c>
      <c r="AG12" s="251">
        <v>0.223075</v>
      </c>
      <c r="AH12" s="251">
        <v>1.50095</v>
      </c>
      <c r="AI12" s="251">
        <v>0.17080000000000001</v>
      </c>
      <c r="AJ12" s="242">
        <v>3.8249999999999999E-2</v>
      </c>
      <c r="AK12" s="251">
        <v>0</v>
      </c>
      <c r="AL12" s="251">
        <v>0</v>
      </c>
      <c r="AM12" s="251">
        <v>4.53E-2</v>
      </c>
    </row>
    <row r="13" spans="1:39">
      <c r="H13">
        <v>2013</v>
      </c>
      <c r="I13" s="251">
        <v>4.1399999999999997</v>
      </c>
      <c r="J13" s="251">
        <v>9.99</v>
      </c>
      <c r="K13" s="251">
        <v>0.74</v>
      </c>
      <c r="L13" s="251">
        <v>1.51</v>
      </c>
      <c r="M13" s="251">
        <v>0.77</v>
      </c>
      <c r="N13" s="242">
        <v>0.01</v>
      </c>
      <c r="O13" s="251">
        <v>0</v>
      </c>
      <c r="P13" s="251">
        <v>0</v>
      </c>
      <c r="Q13" s="251">
        <v>0.14000000000000001</v>
      </c>
      <c r="AD13">
        <v>2013</v>
      </c>
      <c r="AE13" s="251">
        <v>4.1399999999999997</v>
      </c>
      <c r="AF13" s="251">
        <v>9.99</v>
      </c>
      <c r="AG13" s="251">
        <v>0.74</v>
      </c>
      <c r="AH13" s="251">
        <v>1.51</v>
      </c>
      <c r="AI13" s="251">
        <v>0.77</v>
      </c>
      <c r="AJ13" s="242">
        <v>0.01</v>
      </c>
      <c r="AK13" s="251">
        <v>0</v>
      </c>
      <c r="AL13" s="251">
        <v>0</v>
      </c>
      <c r="AM13" s="251">
        <v>0.14000000000000001</v>
      </c>
    </row>
    <row r="14" spans="1:39">
      <c r="H14">
        <v>2014</v>
      </c>
      <c r="I14" s="251">
        <v>0.95</v>
      </c>
      <c r="J14" s="251">
        <v>29.11</v>
      </c>
      <c r="K14" s="251">
        <v>1.3049999999999999</v>
      </c>
      <c r="L14" s="251">
        <v>1.671</v>
      </c>
      <c r="M14" s="251">
        <v>0.36199999999999999</v>
      </c>
      <c r="N14" s="243">
        <v>0.2</v>
      </c>
      <c r="O14" s="251">
        <v>0</v>
      </c>
      <c r="P14" s="251">
        <v>2.1000000000000001E-2</v>
      </c>
      <c r="Q14" s="251">
        <v>0.20499999999999999</v>
      </c>
      <c r="AD14">
        <v>2014</v>
      </c>
      <c r="AE14" s="251">
        <v>0.95</v>
      </c>
      <c r="AF14" s="251">
        <v>29.11</v>
      </c>
      <c r="AG14" s="251">
        <v>1.3049999999999999</v>
      </c>
      <c r="AH14" s="251">
        <v>1.671</v>
      </c>
      <c r="AI14" s="251">
        <v>0.36199999999999999</v>
      </c>
      <c r="AJ14" s="243">
        <v>0.2</v>
      </c>
      <c r="AK14" s="251">
        <v>0</v>
      </c>
      <c r="AL14" s="251">
        <v>2.1000000000000001E-2</v>
      </c>
      <c r="AM14" s="251">
        <v>0.20499999999999999</v>
      </c>
    </row>
    <row r="15" spans="1:39">
      <c r="H15">
        <v>2015</v>
      </c>
      <c r="I15" s="251"/>
      <c r="J15" s="251"/>
      <c r="K15" s="251"/>
      <c r="L15" s="251"/>
      <c r="M15" s="251"/>
      <c r="N15" s="243"/>
      <c r="O15" s="251"/>
      <c r="P15" s="251">
        <v>0</v>
      </c>
      <c r="Q15" s="251">
        <v>0</v>
      </c>
      <c r="AD15">
        <v>2016</v>
      </c>
      <c r="AE15" s="251">
        <v>3.14</v>
      </c>
      <c r="AF15" s="251">
        <v>32.520000000000003</v>
      </c>
      <c r="AG15" s="251">
        <v>0.57999999999999996</v>
      </c>
      <c r="AH15" s="251">
        <v>2.68</v>
      </c>
      <c r="AI15" s="251">
        <v>0.24</v>
      </c>
      <c r="AJ15" s="243">
        <v>0.24</v>
      </c>
      <c r="AK15" s="251">
        <v>0</v>
      </c>
      <c r="AL15" s="251">
        <v>0</v>
      </c>
      <c r="AM15" s="251">
        <v>0.35</v>
      </c>
    </row>
    <row r="16" spans="1:39">
      <c r="H16">
        <v>2016</v>
      </c>
      <c r="I16" s="251">
        <v>3.14</v>
      </c>
      <c r="J16" s="251">
        <v>32.520000000000003</v>
      </c>
      <c r="K16" s="251">
        <v>0.57999999999999996</v>
      </c>
      <c r="L16" s="251">
        <v>2.68</v>
      </c>
      <c r="M16" s="251">
        <v>0.24</v>
      </c>
      <c r="N16" s="243">
        <v>0.24</v>
      </c>
      <c r="O16" s="251">
        <v>0</v>
      </c>
      <c r="P16" s="251">
        <v>0</v>
      </c>
      <c r="Q16" s="251">
        <v>0.35</v>
      </c>
      <c r="AD16">
        <v>2019</v>
      </c>
      <c r="AE16" s="251">
        <v>0.06</v>
      </c>
      <c r="AF16" s="251">
        <v>11.7</v>
      </c>
      <c r="AG16" s="251">
        <v>0.24</v>
      </c>
      <c r="AH16" s="251">
        <v>7.99</v>
      </c>
      <c r="AI16" s="251">
        <v>1.43</v>
      </c>
      <c r="AJ16" s="243">
        <v>0.13</v>
      </c>
      <c r="AK16" s="251">
        <v>0</v>
      </c>
      <c r="AL16" s="251">
        <v>0</v>
      </c>
      <c r="AM16" s="251">
        <v>0.13</v>
      </c>
    </row>
    <row r="17" spans="7:45">
      <c r="H17">
        <v>2017</v>
      </c>
      <c r="I17" s="251"/>
      <c r="J17" s="251"/>
      <c r="K17" s="251"/>
      <c r="L17" s="251"/>
      <c r="M17" s="251"/>
      <c r="N17" s="243"/>
      <c r="O17" s="251"/>
      <c r="P17" s="251"/>
      <c r="Q17" s="251"/>
      <c r="AD17">
        <v>2021</v>
      </c>
      <c r="AE17" s="251">
        <v>1.6125E-2</v>
      </c>
      <c r="AF17" s="251">
        <v>12.320275000000002</v>
      </c>
      <c r="AG17" s="251">
        <v>0.37417499999999987</v>
      </c>
      <c r="AH17" s="251">
        <v>0.77655000000000018</v>
      </c>
      <c r="AI17" s="251">
        <v>0.129575</v>
      </c>
      <c r="AJ17" s="243">
        <v>1.325E-3</v>
      </c>
      <c r="AK17" s="251">
        <v>0</v>
      </c>
      <c r="AL17" s="251">
        <v>3.7499999999999999E-2</v>
      </c>
      <c r="AM17" s="251">
        <v>3.7499999999999999E-3</v>
      </c>
      <c r="AN17" s="32"/>
    </row>
    <row r="18" spans="7:45">
      <c r="H18">
        <v>2018</v>
      </c>
      <c r="I18" s="251"/>
      <c r="J18" s="251"/>
      <c r="K18" s="251"/>
      <c r="L18" s="251"/>
      <c r="M18" s="251"/>
      <c r="N18" s="243"/>
      <c r="O18" s="251"/>
      <c r="P18" s="251"/>
      <c r="Q18" s="251"/>
      <c r="AE18" s="32"/>
      <c r="AF18" s="32"/>
      <c r="AG18" s="32"/>
      <c r="AH18" s="32"/>
      <c r="AI18" s="32"/>
      <c r="AJ18" s="32"/>
      <c r="AK18" s="32"/>
      <c r="AL18" s="32"/>
      <c r="AM18" s="32"/>
      <c r="AN18" s="32"/>
    </row>
    <row r="19" spans="7:45">
      <c r="H19">
        <v>2019</v>
      </c>
      <c r="I19" s="251">
        <v>0.06</v>
      </c>
      <c r="J19" s="251">
        <v>11.7</v>
      </c>
      <c r="K19" s="251">
        <v>0.24</v>
      </c>
      <c r="L19" s="251">
        <v>7.99</v>
      </c>
      <c r="M19" s="251">
        <v>1.43</v>
      </c>
      <c r="N19" s="243">
        <v>0.13</v>
      </c>
      <c r="O19" s="251">
        <v>0</v>
      </c>
      <c r="P19" s="251">
        <v>0</v>
      </c>
      <c r="Q19" s="251">
        <v>0.13</v>
      </c>
      <c r="AE19" s="47"/>
      <c r="AF19" s="47"/>
      <c r="AG19" s="108"/>
      <c r="AH19" s="47"/>
      <c r="AI19" s="47"/>
      <c r="AJ19" s="47"/>
      <c r="AK19" s="47"/>
      <c r="AL19" s="47"/>
      <c r="AM19" s="47"/>
      <c r="AN19" s="47"/>
    </row>
    <row r="20" spans="7:45">
      <c r="H20">
        <v>2020</v>
      </c>
      <c r="I20" s="251"/>
      <c r="J20" s="251"/>
      <c r="K20" s="251"/>
      <c r="L20" s="251"/>
      <c r="M20" s="251"/>
      <c r="N20" s="251"/>
      <c r="O20" s="251"/>
      <c r="P20" s="251"/>
      <c r="Q20" s="251"/>
      <c r="AG20" s="31"/>
      <c r="AH20" s="31"/>
      <c r="AI20" s="31"/>
    </row>
    <row r="21" spans="7:45" ht="15">
      <c r="G21" s="32"/>
      <c r="H21">
        <v>2021</v>
      </c>
      <c r="I21" s="305">
        <v>1.6125E-2</v>
      </c>
      <c r="J21" s="305">
        <v>12.320275000000002</v>
      </c>
      <c r="K21" s="305">
        <v>0.37417499999999987</v>
      </c>
      <c r="L21" s="305">
        <v>0.77655000000000018</v>
      </c>
      <c r="M21" s="305">
        <v>0.129575</v>
      </c>
      <c r="N21" s="305">
        <v>1.325E-3</v>
      </c>
      <c r="O21" s="305">
        <v>0</v>
      </c>
      <c r="P21" s="305">
        <v>3.7499999999999999E-2</v>
      </c>
      <c r="Q21" s="305">
        <v>3.7499999999999999E-3</v>
      </c>
      <c r="R21" s="32"/>
      <c r="T21" s="32"/>
      <c r="U21" s="32"/>
      <c r="V21" s="32"/>
      <c r="Y21" s="32"/>
      <c r="AO21" s="3"/>
    </row>
    <row r="22" spans="7:45">
      <c r="G22" s="32"/>
      <c r="I22" s="252"/>
      <c r="J22" s="252"/>
      <c r="K22" s="252"/>
      <c r="L22" s="252"/>
      <c r="M22" s="252"/>
      <c r="N22" s="252"/>
      <c r="O22" s="252"/>
      <c r="P22" s="252"/>
      <c r="Q22" s="252"/>
      <c r="R22" s="32"/>
      <c r="T22" s="32"/>
      <c r="U22" s="32"/>
      <c r="V22" s="32"/>
      <c r="Y22" s="32"/>
      <c r="AO22" s="3"/>
    </row>
    <row r="23" spans="7:45">
      <c r="G23" s="32"/>
      <c r="I23" s="252"/>
      <c r="J23" s="252"/>
      <c r="K23" s="252"/>
      <c r="L23" s="252"/>
      <c r="M23" s="252"/>
      <c r="N23" s="252"/>
      <c r="O23" s="252"/>
      <c r="P23" s="252"/>
      <c r="Q23" s="252"/>
      <c r="R23" s="32"/>
      <c r="T23" s="32"/>
      <c r="U23" s="32"/>
      <c r="V23" s="32"/>
      <c r="Y23" s="32"/>
      <c r="AO23" s="3"/>
    </row>
    <row r="24" spans="7:45">
      <c r="G24" s="32"/>
      <c r="I24" s="252"/>
      <c r="J24" s="252"/>
      <c r="K24" s="252"/>
      <c r="L24" s="252"/>
      <c r="M24" s="252"/>
      <c r="N24" s="252"/>
      <c r="O24" s="252"/>
      <c r="P24" s="252"/>
      <c r="Q24" s="252"/>
      <c r="R24" s="32"/>
      <c r="T24" s="32"/>
      <c r="U24" s="32"/>
      <c r="V24" s="32"/>
      <c r="Y24" s="32"/>
      <c r="AO24" s="3"/>
    </row>
    <row r="25" spans="7:45">
      <c r="G25" s="32"/>
      <c r="I25" s="252"/>
      <c r="J25" s="252"/>
      <c r="K25" s="252"/>
      <c r="L25" s="252"/>
      <c r="M25" s="252"/>
      <c r="N25" s="252"/>
      <c r="O25" s="252"/>
      <c r="P25" s="252"/>
      <c r="Q25" s="252"/>
      <c r="R25" s="32"/>
      <c r="T25" s="32"/>
      <c r="U25" s="32"/>
      <c r="V25" s="32"/>
      <c r="Y25" s="32"/>
      <c r="AO25" s="3"/>
    </row>
    <row r="26" spans="7:45">
      <c r="G26" s="32"/>
      <c r="I26" s="252"/>
      <c r="J26" s="252"/>
      <c r="K26" s="252"/>
      <c r="L26" s="252"/>
      <c r="M26" s="252"/>
      <c r="N26" s="252"/>
      <c r="O26" s="252"/>
      <c r="P26" s="252"/>
      <c r="Q26" s="252"/>
      <c r="R26" s="32"/>
      <c r="T26" s="32"/>
      <c r="U26" s="32"/>
      <c r="V26" s="32"/>
      <c r="Y26" s="32"/>
      <c r="AO26" s="3"/>
    </row>
    <row r="27" spans="7:45">
      <c r="G27" s="32"/>
      <c r="I27" s="32"/>
      <c r="J27" s="32"/>
      <c r="K27" s="32"/>
      <c r="L27" s="32" t="s">
        <v>2948</v>
      </c>
      <c r="M27" s="32"/>
      <c r="N27" s="32"/>
      <c r="O27" s="32"/>
      <c r="P27" s="32"/>
      <c r="Q27" s="32"/>
      <c r="R27" s="32"/>
      <c r="S27" s="32"/>
      <c r="T27" s="32"/>
      <c r="U27" s="32"/>
      <c r="V27" s="32"/>
      <c r="W27" s="32"/>
      <c r="X27" s="32"/>
      <c r="Y27" s="32"/>
      <c r="AO27" s="3"/>
    </row>
    <row r="28" spans="7:45">
      <c r="G28" s="31"/>
      <c r="I28" s="47"/>
      <c r="J28" s="47"/>
      <c r="K28" s="108"/>
      <c r="L28" s="47"/>
      <c r="M28" s="47"/>
      <c r="N28" s="47"/>
      <c r="O28" s="47"/>
      <c r="P28" s="47"/>
      <c r="Q28" s="47"/>
      <c r="R28" s="47"/>
      <c r="S28" s="47"/>
      <c r="T28" s="47"/>
      <c r="V28" s="47"/>
      <c r="W28" s="47"/>
      <c r="Y28" s="31"/>
      <c r="AO28" s="3"/>
    </row>
    <row r="29" spans="7:45" ht="15">
      <c r="K29" s="31"/>
      <c r="L29" s="31"/>
      <c r="M29" s="31"/>
      <c r="AD29" s="1" t="s">
        <v>24</v>
      </c>
      <c r="AO29" s="3"/>
      <c r="AP29" s="3"/>
    </row>
    <row r="30" spans="7:45" ht="15">
      <c r="H30" s="1" t="s">
        <v>24</v>
      </c>
      <c r="I30" t="s">
        <v>43</v>
      </c>
      <c r="J30" t="s">
        <v>44</v>
      </c>
      <c r="K30" t="s">
        <v>45</v>
      </c>
      <c r="L30" t="s">
        <v>46</v>
      </c>
      <c r="M30" t="s">
        <v>47</v>
      </c>
      <c r="N30" t="s">
        <v>48</v>
      </c>
      <c r="O30" t="s">
        <v>49</v>
      </c>
      <c r="P30" t="s">
        <v>50</v>
      </c>
      <c r="Q30" t="s">
        <v>33</v>
      </c>
      <c r="W30" s="3"/>
      <c r="X30" s="3"/>
      <c r="Y30" s="3"/>
      <c r="Z30" s="3"/>
      <c r="AA30" s="3"/>
      <c r="AB30" s="3"/>
      <c r="AC30" s="3"/>
      <c r="AE30" t="s">
        <v>43</v>
      </c>
      <c r="AF30" t="s">
        <v>44</v>
      </c>
      <c r="AG30" t="s">
        <v>45</v>
      </c>
      <c r="AH30" t="s">
        <v>46</v>
      </c>
      <c r="AI30" t="s">
        <v>47</v>
      </c>
      <c r="AJ30" t="s">
        <v>48</v>
      </c>
      <c r="AK30" t="s">
        <v>49</v>
      </c>
      <c r="AL30" t="s">
        <v>50</v>
      </c>
      <c r="AM30" t="s">
        <v>33</v>
      </c>
      <c r="AO30" s="3"/>
      <c r="AP30" s="3"/>
      <c r="AQ30" s="3"/>
      <c r="AR30" s="3"/>
      <c r="AS30" s="2"/>
    </row>
    <row r="31" spans="7:45">
      <c r="H31">
        <v>2005</v>
      </c>
      <c r="I31" s="251">
        <v>0.23</v>
      </c>
      <c r="J31" s="251">
        <v>1.06</v>
      </c>
      <c r="K31" s="251">
        <v>2.56</v>
      </c>
      <c r="L31" s="251">
        <v>0</v>
      </c>
      <c r="M31" s="251">
        <v>0</v>
      </c>
      <c r="N31" s="251">
        <v>0</v>
      </c>
      <c r="O31" s="251">
        <v>0</v>
      </c>
      <c r="P31" s="251">
        <v>0</v>
      </c>
      <c r="W31" s="3"/>
      <c r="X31" s="3"/>
      <c r="Y31" s="3"/>
      <c r="Z31" s="3"/>
      <c r="AA31" s="3"/>
      <c r="AB31" s="3"/>
      <c r="AC31" s="3"/>
      <c r="AD31">
        <v>2005</v>
      </c>
      <c r="AE31" s="251">
        <v>0.23</v>
      </c>
      <c r="AF31" s="251">
        <v>1.06</v>
      </c>
      <c r="AG31" s="251">
        <v>2.56</v>
      </c>
      <c r="AH31" s="251">
        <v>0</v>
      </c>
      <c r="AI31" s="251">
        <v>0</v>
      </c>
      <c r="AJ31" s="251">
        <v>0</v>
      </c>
      <c r="AK31" s="251">
        <v>0</v>
      </c>
      <c r="AL31" s="251">
        <v>0</v>
      </c>
      <c r="AO31" s="3"/>
      <c r="AP31" s="3"/>
      <c r="AQ31" s="3"/>
      <c r="AR31" s="3"/>
      <c r="AS31" s="2"/>
    </row>
    <row r="32" spans="7:45">
      <c r="H32">
        <v>2006</v>
      </c>
      <c r="I32" s="251">
        <v>0.7</v>
      </c>
      <c r="J32" s="251">
        <v>0.98</v>
      </c>
      <c r="K32" s="251">
        <v>3.53</v>
      </c>
      <c r="L32" s="251">
        <v>0</v>
      </c>
      <c r="M32" s="251">
        <v>0</v>
      </c>
      <c r="N32" s="251">
        <v>0</v>
      </c>
      <c r="O32" s="251">
        <v>0</v>
      </c>
      <c r="P32" s="251">
        <v>0</v>
      </c>
      <c r="W32" s="3"/>
      <c r="X32" s="3"/>
      <c r="Y32" s="3"/>
      <c r="Z32" s="3"/>
      <c r="AA32" s="3"/>
      <c r="AB32" s="3"/>
      <c r="AC32" s="3"/>
      <c r="AD32">
        <v>2006</v>
      </c>
      <c r="AE32" s="251">
        <v>0.7</v>
      </c>
      <c r="AF32" s="251">
        <v>0.98</v>
      </c>
      <c r="AG32" s="251">
        <v>3.53</v>
      </c>
      <c r="AH32" s="251">
        <v>0</v>
      </c>
      <c r="AI32" s="251">
        <v>0</v>
      </c>
      <c r="AJ32" s="251">
        <v>0</v>
      </c>
      <c r="AK32" s="251">
        <v>0</v>
      </c>
      <c r="AL32" s="251">
        <v>0</v>
      </c>
      <c r="AO32" s="3"/>
      <c r="AP32" s="3"/>
      <c r="AQ32" s="3"/>
      <c r="AR32" s="3"/>
      <c r="AS32" s="2"/>
    </row>
    <row r="33" spans="8:45">
      <c r="H33">
        <v>2007</v>
      </c>
      <c r="I33" s="251">
        <v>0</v>
      </c>
      <c r="J33" s="251">
        <v>0.08</v>
      </c>
      <c r="K33" s="251">
        <v>0.62</v>
      </c>
      <c r="L33" s="251">
        <v>0</v>
      </c>
      <c r="M33" s="251">
        <v>0</v>
      </c>
      <c r="N33" s="251">
        <v>0</v>
      </c>
      <c r="O33" s="251">
        <v>0</v>
      </c>
      <c r="P33" s="251">
        <v>0</v>
      </c>
      <c r="W33" s="3"/>
      <c r="X33" s="3"/>
      <c r="Y33" s="3"/>
      <c r="Z33" s="3"/>
      <c r="AA33" s="3"/>
      <c r="AB33" s="3"/>
      <c r="AC33" s="3"/>
      <c r="AD33">
        <v>2007</v>
      </c>
      <c r="AE33" s="251">
        <v>0</v>
      </c>
      <c r="AF33" s="251">
        <v>0.08</v>
      </c>
      <c r="AG33" s="251">
        <v>0.62</v>
      </c>
      <c r="AH33" s="251">
        <v>0</v>
      </c>
      <c r="AI33" s="251">
        <v>0</v>
      </c>
      <c r="AJ33" s="251">
        <v>0</v>
      </c>
      <c r="AK33" s="251">
        <v>0</v>
      </c>
      <c r="AL33" s="251">
        <v>0</v>
      </c>
      <c r="AO33" s="3"/>
      <c r="AP33" s="3"/>
      <c r="AQ33" s="3"/>
      <c r="AR33" s="3"/>
      <c r="AS33" s="2"/>
    </row>
    <row r="34" spans="8:45">
      <c r="H34">
        <v>2008</v>
      </c>
      <c r="I34" s="251">
        <v>1.1499999999999999</v>
      </c>
      <c r="J34" s="251">
        <v>4.92</v>
      </c>
      <c r="K34" s="251">
        <v>6.76</v>
      </c>
      <c r="L34" s="251">
        <v>0.12</v>
      </c>
      <c r="M34" s="251">
        <v>0</v>
      </c>
      <c r="N34" s="251">
        <v>0</v>
      </c>
      <c r="O34" s="251">
        <v>0</v>
      </c>
      <c r="P34" s="251">
        <v>1.00000000000008E-2</v>
      </c>
      <c r="W34" s="3"/>
      <c r="X34" s="3"/>
      <c r="Y34" s="3"/>
      <c r="Z34" s="3"/>
      <c r="AA34" s="3"/>
      <c r="AB34" s="3"/>
      <c r="AC34" s="3"/>
      <c r="AD34">
        <v>2008</v>
      </c>
      <c r="AE34" s="251">
        <v>1.1499999999999999</v>
      </c>
      <c r="AF34" s="251">
        <v>4.92</v>
      </c>
      <c r="AG34" s="251">
        <v>6.76</v>
      </c>
      <c r="AH34" s="251">
        <v>0.12</v>
      </c>
      <c r="AI34" s="251">
        <v>0</v>
      </c>
      <c r="AJ34" s="251">
        <v>0</v>
      </c>
      <c r="AK34" s="251">
        <v>0</v>
      </c>
      <c r="AL34" s="251">
        <v>1.00000000000008E-2</v>
      </c>
      <c r="AO34" s="3"/>
      <c r="AP34" s="3"/>
      <c r="AQ34" s="3"/>
      <c r="AR34" s="3"/>
      <c r="AS34" s="2"/>
    </row>
    <row r="35" spans="8:45">
      <c r="H35">
        <v>2009</v>
      </c>
      <c r="I35" s="251">
        <v>0.03</v>
      </c>
      <c r="J35" s="251">
        <v>4.16</v>
      </c>
      <c r="K35" s="251">
        <v>2.98</v>
      </c>
      <c r="L35" s="251">
        <v>0</v>
      </c>
      <c r="M35" s="251">
        <v>0</v>
      </c>
      <c r="N35" s="251">
        <v>0</v>
      </c>
      <c r="O35" s="251">
        <v>0</v>
      </c>
      <c r="P35" s="251">
        <v>0</v>
      </c>
      <c r="W35" s="3"/>
      <c r="X35" s="3"/>
      <c r="Y35" s="3"/>
      <c r="Z35" s="3"/>
      <c r="AA35" s="3"/>
      <c r="AB35" s="3"/>
      <c r="AC35" s="3"/>
      <c r="AD35">
        <v>2009</v>
      </c>
      <c r="AE35" s="251">
        <v>0.03</v>
      </c>
      <c r="AF35" s="251">
        <v>4.16</v>
      </c>
      <c r="AG35" s="251">
        <v>2.98</v>
      </c>
      <c r="AH35" s="251">
        <v>0</v>
      </c>
      <c r="AI35" s="251">
        <v>0</v>
      </c>
      <c r="AJ35" s="251">
        <v>0</v>
      </c>
      <c r="AK35" s="251">
        <v>0</v>
      </c>
      <c r="AL35" s="251">
        <v>0</v>
      </c>
      <c r="AO35" s="3"/>
      <c r="AP35" s="3"/>
      <c r="AQ35" s="3"/>
      <c r="AR35" s="3"/>
      <c r="AS35" s="2"/>
    </row>
    <row r="36" spans="8:45">
      <c r="H36">
        <v>2010</v>
      </c>
      <c r="I36" s="251">
        <v>0.31</v>
      </c>
      <c r="J36" s="251">
        <v>14.74</v>
      </c>
      <c r="K36" s="251">
        <v>5.18</v>
      </c>
      <c r="L36" s="251">
        <v>0</v>
      </c>
      <c r="M36" s="251">
        <v>0</v>
      </c>
      <c r="N36" s="251">
        <v>0</v>
      </c>
      <c r="O36" s="251">
        <v>0</v>
      </c>
      <c r="P36" s="251">
        <v>0</v>
      </c>
      <c r="W36" s="3"/>
      <c r="X36" s="3"/>
      <c r="Y36" s="3"/>
      <c r="Z36" s="3"/>
      <c r="AA36" s="3"/>
      <c r="AB36" s="3"/>
      <c r="AC36" s="3"/>
      <c r="AD36">
        <v>2010</v>
      </c>
      <c r="AE36" s="251">
        <v>0.31</v>
      </c>
      <c r="AF36" s="251">
        <v>14.74</v>
      </c>
      <c r="AG36" s="251">
        <v>5.18</v>
      </c>
      <c r="AH36" s="251">
        <v>0</v>
      </c>
      <c r="AI36" s="251">
        <v>0</v>
      </c>
      <c r="AJ36" s="251">
        <v>0</v>
      </c>
      <c r="AK36" s="251">
        <v>0</v>
      </c>
      <c r="AL36" s="251">
        <v>0</v>
      </c>
      <c r="AO36" s="3"/>
      <c r="AP36" s="3"/>
      <c r="AQ36" s="3"/>
      <c r="AR36" s="3"/>
      <c r="AS36" s="2"/>
    </row>
    <row r="37" spans="8:45">
      <c r="H37">
        <v>2011</v>
      </c>
      <c r="I37" s="251">
        <v>0.34</v>
      </c>
      <c r="J37" s="251">
        <v>8.9499999999999993</v>
      </c>
      <c r="K37" s="251">
        <v>3.47</v>
      </c>
      <c r="L37" s="251">
        <v>0.18</v>
      </c>
      <c r="M37" s="251">
        <v>0</v>
      </c>
      <c r="N37" s="251">
        <v>0</v>
      </c>
      <c r="O37" s="251">
        <v>0.61</v>
      </c>
      <c r="P37" s="251">
        <v>0</v>
      </c>
      <c r="W37" s="3"/>
      <c r="X37" s="3"/>
      <c r="Y37" s="3"/>
      <c r="Z37" s="3"/>
      <c r="AA37" s="3"/>
      <c r="AB37" s="3"/>
      <c r="AC37" s="3"/>
      <c r="AD37">
        <v>2011</v>
      </c>
      <c r="AE37" s="251">
        <v>0.34</v>
      </c>
      <c r="AF37" s="251">
        <v>8.9499999999999993</v>
      </c>
      <c r="AG37" s="251">
        <v>3.47</v>
      </c>
      <c r="AH37" s="251">
        <v>0.18</v>
      </c>
      <c r="AI37" s="251">
        <v>0</v>
      </c>
      <c r="AJ37" s="251">
        <v>0</v>
      </c>
      <c r="AK37" s="251">
        <v>0.61</v>
      </c>
      <c r="AL37" s="251">
        <v>0</v>
      </c>
      <c r="AO37" s="3"/>
      <c r="AP37" s="3"/>
      <c r="AQ37" s="3"/>
      <c r="AR37" s="3"/>
      <c r="AS37" s="2"/>
    </row>
    <row r="38" spans="8:45">
      <c r="H38">
        <v>2012</v>
      </c>
      <c r="I38" s="251">
        <v>0</v>
      </c>
      <c r="J38" s="251">
        <v>9.0500000000000007</v>
      </c>
      <c r="K38" s="251">
        <v>0.94</v>
      </c>
      <c r="L38" s="251">
        <v>0.01</v>
      </c>
      <c r="M38" s="251">
        <v>0</v>
      </c>
      <c r="N38" s="251">
        <v>0</v>
      </c>
      <c r="O38" s="251">
        <v>0.25</v>
      </c>
      <c r="P38" s="251">
        <v>9.9999999999990097E-3</v>
      </c>
      <c r="W38" s="3"/>
      <c r="X38" s="3"/>
      <c r="Y38" s="3"/>
      <c r="Z38" s="3"/>
      <c r="AA38" s="3"/>
      <c r="AB38" s="3"/>
      <c r="AC38" s="3"/>
      <c r="AD38">
        <v>2012</v>
      </c>
      <c r="AE38" s="251">
        <v>0</v>
      </c>
      <c r="AF38" s="251">
        <v>9.0500000000000007</v>
      </c>
      <c r="AG38" s="251">
        <v>0.94</v>
      </c>
      <c r="AH38" s="251">
        <v>0.01</v>
      </c>
      <c r="AI38" s="251">
        <v>0</v>
      </c>
      <c r="AJ38" s="251">
        <v>0</v>
      </c>
      <c r="AK38" s="251">
        <v>0.25</v>
      </c>
      <c r="AL38" s="251">
        <v>9.9999999999990097E-3</v>
      </c>
      <c r="AO38" s="3"/>
      <c r="AP38" s="3"/>
      <c r="AQ38" s="3"/>
      <c r="AR38" s="3"/>
      <c r="AS38" s="2"/>
    </row>
    <row r="39" spans="8:45">
      <c r="H39">
        <v>2013</v>
      </c>
      <c r="I39" s="251">
        <v>0</v>
      </c>
      <c r="J39" s="251">
        <v>6.27</v>
      </c>
      <c r="K39" s="251">
        <v>2.61</v>
      </c>
      <c r="L39" s="251">
        <v>0.01</v>
      </c>
      <c r="M39" s="251">
        <v>0</v>
      </c>
      <c r="N39" s="251">
        <v>0</v>
      </c>
      <c r="O39" s="251">
        <v>0</v>
      </c>
      <c r="P39" s="251">
        <v>7.0000000000001394E-2</v>
      </c>
      <c r="W39" s="3"/>
      <c r="X39" s="3"/>
      <c r="Y39" s="3"/>
      <c r="Z39" s="3"/>
      <c r="AA39" s="3"/>
      <c r="AB39" s="3"/>
      <c r="AC39" s="3"/>
      <c r="AD39">
        <v>2013</v>
      </c>
      <c r="AE39" s="251">
        <v>0</v>
      </c>
      <c r="AF39" s="251">
        <v>6.27</v>
      </c>
      <c r="AG39" s="251">
        <v>2.61</v>
      </c>
      <c r="AH39" s="251">
        <v>0.01</v>
      </c>
      <c r="AI39" s="251">
        <v>0</v>
      </c>
      <c r="AJ39" s="251">
        <v>0</v>
      </c>
      <c r="AK39" s="251">
        <v>0</v>
      </c>
      <c r="AL39" s="251">
        <v>7.0000000000001394E-2</v>
      </c>
      <c r="AO39" s="3"/>
      <c r="AP39" s="3"/>
      <c r="AQ39" s="3"/>
      <c r="AR39" s="3"/>
      <c r="AS39" s="2"/>
    </row>
    <row r="40" spans="8:45">
      <c r="H40">
        <v>2014</v>
      </c>
      <c r="I40" s="251">
        <v>0.02</v>
      </c>
      <c r="J40" s="251">
        <v>9.16</v>
      </c>
      <c r="K40" s="251">
        <v>1.55</v>
      </c>
      <c r="L40" s="251">
        <v>0.05</v>
      </c>
      <c r="M40" s="251">
        <v>0</v>
      </c>
      <c r="N40" s="251">
        <v>0</v>
      </c>
      <c r="O40" s="251">
        <v>0.31</v>
      </c>
      <c r="P40" s="251">
        <v>0.21000000000000099</v>
      </c>
      <c r="W40" s="3"/>
      <c r="X40" s="3"/>
      <c r="Y40" s="3"/>
      <c r="Z40" s="3"/>
      <c r="AA40" s="3"/>
      <c r="AB40" s="3"/>
      <c r="AC40" s="3"/>
      <c r="AD40">
        <v>2014</v>
      </c>
      <c r="AE40" s="251">
        <v>0.02</v>
      </c>
      <c r="AF40" s="251">
        <v>9.16</v>
      </c>
      <c r="AG40" s="251">
        <v>1.55</v>
      </c>
      <c r="AH40" s="251">
        <v>0.05</v>
      </c>
      <c r="AI40" s="251">
        <v>0</v>
      </c>
      <c r="AJ40" s="251">
        <v>0</v>
      </c>
      <c r="AK40" s="251">
        <v>0.31</v>
      </c>
      <c r="AL40" s="251">
        <v>0.21000000000000099</v>
      </c>
      <c r="AO40" s="3"/>
      <c r="AP40" s="3"/>
      <c r="AQ40" s="3"/>
      <c r="AR40" s="3"/>
      <c r="AS40" s="2"/>
    </row>
    <row r="41" spans="8:45">
      <c r="H41">
        <v>2015</v>
      </c>
      <c r="I41" s="251"/>
      <c r="J41" s="251"/>
      <c r="K41" s="251"/>
      <c r="L41" s="251"/>
      <c r="M41" s="251"/>
      <c r="N41" s="251"/>
      <c r="O41" s="251"/>
      <c r="P41" s="251"/>
      <c r="W41" s="3"/>
      <c r="X41" s="3"/>
      <c r="Y41" s="3"/>
      <c r="Z41" s="3"/>
      <c r="AA41" s="3"/>
      <c r="AB41" s="3"/>
      <c r="AC41" s="3"/>
      <c r="AD41">
        <v>2017</v>
      </c>
      <c r="AE41" s="253">
        <v>2E-3</v>
      </c>
      <c r="AF41" s="253">
        <v>6.1050000000000004</v>
      </c>
      <c r="AG41" s="253">
        <v>4.32</v>
      </c>
      <c r="AH41" s="253">
        <v>0.40100000000000002</v>
      </c>
      <c r="AI41" s="253">
        <v>0</v>
      </c>
      <c r="AJ41" s="253">
        <v>0</v>
      </c>
      <c r="AK41" s="253">
        <v>0</v>
      </c>
      <c r="AL41" s="253">
        <v>0</v>
      </c>
      <c r="AO41" s="3"/>
      <c r="AP41" s="3"/>
      <c r="AQ41" s="3"/>
      <c r="AR41" s="3"/>
      <c r="AS41" s="2"/>
    </row>
    <row r="42" spans="8:45">
      <c r="H42">
        <v>2016</v>
      </c>
      <c r="I42" s="251"/>
      <c r="J42" s="251"/>
      <c r="K42" s="251"/>
      <c r="L42" s="251"/>
      <c r="M42" s="251"/>
      <c r="N42" s="251"/>
      <c r="O42" s="251"/>
      <c r="P42" s="251"/>
      <c r="W42" s="3"/>
      <c r="X42" s="3"/>
      <c r="Y42" s="3"/>
      <c r="Z42" s="3"/>
      <c r="AA42" s="3"/>
      <c r="AB42" s="3"/>
      <c r="AC42" s="3"/>
      <c r="AD42">
        <v>2020</v>
      </c>
      <c r="AE42" s="251">
        <v>0.13285000000000005</v>
      </c>
      <c r="AF42" s="251">
        <v>3.7963125</v>
      </c>
      <c r="AG42" s="251">
        <v>2.8417125000000012</v>
      </c>
      <c r="AH42" s="251">
        <v>4.5012500000000004E-2</v>
      </c>
      <c r="AI42" s="251">
        <v>8.3750000000000003E-4</v>
      </c>
      <c r="AJ42" s="251">
        <v>0</v>
      </c>
      <c r="AK42" s="251">
        <v>0.12375</v>
      </c>
      <c r="AL42" s="251">
        <v>8.3750000000000003E-4</v>
      </c>
      <c r="AO42" s="3"/>
      <c r="AP42" s="3"/>
      <c r="AQ42" s="3"/>
      <c r="AR42" s="3"/>
      <c r="AS42" s="2"/>
    </row>
    <row r="43" spans="8:45">
      <c r="H43">
        <v>2017</v>
      </c>
      <c r="I43" s="253">
        <v>2E-3</v>
      </c>
      <c r="J43" s="253">
        <v>6.1050000000000004</v>
      </c>
      <c r="K43" s="253">
        <v>4.32</v>
      </c>
      <c r="L43" s="253">
        <v>0.40100000000000002</v>
      </c>
      <c r="M43" s="253">
        <v>0</v>
      </c>
      <c r="N43" s="253">
        <v>0</v>
      </c>
      <c r="O43" s="253">
        <v>0</v>
      </c>
      <c r="P43" s="253">
        <v>0</v>
      </c>
      <c r="W43" s="3"/>
      <c r="X43" s="3"/>
      <c r="Y43" s="3"/>
      <c r="Z43" s="3"/>
      <c r="AA43" s="3"/>
      <c r="AB43" s="3"/>
      <c r="AC43" s="3"/>
      <c r="AD43">
        <v>2023</v>
      </c>
      <c r="AE43" s="174">
        <v>0.14302499999999999</v>
      </c>
      <c r="AF43" s="174">
        <v>11.21285</v>
      </c>
      <c r="AG43" s="174">
        <v>2.2753125000000018</v>
      </c>
      <c r="AH43" s="174">
        <v>2.6662500000000006E-2</v>
      </c>
      <c r="AI43" s="174">
        <v>0.16958750000000006</v>
      </c>
      <c r="AJ43" s="174">
        <v>0</v>
      </c>
      <c r="AK43" s="174">
        <v>0.28875000000000001</v>
      </c>
      <c r="AL43">
        <v>0</v>
      </c>
      <c r="AP43" s="3"/>
      <c r="AQ43" s="3"/>
      <c r="AR43" s="3"/>
      <c r="AS43" s="2"/>
    </row>
    <row r="44" spans="8:45">
      <c r="H44">
        <v>2018</v>
      </c>
      <c r="I44" s="251"/>
      <c r="J44" s="251"/>
      <c r="K44" s="251"/>
      <c r="L44" s="251"/>
      <c r="M44" s="251"/>
      <c r="N44" s="251"/>
      <c r="O44" s="251"/>
      <c r="P44" s="251"/>
      <c r="W44" s="3"/>
      <c r="X44" s="3"/>
      <c r="Y44" s="3"/>
      <c r="Z44" s="3"/>
      <c r="AA44" s="3"/>
      <c r="AB44" s="3"/>
      <c r="AC44" s="3"/>
      <c r="AP44" s="3"/>
      <c r="AQ44" s="3"/>
      <c r="AR44" s="3"/>
      <c r="AS44" s="2"/>
    </row>
    <row r="45" spans="8:45">
      <c r="H45">
        <v>2019</v>
      </c>
      <c r="I45" s="251"/>
      <c r="J45" s="251"/>
      <c r="K45" s="251"/>
      <c r="L45" s="251"/>
      <c r="M45" s="251"/>
      <c r="N45" s="251"/>
      <c r="O45" s="251"/>
      <c r="P45" s="251"/>
      <c r="W45" s="3"/>
      <c r="X45" s="3"/>
      <c r="Y45" s="3"/>
      <c r="Z45" s="3"/>
      <c r="AA45" s="3"/>
      <c r="AB45" s="3"/>
      <c r="AC45" s="3"/>
      <c r="AP45" s="3"/>
      <c r="AQ45" s="3"/>
      <c r="AR45" s="3"/>
      <c r="AS45" s="2"/>
    </row>
    <row r="46" spans="8:45">
      <c r="H46">
        <v>2020</v>
      </c>
      <c r="I46" s="251">
        <v>0.13285000000000005</v>
      </c>
      <c r="J46" s="251">
        <v>3.7963125</v>
      </c>
      <c r="K46" s="251">
        <v>2.8417125000000012</v>
      </c>
      <c r="L46" s="251">
        <v>4.5012500000000004E-2</v>
      </c>
      <c r="M46" s="251">
        <v>8.3750000000000003E-4</v>
      </c>
      <c r="N46" s="251">
        <v>0</v>
      </c>
      <c r="O46" s="251">
        <v>0.12375</v>
      </c>
      <c r="P46" s="251">
        <v>8.3750000000000003E-4</v>
      </c>
      <c r="W46" s="3"/>
      <c r="X46" s="3"/>
      <c r="Y46" s="3"/>
      <c r="Z46" s="3"/>
      <c r="AA46" s="3"/>
      <c r="AB46" s="3"/>
      <c r="AC46" s="3"/>
      <c r="AP46" s="3"/>
      <c r="AQ46" s="3"/>
      <c r="AR46" s="3"/>
      <c r="AS46" s="2"/>
    </row>
    <row r="47" spans="8:45">
      <c r="H47">
        <v>2021</v>
      </c>
      <c r="W47" s="3"/>
      <c r="X47" s="3"/>
      <c r="Y47" s="3"/>
      <c r="Z47" s="3"/>
      <c r="AA47" s="3"/>
      <c r="AB47" s="3"/>
      <c r="AC47" s="3"/>
      <c r="AP47" s="3"/>
      <c r="AQ47" s="3"/>
      <c r="AR47" s="3"/>
      <c r="AS47" s="2"/>
    </row>
    <row r="48" spans="8:45">
      <c r="H48">
        <v>2022</v>
      </c>
      <c r="W48" s="3"/>
      <c r="X48" s="3"/>
      <c r="Y48" s="3"/>
      <c r="Z48" s="3"/>
      <c r="AA48" s="3"/>
      <c r="AB48" s="3"/>
      <c r="AC48" s="3"/>
      <c r="AP48" s="3"/>
      <c r="AQ48" s="3"/>
      <c r="AR48" s="3"/>
      <c r="AS48" s="2"/>
    </row>
    <row r="49" spans="8:46">
      <c r="H49">
        <v>2023</v>
      </c>
      <c r="I49" s="174">
        <v>0.14302499999999999</v>
      </c>
      <c r="J49" s="174">
        <v>11.21285</v>
      </c>
      <c r="K49" s="174">
        <v>2.2753125000000018</v>
      </c>
      <c r="L49" s="174">
        <v>2.6662500000000006E-2</v>
      </c>
      <c r="M49" s="174">
        <v>0.16958750000000006</v>
      </c>
      <c r="N49" s="174">
        <v>0</v>
      </c>
      <c r="O49" s="174">
        <v>0.28875000000000001</v>
      </c>
      <c r="P49">
        <v>0</v>
      </c>
      <c r="W49" s="3"/>
      <c r="X49" s="3"/>
      <c r="Y49" s="3"/>
      <c r="Z49" s="3"/>
      <c r="AA49" s="3"/>
      <c r="AB49" s="3"/>
      <c r="AC49" s="3"/>
      <c r="AP49" s="3"/>
      <c r="AQ49" s="3"/>
      <c r="AR49" s="3"/>
      <c r="AS49" s="2"/>
    </row>
    <row r="50" spans="8:46">
      <c r="J50" t="s">
        <v>4166</v>
      </c>
      <c r="W50" s="3"/>
      <c r="X50" s="3"/>
      <c r="Y50" s="3"/>
      <c r="Z50" s="3"/>
      <c r="AA50" s="3"/>
      <c r="AB50" s="3"/>
      <c r="AC50" s="3"/>
      <c r="AQ50" s="3"/>
      <c r="AR50" s="3"/>
      <c r="AS50" s="2"/>
    </row>
    <row r="51" spans="8:46">
      <c r="W51" s="3"/>
      <c r="X51" s="3"/>
      <c r="Y51" s="3"/>
      <c r="Z51" s="3"/>
      <c r="AA51" s="3"/>
      <c r="AB51" s="3"/>
      <c r="AC51" s="3"/>
      <c r="AQ51" s="3"/>
      <c r="AR51" s="3"/>
      <c r="AS51" s="2"/>
    </row>
    <row r="52" spans="8:46">
      <c r="AS52" s="2"/>
    </row>
    <row r="53" spans="8:46">
      <c r="AS53" s="2"/>
    </row>
    <row r="54" spans="8:46">
      <c r="AS54" s="2"/>
    </row>
    <row r="55" spans="8:46" ht="15">
      <c r="H55" s="1" t="s">
        <v>25</v>
      </c>
      <c r="I55" t="s">
        <v>43</v>
      </c>
      <c r="J55" t="s">
        <v>44</v>
      </c>
      <c r="K55" t="s">
        <v>45</v>
      </c>
      <c r="L55" t="s">
        <v>46</v>
      </c>
      <c r="M55" t="s">
        <v>47</v>
      </c>
      <c r="N55" t="s">
        <v>52</v>
      </c>
      <c r="O55" t="s">
        <v>48</v>
      </c>
      <c r="P55" t="s">
        <v>49</v>
      </c>
      <c r="Q55" t="s">
        <v>50</v>
      </c>
      <c r="AT55" s="2"/>
    </row>
    <row r="56" spans="8:46" ht="15">
      <c r="H56">
        <v>2005</v>
      </c>
      <c r="I56" s="251">
        <v>41.598686868686897</v>
      </c>
      <c r="J56" s="251">
        <v>0</v>
      </c>
      <c r="K56" s="251">
        <v>11.224494949495</v>
      </c>
      <c r="L56" s="251">
        <v>3.6363636363636397E-2</v>
      </c>
      <c r="M56" s="251">
        <v>0</v>
      </c>
      <c r="N56" s="251">
        <v>0</v>
      </c>
      <c r="O56" s="251">
        <v>3.8181818181818201</v>
      </c>
      <c r="P56" s="251">
        <v>0.54545454545454497</v>
      </c>
      <c r="Q56" s="254">
        <v>5.5555555555555599E-4</v>
      </c>
      <c r="AD56" s="1" t="s">
        <v>25</v>
      </c>
      <c r="AT56" s="2"/>
    </row>
    <row r="57" spans="8:46">
      <c r="H57">
        <v>2006</v>
      </c>
      <c r="I57" s="251">
        <v>54.81</v>
      </c>
      <c r="J57" s="251">
        <v>2.4444444444444401E-2</v>
      </c>
      <c r="K57" s="251">
        <v>6.4916666666666698</v>
      </c>
      <c r="L57" s="251">
        <v>2.2222222222222199E-2</v>
      </c>
      <c r="M57" s="251">
        <v>0</v>
      </c>
      <c r="N57" s="251">
        <v>0</v>
      </c>
      <c r="O57" s="251">
        <v>0</v>
      </c>
      <c r="P57" s="251">
        <v>4.4444444444444402</v>
      </c>
      <c r="Q57" s="251">
        <v>0</v>
      </c>
      <c r="AE57" t="s">
        <v>43</v>
      </c>
      <c r="AF57" t="s">
        <v>44</v>
      </c>
      <c r="AG57" t="s">
        <v>45</v>
      </c>
      <c r="AH57" t="s">
        <v>46</v>
      </c>
      <c r="AI57" t="s">
        <v>47</v>
      </c>
      <c r="AJ57" t="s">
        <v>52</v>
      </c>
      <c r="AK57" t="s">
        <v>48</v>
      </c>
      <c r="AL57" t="s">
        <v>49</v>
      </c>
      <c r="AM57" t="s">
        <v>50</v>
      </c>
    </row>
    <row r="58" spans="8:46">
      <c r="H58">
        <v>2007</v>
      </c>
      <c r="I58" s="251">
        <v>30.481212121212099</v>
      </c>
      <c r="J58" s="251">
        <v>0.236363636363636</v>
      </c>
      <c r="K58" s="251">
        <v>21.485050505050499</v>
      </c>
      <c r="L58" s="251">
        <v>5.5555555555555601E-3</v>
      </c>
      <c r="M58" s="251">
        <v>0</v>
      </c>
      <c r="N58" s="251">
        <v>0.09</v>
      </c>
      <c r="O58" s="251">
        <v>2.9272727272727299</v>
      </c>
      <c r="P58" s="251">
        <v>3.6363636363636398</v>
      </c>
      <c r="Q58" s="251">
        <v>0.20656565656565601</v>
      </c>
      <c r="AD58">
        <v>2005</v>
      </c>
      <c r="AE58" s="251">
        <v>41.598686868686897</v>
      </c>
      <c r="AF58" s="251">
        <v>0</v>
      </c>
      <c r="AG58" s="251">
        <v>11.224494949495</v>
      </c>
      <c r="AH58" s="251">
        <v>3.6363636363636397E-2</v>
      </c>
      <c r="AI58" s="251">
        <v>0</v>
      </c>
      <c r="AJ58" s="251">
        <v>0</v>
      </c>
      <c r="AK58" s="251">
        <v>3.8181818181818201</v>
      </c>
      <c r="AL58" s="251">
        <v>0.54545454545454497</v>
      </c>
      <c r="AM58" s="254">
        <v>5.5555555555555599E-4</v>
      </c>
    </row>
    <row r="59" spans="8:46">
      <c r="H59">
        <v>2008</v>
      </c>
      <c r="I59" s="251">
        <v>33.386666666666699</v>
      </c>
      <c r="J59" s="251">
        <v>6.8</v>
      </c>
      <c r="K59" s="251">
        <v>22.722878787878798</v>
      </c>
      <c r="L59" s="251">
        <v>0.54545454545454497</v>
      </c>
      <c r="M59" s="251">
        <v>0</v>
      </c>
      <c r="N59" s="251">
        <v>0</v>
      </c>
      <c r="O59" s="251">
        <v>2.2727272727272698</v>
      </c>
      <c r="P59" s="251">
        <v>1.27272727272727</v>
      </c>
      <c r="Q59" s="251">
        <v>1.0909090909090899</v>
      </c>
      <c r="AD59">
        <v>2006</v>
      </c>
      <c r="AE59" s="251">
        <v>54.81</v>
      </c>
      <c r="AF59" s="251">
        <v>2.4444444444444401E-2</v>
      </c>
      <c r="AG59" s="251">
        <v>6.4916666666666698</v>
      </c>
      <c r="AH59" s="251">
        <v>2.2222222222222199E-2</v>
      </c>
      <c r="AI59" s="251">
        <v>0</v>
      </c>
      <c r="AJ59" s="251">
        <v>0</v>
      </c>
      <c r="AK59" s="251">
        <v>0</v>
      </c>
      <c r="AL59" s="251">
        <v>4.4444444444444402</v>
      </c>
      <c r="AM59" s="251">
        <v>0</v>
      </c>
    </row>
    <row r="60" spans="8:46">
      <c r="H60">
        <v>2009</v>
      </c>
      <c r="I60" s="251">
        <v>19.6125238095238</v>
      </c>
      <c r="J60" s="251">
        <v>16.687619047618998</v>
      </c>
      <c r="K60" s="251">
        <v>4.38683333333333</v>
      </c>
      <c r="L60" s="251">
        <v>0.25261904761904802</v>
      </c>
      <c r="M60" s="251">
        <v>0</v>
      </c>
      <c r="N60" s="251">
        <v>0.03</v>
      </c>
      <c r="O60" s="251">
        <v>1.6285714285714299</v>
      </c>
      <c r="P60" s="251">
        <v>1.5904761904761899</v>
      </c>
      <c r="Q60" s="251">
        <v>4.8571428571428599E-2</v>
      </c>
      <c r="AD60">
        <v>2007</v>
      </c>
      <c r="AE60" s="251">
        <v>30.481212121212099</v>
      </c>
      <c r="AF60" s="251">
        <v>0.236363636363636</v>
      </c>
      <c r="AG60" s="251">
        <v>21.485050505050499</v>
      </c>
      <c r="AH60" s="251">
        <v>5.5555555555555601E-3</v>
      </c>
      <c r="AI60" s="251">
        <v>0</v>
      </c>
      <c r="AJ60" s="251">
        <v>0.09</v>
      </c>
      <c r="AK60" s="251">
        <v>2.9272727272727299</v>
      </c>
      <c r="AL60" s="251">
        <v>3.6363636363636398</v>
      </c>
      <c r="AM60" s="251">
        <v>0.20656565656565601</v>
      </c>
    </row>
    <row r="61" spans="8:46">
      <c r="H61">
        <v>2010</v>
      </c>
      <c r="I61" s="251">
        <v>33.838619047619098</v>
      </c>
      <c r="J61" s="251">
        <v>18.181428571428601</v>
      </c>
      <c r="K61" s="251">
        <v>20.581904761904799</v>
      </c>
      <c r="L61" s="251">
        <v>0.30476190476190501</v>
      </c>
      <c r="M61" s="251">
        <v>5.0000000000000001E-3</v>
      </c>
      <c r="N61" s="251">
        <v>1.33</v>
      </c>
      <c r="O61" s="251">
        <v>0</v>
      </c>
      <c r="P61" s="251">
        <v>1.6</v>
      </c>
      <c r="Q61" s="251">
        <v>1.46714285714285</v>
      </c>
      <c r="AD61">
        <v>2008</v>
      </c>
      <c r="AE61" s="251">
        <v>33.386666666666699</v>
      </c>
      <c r="AF61" s="251">
        <v>6.8</v>
      </c>
      <c r="AG61" s="251">
        <v>22.722878787878798</v>
      </c>
      <c r="AH61" s="251">
        <v>0.54545454545454497</v>
      </c>
      <c r="AI61" s="251">
        <v>0</v>
      </c>
      <c r="AJ61" s="251">
        <v>0</v>
      </c>
      <c r="AK61" s="251">
        <v>2.2727272727272698</v>
      </c>
      <c r="AL61" s="251">
        <v>1.27272727272727</v>
      </c>
      <c r="AM61" s="251">
        <v>1.0909090909090899</v>
      </c>
    </row>
    <row r="62" spans="8:46">
      <c r="H62">
        <v>2011</v>
      </c>
      <c r="I62" s="251">
        <v>23.097238095238101</v>
      </c>
      <c r="J62" s="251">
        <v>11.2412857142857</v>
      </c>
      <c r="K62" s="251">
        <v>10.1261904761905</v>
      </c>
      <c r="L62" s="251">
        <v>1.0221428571428599</v>
      </c>
      <c r="M62" s="251">
        <v>1.73809523809524E-2</v>
      </c>
      <c r="N62" s="251">
        <v>0.35</v>
      </c>
      <c r="O62" s="251">
        <v>1.02857142857143</v>
      </c>
      <c r="P62" s="251">
        <v>1.13333333333333</v>
      </c>
      <c r="Q62" s="251">
        <v>0.46169047619047598</v>
      </c>
      <c r="AD62">
        <v>2009</v>
      </c>
      <c r="AE62" s="251">
        <v>19.6125238095238</v>
      </c>
      <c r="AF62" s="251">
        <v>16.687619047618998</v>
      </c>
      <c r="AG62" s="251">
        <v>4.38683333333333</v>
      </c>
      <c r="AH62" s="251">
        <v>0.25261904761904802</v>
      </c>
      <c r="AI62" s="251">
        <v>0</v>
      </c>
      <c r="AJ62" s="251">
        <v>0.03</v>
      </c>
      <c r="AK62" s="251">
        <v>1.6285714285714299</v>
      </c>
      <c r="AL62" s="251">
        <v>1.5904761904761899</v>
      </c>
      <c r="AM62" s="251">
        <v>4.8571428571428599E-2</v>
      </c>
    </row>
    <row r="63" spans="8:46">
      <c r="H63">
        <v>2012</v>
      </c>
      <c r="I63" s="251">
        <v>29.197095238095201</v>
      </c>
      <c r="J63" s="251">
        <v>14.9285714285714</v>
      </c>
      <c r="K63" s="251">
        <v>7.1883809523809497</v>
      </c>
      <c r="L63" s="251">
        <v>0.31952380952380999</v>
      </c>
      <c r="M63" s="251">
        <v>0.67142857142857104</v>
      </c>
      <c r="N63" s="251">
        <v>0.26</v>
      </c>
      <c r="O63" s="251">
        <v>1.80952380952381</v>
      </c>
      <c r="P63" s="251">
        <v>1.47714285714286</v>
      </c>
      <c r="Q63" s="251">
        <v>0.35573809523809502</v>
      </c>
      <c r="AD63">
        <v>2010</v>
      </c>
      <c r="AE63" s="251">
        <v>33.838619047619098</v>
      </c>
      <c r="AF63" s="251">
        <v>18.181428571428601</v>
      </c>
      <c r="AG63" s="251">
        <v>20.581904761904799</v>
      </c>
      <c r="AH63" s="251">
        <v>0.30476190476190501</v>
      </c>
      <c r="AI63" s="251">
        <v>5.0000000000000001E-3</v>
      </c>
      <c r="AJ63" s="251">
        <v>1.33</v>
      </c>
      <c r="AK63" s="251">
        <v>0</v>
      </c>
      <c r="AL63" s="251">
        <v>1.6</v>
      </c>
      <c r="AM63" s="251">
        <v>1.46714285714285</v>
      </c>
    </row>
    <row r="64" spans="8:46">
      <c r="H64">
        <v>2013</v>
      </c>
      <c r="I64" s="251"/>
      <c r="J64" s="251"/>
      <c r="K64" s="251"/>
      <c r="L64" s="251"/>
      <c r="M64" s="251"/>
      <c r="N64" s="251"/>
      <c r="O64" s="251"/>
      <c r="P64" s="251"/>
      <c r="Q64" s="251"/>
      <c r="AD64">
        <v>2011</v>
      </c>
      <c r="AE64" s="251">
        <v>23.097238095238101</v>
      </c>
      <c r="AF64" s="251">
        <v>11.2412857142857</v>
      </c>
      <c r="AG64" s="251">
        <v>10.1261904761905</v>
      </c>
      <c r="AH64" s="251">
        <v>1.0221428571428599</v>
      </c>
      <c r="AI64" s="251">
        <v>1.73809523809524E-2</v>
      </c>
      <c r="AJ64" s="251">
        <v>0.35</v>
      </c>
      <c r="AK64" s="251">
        <v>1.02857142857143</v>
      </c>
      <c r="AL64" s="251">
        <v>1.13333333333333</v>
      </c>
      <c r="AM64" s="251">
        <v>0.46169047619047598</v>
      </c>
    </row>
    <row r="65" spans="8:39">
      <c r="H65">
        <v>2014</v>
      </c>
      <c r="I65" s="251"/>
      <c r="J65" s="251"/>
      <c r="K65" s="251"/>
      <c r="L65" s="251"/>
      <c r="M65" s="251"/>
      <c r="N65" s="251"/>
      <c r="O65" s="251"/>
      <c r="P65" s="251"/>
      <c r="Q65" s="251"/>
      <c r="AD65">
        <v>2012</v>
      </c>
      <c r="AE65" s="251">
        <v>29.197095238095201</v>
      </c>
      <c r="AF65" s="251">
        <v>14.9285714285714</v>
      </c>
      <c r="AG65" s="251">
        <v>7.1883809523809497</v>
      </c>
      <c r="AH65" s="251">
        <v>0.31952380952380999</v>
      </c>
      <c r="AI65" s="251">
        <v>0.67142857142857104</v>
      </c>
      <c r="AJ65" s="251">
        <v>0.26</v>
      </c>
      <c r="AK65" s="251">
        <v>1.80952380952381</v>
      </c>
      <c r="AL65" s="251">
        <v>1.47714285714286</v>
      </c>
      <c r="AM65" s="251">
        <v>0.35573809523809502</v>
      </c>
    </row>
    <row r="66" spans="8:39">
      <c r="H66">
        <v>2015</v>
      </c>
      <c r="I66" s="251">
        <v>10.167499999999999</v>
      </c>
      <c r="J66" s="251">
        <v>6.9956250000000013</v>
      </c>
      <c r="K66" s="251">
        <v>4.8325000000000005</v>
      </c>
      <c r="L66" s="251">
        <v>1.3424999999999998</v>
      </c>
      <c r="M66" s="251">
        <v>0.93124999999999969</v>
      </c>
      <c r="N66" s="251">
        <v>0.38</v>
      </c>
      <c r="O66" s="251">
        <v>0.66999999999999993</v>
      </c>
      <c r="P66" s="251">
        <v>0.46875</v>
      </c>
      <c r="Q66" s="251">
        <v>0.40937500000000004</v>
      </c>
      <c r="AD66">
        <v>2015</v>
      </c>
      <c r="AE66" s="251">
        <v>10.167499999999999</v>
      </c>
      <c r="AF66" s="251">
        <v>6.9956250000000013</v>
      </c>
      <c r="AG66" s="251">
        <v>4.8325000000000005</v>
      </c>
      <c r="AH66" s="251">
        <v>1.3424999999999998</v>
      </c>
      <c r="AI66" s="251">
        <v>0.93124999999999969</v>
      </c>
      <c r="AJ66" s="251">
        <v>0.38</v>
      </c>
      <c r="AK66" s="251">
        <v>0.66999999999999993</v>
      </c>
      <c r="AL66" s="251">
        <v>0.46875</v>
      </c>
      <c r="AM66" s="251">
        <v>0.40937500000000004</v>
      </c>
    </row>
    <row r="67" spans="8:39">
      <c r="H67">
        <v>2016</v>
      </c>
      <c r="I67" s="251"/>
      <c r="J67" s="251"/>
      <c r="K67" s="251"/>
      <c r="L67" s="251"/>
      <c r="M67" s="251"/>
      <c r="N67" s="251"/>
      <c r="O67" s="251"/>
      <c r="P67" s="251"/>
      <c r="Q67" s="251"/>
      <c r="AD67">
        <v>2018</v>
      </c>
      <c r="AE67" s="251">
        <v>20.9</v>
      </c>
      <c r="AF67" s="251">
        <v>17.32</v>
      </c>
      <c r="AG67" s="251">
        <v>8.1</v>
      </c>
      <c r="AH67" s="251">
        <v>1.23</v>
      </c>
      <c r="AI67" s="251">
        <v>2.25</v>
      </c>
      <c r="AJ67" s="251">
        <v>0.28999999999999998</v>
      </c>
      <c r="AK67" s="251">
        <v>1.81</v>
      </c>
      <c r="AL67" s="251">
        <v>0.01</v>
      </c>
      <c r="AM67" s="251">
        <v>0.26</v>
      </c>
    </row>
    <row r="68" spans="8:39">
      <c r="H68">
        <v>2017</v>
      </c>
      <c r="I68" s="251"/>
      <c r="J68" s="251"/>
      <c r="K68" s="251"/>
      <c r="L68" s="251"/>
      <c r="M68" s="251"/>
      <c r="N68" s="251"/>
      <c r="O68" s="251"/>
      <c r="P68" s="251"/>
      <c r="Q68" s="251"/>
      <c r="AD68">
        <v>2020</v>
      </c>
      <c r="AE68" s="251">
        <v>19.053333333333327</v>
      </c>
      <c r="AF68" s="251">
        <v>43.518309523809521</v>
      </c>
      <c r="AG68" s="251">
        <v>1.2031666666666658</v>
      </c>
      <c r="AH68" s="251">
        <v>2.6854047619047621</v>
      </c>
      <c r="AI68" s="251">
        <v>0.71061904761904748</v>
      </c>
      <c r="AJ68" s="251">
        <v>0.20202380952380955</v>
      </c>
      <c r="AK68" s="251">
        <v>0.97142857142857142</v>
      </c>
      <c r="AL68" s="251">
        <v>9.5238095238095233E-2</v>
      </c>
      <c r="AM68" s="251">
        <v>2.8642857142857147E-2</v>
      </c>
    </row>
    <row r="69" spans="8:39">
      <c r="H69">
        <v>2018</v>
      </c>
      <c r="I69" s="251">
        <v>20.9</v>
      </c>
      <c r="J69" s="251">
        <v>17.32</v>
      </c>
      <c r="K69" s="251">
        <v>8.1</v>
      </c>
      <c r="L69" s="251">
        <v>1.23</v>
      </c>
      <c r="M69" s="251">
        <v>2.25</v>
      </c>
      <c r="N69" s="251">
        <v>0.28999999999999998</v>
      </c>
      <c r="O69" s="251">
        <v>1.81</v>
      </c>
      <c r="P69" s="251">
        <v>0.01</v>
      </c>
      <c r="Q69" s="251">
        <v>0.26</v>
      </c>
      <c r="AD69">
        <v>2023</v>
      </c>
      <c r="AE69" s="174">
        <v>11.994761904761909</v>
      </c>
      <c r="AF69" s="174">
        <v>21.925547619047624</v>
      </c>
      <c r="AG69" s="174">
        <v>2.9080714285714264</v>
      </c>
      <c r="AH69" s="174">
        <v>1.5020476190476193</v>
      </c>
      <c r="AI69" s="174">
        <v>1.2644523809523811</v>
      </c>
      <c r="AJ69" s="174">
        <v>0.1344285714285714</v>
      </c>
      <c r="AK69" s="174">
        <v>0.2</v>
      </c>
      <c r="AL69" s="174">
        <v>1.9047619047619049E-2</v>
      </c>
      <c r="AM69" s="174">
        <v>0.1905476190476191</v>
      </c>
    </row>
    <row r="70" spans="8:39">
      <c r="H70">
        <v>2019</v>
      </c>
      <c r="I70" s="251"/>
      <c r="J70" s="251"/>
      <c r="K70" s="251"/>
      <c r="L70" s="251"/>
      <c r="M70" s="251"/>
      <c r="N70" s="251"/>
      <c r="O70" s="251"/>
      <c r="P70" s="251"/>
      <c r="Q70" s="251"/>
    </row>
    <row r="71" spans="8:39">
      <c r="H71">
        <v>2020</v>
      </c>
      <c r="I71" s="251">
        <v>19.053333333333327</v>
      </c>
      <c r="J71" s="251">
        <v>43.518309523809521</v>
      </c>
      <c r="K71" s="251">
        <v>1.2031666666666658</v>
      </c>
      <c r="L71" s="251">
        <v>2.6854047619047621</v>
      </c>
      <c r="M71" s="251">
        <v>0.71061904761904748</v>
      </c>
      <c r="N71" s="251">
        <v>0.20202380952380955</v>
      </c>
      <c r="O71" s="251">
        <v>0.97142857142857142</v>
      </c>
      <c r="P71" s="251">
        <v>9.5238095238095233E-2</v>
      </c>
      <c r="Q71" s="251">
        <v>2.8642857142857147E-2</v>
      </c>
    </row>
    <row r="72" spans="8:39">
      <c r="H72">
        <v>2021</v>
      </c>
    </row>
    <row r="73" spans="8:39">
      <c r="H73">
        <v>2022</v>
      </c>
    </row>
    <row r="74" spans="8:39">
      <c r="H74">
        <v>2023</v>
      </c>
      <c r="I74" s="174">
        <v>11.994761904761909</v>
      </c>
      <c r="J74" s="174">
        <v>21.925547619047624</v>
      </c>
      <c r="K74" s="174">
        <v>2.9080714285714264</v>
      </c>
      <c r="L74" s="174">
        <v>1.5020476190476193</v>
      </c>
      <c r="M74" s="174">
        <v>1.2644523809523811</v>
      </c>
      <c r="N74" s="174">
        <v>0.1344285714285714</v>
      </c>
      <c r="O74" s="174">
        <v>0.2</v>
      </c>
      <c r="P74" s="174">
        <v>1.9047619047619049E-2</v>
      </c>
      <c r="Q74" s="174">
        <v>0.1905476190476191</v>
      </c>
    </row>
    <row r="78" spans="8:39">
      <c r="I78" s="3"/>
      <c r="J78" s="3"/>
      <c r="K78" s="3"/>
      <c r="L78" s="3"/>
      <c r="M78" s="3"/>
      <c r="N78" s="3"/>
      <c r="O78" s="2"/>
      <c r="P78" s="2"/>
      <c r="Q78" s="2"/>
      <c r="R78" s="2"/>
      <c r="S78" s="2"/>
      <c r="T78" s="2"/>
      <c r="U78" s="2"/>
    </row>
    <row r="80" spans="8:39" ht="15">
      <c r="H80" s="1" t="s">
        <v>26</v>
      </c>
      <c r="I80" t="s">
        <v>43</v>
      </c>
      <c r="J80" t="s">
        <v>44</v>
      </c>
      <c r="K80" t="s">
        <v>45</v>
      </c>
      <c r="L80" t="s">
        <v>46</v>
      </c>
      <c r="M80" t="s">
        <v>47</v>
      </c>
      <c r="N80" t="s">
        <v>48</v>
      </c>
      <c r="O80" t="s">
        <v>49</v>
      </c>
      <c r="P80" t="s">
        <v>52</v>
      </c>
      <c r="Q80" t="s">
        <v>326</v>
      </c>
      <c r="R80" t="s">
        <v>50</v>
      </c>
      <c r="AD80" s="1" t="s">
        <v>26</v>
      </c>
    </row>
    <row r="81" spans="8:40">
      <c r="H81">
        <v>2005</v>
      </c>
      <c r="I81" s="251">
        <v>17.8036136363636</v>
      </c>
      <c r="J81" s="251">
        <v>2.2994949494949499E-2</v>
      </c>
      <c r="K81" s="251">
        <v>7.1101338383838399</v>
      </c>
      <c r="L81" s="251">
        <v>6.7888888888888901E-2</v>
      </c>
      <c r="M81" s="251">
        <v>1.30555555555556E-2</v>
      </c>
      <c r="N81" s="251">
        <v>0</v>
      </c>
      <c r="O81" s="251">
        <v>0</v>
      </c>
      <c r="P81" s="251">
        <v>0</v>
      </c>
      <c r="Q81" s="251"/>
      <c r="R81" s="251">
        <v>1.4385202020201999</v>
      </c>
      <c r="AE81" t="s">
        <v>43</v>
      </c>
      <c r="AF81" t="s">
        <v>44</v>
      </c>
      <c r="AG81" t="s">
        <v>45</v>
      </c>
      <c r="AH81" t="s">
        <v>46</v>
      </c>
      <c r="AI81" t="s">
        <v>47</v>
      </c>
      <c r="AJ81" t="s">
        <v>48</v>
      </c>
      <c r="AK81" t="s">
        <v>49</v>
      </c>
      <c r="AL81" t="s">
        <v>52</v>
      </c>
      <c r="AM81" t="s">
        <v>326</v>
      </c>
      <c r="AN81" t="s">
        <v>50</v>
      </c>
    </row>
    <row r="82" spans="8:40">
      <c r="H82">
        <v>2006</v>
      </c>
      <c r="I82" s="251">
        <v>12.3114304812834</v>
      </c>
      <c r="J82" s="251">
        <v>0.29029411764705898</v>
      </c>
      <c r="K82" s="251">
        <v>4.9129117647058802</v>
      </c>
      <c r="L82" s="251">
        <v>6.4374331550802202E-2</v>
      </c>
      <c r="M82" s="251">
        <v>0</v>
      </c>
      <c r="N82" s="251">
        <v>0</v>
      </c>
      <c r="O82" s="251">
        <v>0</v>
      </c>
      <c r="P82" s="251">
        <v>0</v>
      </c>
      <c r="Q82" s="251"/>
      <c r="R82" s="251">
        <v>1.58970588235294</v>
      </c>
      <c r="AD82">
        <v>2005</v>
      </c>
      <c r="AE82" s="251">
        <v>17.8036136363636</v>
      </c>
      <c r="AF82" s="251">
        <v>2.2994949494949499E-2</v>
      </c>
      <c r="AG82" s="251">
        <v>7.1101338383838399</v>
      </c>
      <c r="AH82" s="251">
        <v>6.7888888888888901E-2</v>
      </c>
      <c r="AI82" s="251">
        <v>1.30555555555556E-2</v>
      </c>
      <c r="AJ82" s="251">
        <v>0</v>
      </c>
      <c r="AK82" s="251">
        <v>0</v>
      </c>
      <c r="AL82" s="251">
        <v>0</v>
      </c>
      <c r="AM82" s="251"/>
      <c r="AN82" s="251">
        <v>1.4385202020201999</v>
      </c>
    </row>
    <row r="83" spans="8:40">
      <c r="H83">
        <v>2007</v>
      </c>
      <c r="I83" s="251">
        <v>11.097991666666699</v>
      </c>
      <c r="J83" s="251">
        <v>2.4453611111111102</v>
      </c>
      <c r="K83" s="251">
        <v>14.823608333333301</v>
      </c>
      <c r="L83" s="251">
        <v>0.22230555555555501</v>
      </c>
      <c r="M83" s="251">
        <v>0</v>
      </c>
      <c r="N83" s="251">
        <v>0</v>
      </c>
      <c r="O83" s="251">
        <v>0</v>
      </c>
      <c r="P83" s="251">
        <v>0</v>
      </c>
      <c r="Q83" s="251"/>
      <c r="R83" s="251">
        <v>0.71675</v>
      </c>
      <c r="AD83">
        <v>2006</v>
      </c>
      <c r="AE83" s="251">
        <v>12.3114304812834</v>
      </c>
      <c r="AF83" s="251">
        <v>0.29029411764705898</v>
      </c>
      <c r="AG83" s="251">
        <v>4.9129117647058802</v>
      </c>
      <c r="AH83" s="251">
        <v>6.4374331550802202E-2</v>
      </c>
      <c r="AI83" s="251">
        <v>0</v>
      </c>
      <c r="AJ83" s="251">
        <v>0</v>
      </c>
      <c r="AK83" s="251">
        <v>0</v>
      </c>
      <c r="AL83" s="251">
        <v>0</v>
      </c>
      <c r="AM83" s="251"/>
      <c r="AN83" s="251">
        <v>1.58970588235294</v>
      </c>
    </row>
    <row r="84" spans="8:40">
      <c r="H84">
        <v>2008</v>
      </c>
      <c r="I84" s="251">
        <v>27.614350000000002</v>
      </c>
      <c r="J84" s="251">
        <v>3.76</v>
      </c>
      <c r="K84" s="251">
        <v>17.342575</v>
      </c>
      <c r="L84" s="251">
        <v>0.45624999999999999</v>
      </c>
      <c r="M84" s="254">
        <v>2.65E-3</v>
      </c>
      <c r="N84" s="251">
        <v>0</v>
      </c>
      <c r="O84" s="251">
        <v>0</v>
      </c>
      <c r="P84" s="251">
        <v>0</v>
      </c>
      <c r="Q84" s="251"/>
      <c r="R84" s="251">
        <v>2.47675</v>
      </c>
      <c r="AD84">
        <v>2007</v>
      </c>
      <c r="AE84" s="251">
        <v>11.097991666666699</v>
      </c>
      <c r="AF84" s="251">
        <v>2.4453611111111102</v>
      </c>
      <c r="AG84" s="251">
        <v>14.823608333333301</v>
      </c>
      <c r="AH84" s="251">
        <v>0.22230555555555501</v>
      </c>
      <c r="AI84" s="251">
        <v>0</v>
      </c>
      <c r="AJ84" s="251">
        <v>0</v>
      </c>
      <c r="AK84" s="251">
        <v>0</v>
      </c>
      <c r="AL84" s="251">
        <v>0</v>
      </c>
      <c r="AM84" s="251"/>
      <c r="AN84" s="251">
        <v>0.71675</v>
      </c>
    </row>
    <row r="85" spans="8:40">
      <c r="H85">
        <v>2009</v>
      </c>
      <c r="I85" s="251">
        <v>14.662167536782199</v>
      </c>
      <c r="J85" s="251">
        <v>6.4429330802088201</v>
      </c>
      <c r="K85" s="251">
        <v>15.498953962980501</v>
      </c>
      <c r="L85" s="251">
        <v>2.04162316089226E-2</v>
      </c>
      <c r="M85" s="251">
        <v>0.125878974845752</v>
      </c>
      <c r="N85" s="251">
        <v>0</v>
      </c>
      <c r="O85" s="251">
        <v>0</v>
      </c>
      <c r="P85" s="251">
        <v>0</v>
      </c>
      <c r="Q85" s="251"/>
      <c r="R85" s="251">
        <v>0.73266112956810603</v>
      </c>
      <c r="AD85">
        <v>2008</v>
      </c>
      <c r="AE85" s="251">
        <v>27.614350000000002</v>
      </c>
      <c r="AF85" s="251">
        <v>3.76</v>
      </c>
      <c r="AG85" s="251">
        <v>17.342575</v>
      </c>
      <c r="AH85" s="251">
        <v>0.45624999999999999</v>
      </c>
      <c r="AI85" s="254">
        <v>2.65E-3</v>
      </c>
      <c r="AJ85" s="251">
        <v>0</v>
      </c>
      <c r="AK85" s="251">
        <v>0</v>
      </c>
      <c r="AL85" s="251">
        <v>0</v>
      </c>
      <c r="AM85" s="251"/>
      <c r="AN85" s="251">
        <v>2.47675</v>
      </c>
    </row>
    <row r="86" spans="8:40">
      <c r="H86">
        <v>2010</v>
      </c>
      <c r="I86" s="251">
        <v>19.483149999999998</v>
      </c>
      <c r="J86" s="251">
        <v>4.8780000000000001</v>
      </c>
      <c r="K86" s="251">
        <v>21.125575000000001</v>
      </c>
      <c r="L86" s="251">
        <v>0.70625000000000004</v>
      </c>
      <c r="M86" s="251">
        <v>2.3766750000000001</v>
      </c>
      <c r="N86" s="251">
        <v>0</v>
      </c>
      <c r="O86" s="251">
        <v>0</v>
      </c>
      <c r="P86" s="251">
        <v>0</v>
      </c>
      <c r="Q86" s="251"/>
      <c r="R86" s="251">
        <v>6.0588249999999997</v>
      </c>
      <c r="AD86">
        <v>2009</v>
      </c>
      <c r="AE86" s="251">
        <v>14.662167536782199</v>
      </c>
      <c r="AF86" s="251">
        <v>6.4429330802088201</v>
      </c>
      <c r="AG86" s="251">
        <v>15.498953962980501</v>
      </c>
      <c r="AH86" s="251">
        <v>2.04162316089226E-2</v>
      </c>
      <c r="AI86" s="251">
        <v>0.125878974845752</v>
      </c>
      <c r="AJ86" s="251">
        <v>0</v>
      </c>
      <c r="AK86" s="251">
        <v>0</v>
      </c>
      <c r="AL86" s="251">
        <v>0</v>
      </c>
      <c r="AM86" s="251"/>
      <c r="AN86" s="251">
        <v>0.73266112956810603</v>
      </c>
    </row>
    <row r="87" spans="8:40">
      <c r="H87">
        <v>2011</v>
      </c>
      <c r="I87" s="251">
        <v>15.663724999999999</v>
      </c>
      <c r="J87" s="251">
        <v>3.8055750000000002</v>
      </c>
      <c r="K87" s="251">
        <v>18.133675</v>
      </c>
      <c r="L87" s="251">
        <v>0.35725000000000001</v>
      </c>
      <c r="M87" s="251">
        <v>0.34282499999999999</v>
      </c>
      <c r="N87" s="251">
        <v>0</v>
      </c>
      <c r="O87" s="251">
        <v>0</v>
      </c>
      <c r="P87" s="251">
        <v>0</v>
      </c>
      <c r="Q87" s="251"/>
      <c r="R87" s="251">
        <v>4.1296499999999998</v>
      </c>
      <c r="AD87">
        <v>2010</v>
      </c>
      <c r="AE87" s="251">
        <v>19.483149999999998</v>
      </c>
      <c r="AF87" s="251">
        <v>4.8780000000000001</v>
      </c>
      <c r="AG87" s="251">
        <v>21.125575000000001</v>
      </c>
      <c r="AH87" s="251">
        <v>0.70625000000000004</v>
      </c>
      <c r="AI87" s="251">
        <v>2.3766750000000001</v>
      </c>
      <c r="AJ87" s="251">
        <v>0</v>
      </c>
      <c r="AK87" s="251">
        <v>0</v>
      </c>
      <c r="AL87" s="251">
        <v>0</v>
      </c>
      <c r="AM87" s="251"/>
      <c r="AN87" s="251">
        <v>6.0588249999999997</v>
      </c>
    </row>
    <row r="88" spans="8:40">
      <c r="H88">
        <v>2012</v>
      </c>
      <c r="I88" s="251">
        <v>9.3782750000000004</v>
      </c>
      <c r="J88" s="251">
        <v>3.6888000000000001</v>
      </c>
      <c r="K88" s="251">
        <v>11.1546</v>
      </c>
      <c r="L88" s="251">
        <v>0.85317500000000002</v>
      </c>
      <c r="M88" s="251">
        <v>0.57377500000000003</v>
      </c>
      <c r="N88" s="251">
        <v>0</v>
      </c>
      <c r="O88" s="251">
        <v>0</v>
      </c>
      <c r="P88" s="251">
        <v>0</v>
      </c>
      <c r="Q88" s="251"/>
      <c r="R88" s="251">
        <v>2.3076500000000002</v>
      </c>
      <c r="AD88">
        <v>2011</v>
      </c>
      <c r="AE88" s="251">
        <v>15.663724999999999</v>
      </c>
      <c r="AF88" s="251">
        <v>3.8055750000000002</v>
      </c>
      <c r="AG88" s="251">
        <v>18.133675</v>
      </c>
      <c r="AH88" s="251">
        <v>0.35725000000000001</v>
      </c>
      <c r="AI88" s="251">
        <v>0.34282499999999999</v>
      </c>
      <c r="AJ88" s="251">
        <v>0</v>
      </c>
      <c r="AK88" s="251">
        <v>0</v>
      </c>
      <c r="AL88" s="251">
        <v>0</v>
      </c>
      <c r="AM88" s="251"/>
      <c r="AN88" s="251">
        <v>4.1296499999999998</v>
      </c>
    </row>
    <row r="89" spans="8:40">
      <c r="H89">
        <v>2013</v>
      </c>
      <c r="I89" s="251"/>
      <c r="J89" s="251"/>
      <c r="K89" s="251"/>
      <c r="L89" s="251"/>
      <c r="M89" s="251"/>
      <c r="N89" s="251"/>
      <c r="O89" s="251"/>
      <c r="P89" s="251"/>
      <c r="Q89" s="251"/>
      <c r="R89" s="251"/>
      <c r="AD89">
        <v>2012</v>
      </c>
      <c r="AE89" s="251">
        <v>9.3782750000000004</v>
      </c>
      <c r="AF89" s="251">
        <v>3.6888000000000001</v>
      </c>
      <c r="AG89" s="251">
        <v>11.1546</v>
      </c>
      <c r="AH89" s="251">
        <v>0.85317500000000002</v>
      </c>
      <c r="AI89" s="251">
        <v>0.57377500000000003</v>
      </c>
      <c r="AJ89" s="251">
        <v>0</v>
      </c>
      <c r="AK89" s="251">
        <v>0</v>
      </c>
      <c r="AL89" s="251">
        <v>0</v>
      </c>
      <c r="AM89" s="251"/>
      <c r="AN89" s="251">
        <v>2.3076500000000002</v>
      </c>
    </row>
    <row r="90" spans="8:40">
      <c r="H90">
        <v>2014</v>
      </c>
      <c r="I90" s="251"/>
      <c r="J90" s="251"/>
      <c r="K90" s="251"/>
      <c r="L90" s="251"/>
      <c r="M90" s="251"/>
      <c r="N90" s="251"/>
      <c r="O90" s="251"/>
      <c r="P90" s="251"/>
      <c r="Q90" s="251"/>
      <c r="R90" s="251"/>
      <c r="AD90">
        <v>2015</v>
      </c>
      <c r="AE90" s="251">
        <v>7.9574999999999987</v>
      </c>
      <c r="AF90" s="251">
        <v>4.415</v>
      </c>
      <c r="AG90" s="251">
        <v>6.7374999999999989</v>
      </c>
      <c r="AH90" s="251">
        <v>0.21874999999999994</v>
      </c>
      <c r="AI90" s="251">
        <v>1.27</v>
      </c>
      <c r="AJ90" s="251">
        <v>0</v>
      </c>
      <c r="AK90" s="251">
        <v>2.5012500000000002</v>
      </c>
      <c r="AL90" s="251">
        <v>0</v>
      </c>
      <c r="AM90" s="251"/>
      <c r="AN90" s="251">
        <v>1.1575000000000004</v>
      </c>
    </row>
    <row r="91" spans="8:40">
      <c r="H91">
        <v>2015</v>
      </c>
      <c r="I91" s="251">
        <v>7.9574999999999987</v>
      </c>
      <c r="J91" s="251">
        <v>4.415</v>
      </c>
      <c r="K91" s="251">
        <v>6.7374999999999989</v>
      </c>
      <c r="L91" s="251">
        <v>0.21874999999999994</v>
      </c>
      <c r="M91" s="251">
        <v>1.27</v>
      </c>
      <c r="N91" s="251">
        <v>0</v>
      </c>
      <c r="O91" s="251">
        <v>2.5012500000000002</v>
      </c>
      <c r="P91" s="251">
        <v>0</v>
      </c>
      <c r="Q91" s="251"/>
      <c r="R91" s="251">
        <v>1.1575000000000004</v>
      </c>
      <c r="AD91">
        <v>2018</v>
      </c>
      <c r="AE91" s="251">
        <v>9.3000000000000007</v>
      </c>
      <c r="AF91" s="251">
        <v>0.94</v>
      </c>
      <c r="AG91" s="251">
        <v>17.920000000000002</v>
      </c>
      <c r="AH91" s="251">
        <v>1.65</v>
      </c>
      <c r="AI91" s="251">
        <v>1.25</v>
      </c>
      <c r="AJ91" s="251">
        <v>0</v>
      </c>
      <c r="AK91" s="251">
        <v>0.02</v>
      </c>
      <c r="AL91" s="251">
        <v>2.5</v>
      </c>
      <c r="AM91" s="251"/>
      <c r="AN91" s="251">
        <v>2.2799999999999998</v>
      </c>
    </row>
    <row r="92" spans="8:40">
      <c r="H92">
        <v>2016</v>
      </c>
      <c r="I92" s="251"/>
      <c r="J92" s="251"/>
      <c r="K92" s="251"/>
      <c r="L92" s="251"/>
      <c r="M92" s="251"/>
      <c r="N92" s="251"/>
      <c r="O92" s="251"/>
      <c r="P92" s="251"/>
      <c r="Q92" s="251"/>
      <c r="R92" s="251"/>
      <c r="AD92">
        <v>2020</v>
      </c>
      <c r="AE92" s="252">
        <v>14.218516666666666</v>
      </c>
      <c r="AF92" s="251">
        <v>4.6832666666666665</v>
      </c>
      <c r="AG92" s="251">
        <v>16.740854166666661</v>
      </c>
      <c r="AH92" s="251">
        <v>1.2115375000000002</v>
      </c>
      <c r="AI92" s="251">
        <v>1.9337291666666665</v>
      </c>
      <c r="AJ92" s="251">
        <v>0</v>
      </c>
      <c r="AK92" s="251">
        <v>1.41</v>
      </c>
      <c r="AL92" s="251">
        <v>5.5804166666666682E-2</v>
      </c>
      <c r="AM92" s="251">
        <v>0.24785416666666665</v>
      </c>
      <c r="AN92" s="251">
        <v>0.4599625</v>
      </c>
    </row>
    <row r="93" spans="8:40">
      <c r="H93">
        <v>2017</v>
      </c>
      <c r="I93" s="251"/>
      <c r="J93" s="251"/>
      <c r="K93" s="251"/>
      <c r="L93" s="251"/>
      <c r="M93" s="251"/>
      <c r="N93" s="251"/>
      <c r="O93" s="251"/>
      <c r="P93" s="251"/>
      <c r="Q93" s="251"/>
      <c r="R93" s="251"/>
      <c r="AD93">
        <v>2023</v>
      </c>
      <c r="AE93" s="174">
        <v>23.206006410256393</v>
      </c>
      <c r="AF93" s="174">
        <v>3.4200336538461529</v>
      </c>
      <c r="AG93" s="174">
        <v>12.162482371794878</v>
      </c>
      <c r="AH93" s="174">
        <v>1.0780016025641026</v>
      </c>
      <c r="AI93" s="174">
        <v>1.99013141025641</v>
      </c>
      <c r="AJ93" s="174">
        <v>9.791666666666666E-4</v>
      </c>
      <c r="AK93" s="174">
        <v>0.29374999999999996</v>
      </c>
      <c r="AL93" s="174">
        <v>4.7641810897435892</v>
      </c>
      <c r="AM93" s="174">
        <v>5.2874999999999985E-2</v>
      </c>
      <c r="AN93" s="174">
        <v>0.36271474358974354</v>
      </c>
    </row>
    <row r="94" spans="8:40">
      <c r="H94">
        <v>2018</v>
      </c>
      <c r="I94" s="251">
        <v>9.3000000000000007</v>
      </c>
      <c r="J94" s="251">
        <v>0.94</v>
      </c>
      <c r="K94" s="251">
        <v>17.920000000000002</v>
      </c>
      <c r="L94" s="251">
        <v>1.65</v>
      </c>
      <c r="M94" s="251">
        <v>1.25</v>
      </c>
      <c r="N94" s="251">
        <v>0</v>
      </c>
      <c r="O94" s="251">
        <v>0.02</v>
      </c>
      <c r="P94" s="251">
        <v>2.5</v>
      </c>
      <c r="Q94" s="251"/>
      <c r="R94" s="251">
        <v>2.2799999999999998</v>
      </c>
    </row>
    <row r="95" spans="8:40">
      <c r="H95">
        <v>2019</v>
      </c>
      <c r="I95" s="251"/>
      <c r="J95" s="251"/>
      <c r="K95" s="251"/>
      <c r="L95" s="251"/>
      <c r="M95" s="251"/>
      <c r="N95" s="251"/>
      <c r="O95" s="251"/>
      <c r="P95" s="251"/>
      <c r="Q95" s="251"/>
      <c r="R95" s="251"/>
    </row>
    <row r="96" spans="8:40">
      <c r="H96">
        <v>2020</v>
      </c>
      <c r="I96" s="252">
        <v>14.218516666666666</v>
      </c>
      <c r="J96" s="251">
        <v>4.6832666666666665</v>
      </c>
      <c r="K96" s="251">
        <v>16.740854166666661</v>
      </c>
      <c r="L96" s="251">
        <v>1.2115375000000002</v>
      </c>
      <c r="M96" s="251">
        <v>1.9337291666666665</v>
      </c>
      <c r="N96" s="251">
        <v>0</v>
      </c>
      <c r="O96" s="251">
        <v>1.41</v>
      </c>
      <c r="P96" s="251">
        <v>5.5804166666666682E-2</v>
      </c>
      <c r="Q96" s="251">
        <v>0.24785416666666665</v>
      </c>
      <c r="R96" s="251">
        <v>0.4599625</v>
      </c>
    </row>
    <row r="97" spans="8:38">
      <c r="H97">
        <v>2021</v>
      </c>
    </row>
    <row r="98" spans="8:38">
      <c r="H98">
        <v>2022</v>
      </c>
    </row>
    <row r="99" spans="8:38">
      <c r="H99">
        <v>2023</v>
      </c>
      <c r="I99" s="174">
        <v>23.206006410256393</v>
      </c>
      <c r="J99" s="174">
        <v>3.4200336538461529</v>
      </c>
      <c r="K99" s="174">
        <v>12.162482371794878</v>
      </c>
      <c r="L99" s="174">
        <v>1.0780016025641026</v>
      </c>
      <c r="M99" s="174">
        <v>1.99013141025641</v>
      </c>
      <c r="N99" s="174">
        <v>9.791666666666666E-4</v>
      </c>
      <c r="O99" s="174">
        <v>0.29374999999999996</v>
      </c>
      <c r="P99" s="174">
        <v>4.7641810897435892</v>
      </c>
      <c r="Q99" s="174">
        <v>5.2874999999999985E-2</v>
      </c>
      <c r="R99" s="174">
        <v>0.36271474358974354</v>
      </c>
      <c r="S99" t="s">
        <v>4167</v>
      </c>
    </row>
    <row r="105" spans="8:38" ht="15">
      <c r="H105" s="1" t="s">
        <v>27</v>
      </c>
      <c r="I105" s="251" t="s">
        <v>43</v>
      </c>
      <c r="J105" s="251" t="s">
        <v>44</v>
      </c>
      <c r="K105" s="251" t="s">
        <v>45</v>
      </c>
      <c r="L105" s="251" t="s">
        <v>46</v>
      </c>
      <c r="M105" s="251" t="s">
        <v>47</v>
      </c>
      <c r="N105" s="251" t="s">
        <v>48</v>
      </c>
      <c r="O105" s="251" t="s">
        <v>49</v>
      </c>
      <c r="P105" s="251" t="s">
        <v>50</v>
      </c>
      <c r="AD105" s="1" t="s">
        <v>27</v>
      </c>
    </row>
    <row r="106" spans="8:38">
      <c r="H106">
        <v>2005</v>
      </c>
      <c r="I106" s="251">
        <v>12.26825</v>
      </c>
      <c r="J106" s="251">
        <v>50.795724999999997</v>
      </c>
      <c r="K106" s="251">
        <v>17.526375000000002</v>
      </c>
      <c r="L106" s="251">
        <v>0.75902499999999995</v>
      </c>
      <c r="M106" s="251">
        <v>0.13594999999999999</v>
      </c>
      <c r="N106" s="251">
        <v>0</v>
      </c>
      <c r="O106" s="251">
        <v>0</v>
      </c>
      <c r="P106" s="251">
        <v>1.1010500000000001</v>
      </c>
      <c r="AE106" s="251" t="s">
        <v>43</v>
      </c>
      <c r="AF106" s="251" t="s">
        <v>44</v>
      </c>
      <c r="AG106" s="251" t="s">
        <v>45</v>
      </c>
      <c r="AH106" s="251" t="s">
        <v>46</v>
      </c>
      <c r="AI106" s="251" t="s">
        <v>47</v>
      </c>
      <c r="AJ106" s="251" t="s">
        <v>48</v>
      </c>
      <c r="AK106" s="251" t="s">
        <v>49</v>
      </c>
      <c r="AL106" s="251" t="s">
        <v>50</v>
      </c>
    </row>
    <row r="107" spans="8:38">
      <c r="H107">
        <v>2006</v>
      </c>
      <c r="I107" s="251">
        <v>13.96984</v>
      </c>
      <c r="J107" s="251">
        <v>42.03266</v>
      </c>
      <c r="K107" s="251">
        <v>10.9983466666667</v>
      </c>
      <c r="L107" s="251">
        <v>8.4633333333333297E-2</v>
      </c>
      <c r="M107" s="251">
        <v>4.2053333333333297E-2</v>
      </c>
      <c r="N107" s="251">
        <v>0</v>
      </c>
      <c r="O107" s="251">
        <v>0</v>
      </c>
      <c r="P107" s="251">
        <v>0.50112666666666605</v>
      </c>
      <c r="AD107">
        <v>2005</v>
      </c>
      <c r="AE107" s="251">
        <v>12.26825</v>
      </c>
      <c r="AF107" s="251">
        <v>50.795724999999997</v>
      </c>
      <c r="AG107" s="251">
        <v>17.526375000000002</v>
      </c>
      <c r="AH107" s="251">
        <v>0.75902499999999995</v>
      </c>
      <c r="AI107" s="251">
        <v>0.13594999999999999</v>
      </c>
      <c r="AJ107" s="251">
        <v>0</v>
      </c>
      <c r="AK107" s="251">
        <v>0</v>
      </c>
      <c r="AL107" s="251">
        <v>1.1010500000000001</v>
      </c>
    </row>
    <row r="108" spans="8:38">
      <c r="H108">
        <v>2007</v>
      </c>
      <c r="I108" s="251">
        <v>0.69903571428571498</v>
      </c>
      <c r="J108" s="251">
        <v>45.690942857142801</v>
      </c>
      <c r="K108" s="251">
        <v>12.2139821428571</v>
      </c>
      <c r="L108" s="251">
        <v>2.11463571428571</v>
      </c>
      <c r="M108" s="251">
        <v>0.48970714285714301</v>
      </c>
      <c r="N108" s="251">
        <v>0</v>
      </c>
      <c r="O108" s="251">
        <v>0</v>
      </c>
      <c r="P108" s="251">
        <v>2.23455</v>
      </c>
      <c r="AD108">
        <v>2006</v>
      </c>
      <c r="AE108" s="251">
        <v>13.96984</v>
      </c>
      <c r="AF108" s="251">
        <v>42.03266</v>
      </c>
      <c r="AG108" s="251">
        <v>10.9983466666667</v>
      </c>
      <c r="AH108" s="251">
        <v>8.4633333333333297E-2</v>
      </c>
      <c r="AI108" s="251">
        <v>4.2053333333333297E-2</v>
      </c>
      <c r="AJ108" s="251">
        <v>0</v>
      </c>
      <c r="AK108" s="251">
        <v>0</v>
      </c>
      <c r="AL108" s="251">
        <v>0.50112666666666605</v>
      </c>
    </row>
    <row r="109" spans="8:38">
      <c r="H109">
        <v>2008</v>
      </c>
      <c r="I109" s="251">
        <v>0.37786785714285698</v>
      </c>
      <c r="J109" s="251">
        <v>59.9721714285715</v>
      </c>
      <c r="K109" s="251">
        <v>12.927135714285701</v>
      </c>
      <c r="L109" s="251">
        <v>1.1249392857142899</v>
      </c>
      <c r="M109" s="251">
        <v>1.10747857142857</v>
      </c>
      <c r="N109" s="251">
        <v>0</v>
      </c>
      <c r="O109" s="251">
        <v>0</v>
      </c>
      <c r="P109" s="251">
        <v>0.50337142857142803</v>
      </c>
      <c r="AD109">
        <v>2007</v>
      </c>
      <c r="AE109" s="251">
        <v>0.69903571428571498</v>
      </c>
      <c r="AF109" s="251">
        <v>45.690942857142801</v>
      </c>
      <c r="AG109" s="251">
        <v>12.2139821428571</v>
      </c>
      <c r="AH109" s="251">
        <v>2.11463571428571</v>
      </c>
      <c r="AI109" s="251">
        <v>0.48970714285714301</v>
      </c>
      <c r="AJ109" s="251">
        <v>0</v>
      </c>
      <c r="AK109" s="251">
        <v>0</v>
      </c>
      <c r="AL109" s="251">
        <v>2.23455</v>
      </c>
    </row>
    <row r="110" spans="8:38">
      <c r="H110">
        <v>2009</v>
      </c>
      <c r="I110" s="251">
        <v>1.41133333333333</v>
      </c>
      <c r="J110" s="251">
        <v>54.268916666666598</v>
      </c>
      <c r="K110" s="251">
        <v>8.4607500000000009</v>
      </c>
      <c r="L110" s="251">
        <v>0.145972222222222</v>
      </c>
      <c r="M110" s="251">
        <v>8.6194444444444407E-2</v>
      </c>
      <c r="N110" s="251">
        <v>0</v>
      </c>
      <c r="O110" s="251">
        <v>0</v>
      </c>
      <c r="P110" s="251">
        <v>0.17922222222222201</v>
      </c>
      <c r="AD110">
        <v>2008</v>
      </c>
      <c r="AE110" s="251">
        <v>0.37786785714285698</v>
      </c>
      <c r="AF110" s="251">
        <v>59.9721714285715</v>
      </c>
      <c r="AG110" s="251">
        <v>12.927135714285701</v>
      </c>
      <c r="AH110" s="251">
        <v>1.1249392857142899</v>
      </c>
      <c r="AI110" s="251">
        <v>1.10747857142857</v>
      </c>
      <c r="AJ110" s="251">
        <v>0</v>
      </c>
      <c r="AK110" s="251">
        <v>0</v>
      </c>
      <c r="AL110" s="251">
        <v>0.50337142857142803</v>
      </c>
    </row>
    <row r="111" spans="8:38">
      <c r="H111">
        <v>2010</v>
      </c>
      <c r="I111" s="251">
        <v>0.99777499999999997</v>
      </c>
      <c r="J111" s="251">
        <v>56.9589</v>
      </c>
      <c r="K111" s="251">
        <v>16.554124999999999</v>
      </c>
      <c r="L111" s="251">
        <v>0.66500000000000004</v>
      </c>
      <c r="M111" s="251">
        <v>0.4133</v>
      </c>
      <c r="N111" s="251">
        <v>0</v>
      </c>
      <c r="O111" s="251">
        <v>0</v>
      </c>
      <c r="P111" s="251">
        <v>0.53569999999999995</v>
      </c>
      <c r="AD111">
        <v>2009</v>
      </c>
      <c r="AE111" s="251">
        <v>1.41133333333333</v>
      </c>
      <c r="AF111" s="251">
        <v>54.268916666666598</v>
      </c>
      <c r="AG111" s="251">
        <v>8.4607500000000009</v>
      </c>
      <c r="AH111" s="251">
        <v>0.145972222222222</v>
      </c>
      <c r="AI111" s="251">
        <v>8.6194444444444407E-2</v>
      </c>
      <c r="AJ111" s="251">
        <v>0</v>
      </c>
      <c r="AK111" s="251">
        <v>0</v>
      </c>
      <c r="AL111" s="251">
        <v>0.17922222222222201</v>
      </c>
    </row>
    <row r="112" spans="8:38">
      <c r="H112">
        <v>2011</v>
      </c>
      <c r="I112" s="251">
        <v>0.80615000000000003</v>
      </c>
      <c r="J112" s="251">
        <v>51.683025000000001</v>
      </c>
      <c r="K112" s="251">
        <v>11.874675</v>
      </c>
      <c r="L112" s="251">
        <v>0.60265000000000002</v>
      </c>
      <c r="M112" s="251">
        <v>0.92697499999999999</v>
      </c>
      <c r="N112" s="251">
        <v>0</v>
      </c>
      <c r="O112" s="251">
        <v>0</v>
      </c>
      <c r="P112" s="251">
        <v>0.216725</v>
      </c>
      <c r="AD112">
        <v>2010</v>
      </c>
      <c r="AE112" s="251">
        <v>0.99777499999999997</v>
      </c>
      <c r="AF112" s="251">
        <v>56.9589</v>
      </c>
      <c r="AG112" s="251">
        <v>16.554124999999999</v>
      </c>
      <c r="AH112" s="251">
        <v>0.66500000000000004</v>
      </c>
      <c r="AI112" s="251">
        <v>0.4133</v>
      </c>
      <c r="AJ112" s="251">
        <v>0</v>
      </c>
      <c r="AK112" s="251">
        <v>0</v>
      </c>
      <c r="AL112" s="251">
        <v>0.53569999999999995</v>
      </c>
    </row>
    <row r="113" spans="8:39">
      <c r="H113">
        <v>2012</v>
      </c>
      <c r="I113" s="251">
        <v>0.65327500000000005</v>
      </c>
      <c r="J113" s="251">
        <v>64.000725000000003</v>
      </c>
      <c r="K113" s="251">
        <v>4.4658499999999997</v>
      </c>
      <c r="L113" s="251">
        <v>0.78664999999999996</v>
      </c>
      <c r="M113" s="251">
        <v>0.94620000000000004</v>
      </c>
      <c r="N113" s="251">
        <v>0</v>
      </c>
      <c r="O113" s="251">
        <v>0</v>
      </c>
      <c r="P113" s="251">
        <v>0.130825</v>
      </c>
      <c r="AD113">
        <v>2011</v>
      </c>
      <c r="AE113" s="251">
        <v>0.80615000000000003</v>
      </c>
      <c r="AF113" s="251">
        <v>51.683025000000001</v>
      </c>
      <c r="AG113" s="251">
        <v>11.874675</v>
      </c>
      <c r="AH113" s="251">
        <v>0.60265000000000002</v>
      </c>
      <c r="AI113" s="251">
        <v>0.92697499999999999</v>
      </c>
      <c r="AJ113" s="251">
        <v>0</v>
      </c>
      <c r="AK113" s="251">
        <v>0</v>
      </c>
      <c r="AL113" s="251">
        <v>0.216725</v>
      </c>
    </row>
    <row r="114" spans="8:39">
      <c r="H114">
        <v>2013</v>
      </c>
      <c r="I114" s="251"/>
      <c r="J114" s="251"/>
      <c r="K114" s="251"/>
      <c r="L114" s="251"/>
      <c r="M114" s="251"/>
      <c r="N114" s="251"/>
      <c r="O114" s="251"/>
      <c r="P114" s="251"/>
      <c r="AD114">
        <v>2012</v>
      </c>
      <c r="AE114" s="251">
        <v>0.65327500000000005</v>
      </c>
      <c r="AF114" s="251">
        <v>64.000725000000003</v>
      </c>
      <c r="AG114" s="251">
        <v>4.4658499999999997</v>
      </c>
      <c r="AH114" s="251">
        <v>0.78664999999999996</v>
      </c>
      <c r="AI114" s="251">
        <v>0.94620000000000004</v>
      </c>
      <c r="AJ114" s="251">
        <v>0</v>
      </c>
      <c r="AK114" s="251">
        <v>0</v>
      </c>
      <c r="AL114" s="251">
        <v>0.130825</v>
      </c>
    </row>
    <row r="115" spans="8:39">
      <c r="H115">
        <v>2014</v>
      </c>
      <c r="I115" s="251"/>
      <c r="J115" s="251"/>
      <c r="K115" s="251"/>
      <c r="L115" s="251"/>
      <c r="M115" s="251"/>
      <c r="N115" s="251"/>
      <c r="O115" s="251"/>
      <c r="P115" s="251"/>
      <c r="AD115">
        <v>2015</v>
      </c>
      <c r="AE115" s="251">
        <v>0.7</v>
      </c>
      <c r="AF115" s="251">
        <v>64.849999999999994</v>
      </c>
      <c r="AG115" s="251">
        <v>11.309999999999999</v>
      </c>
      <c r="AH115" s="251">
        <v>1.1500000000000001</v>
      </c>
      <c r="AI115" s="251">
        <v>1.07</v>
      </c>
      <c r="AJ115" s="251">
        <v>0</v>
      </c>
      <c r="AK115" s="251">
        <v>0.23</v>
      </c>
      <c r="AL115" s="251">
        <v>0.8</v>
      </c>
    </row>
    <row r="116" spans="8:39">
      <c r="H116">
        <v>2015</v>
      </c>
      <c r="I116" s="251">
        <v>0.7</v>
      </c>
      <c r="J116" s="251">
        <v>64.849999999999994</v>
      </c>
      <c r="K116" s="251">
        <v>11.309999999999999</v>
      </c>
      <c r="L116" s="251">
        <v>1.1500000000000001</v>
      </c>
      <c r="M116" s="251">
        <v>1.07</v>
      </c>
      <c r="N116" s="251">
        <v>0</v>
      </c>
      <c r="O116" s="251">
        <v>0.23</v>
      </c>
      <c r="P116" s="251">
        <v>0.8</v>
      </c>
      <c r="AD116">
        <v>2018</v>
      </c>
      <c r="AE116" s="251">
        <v>1</v>
      </c>
      <c r="AF116" s="251">
        <v>60.1</v>
      </c>
      <c r="AG116" s="251">
        <v>11.57</v>
      </c>
      <c r="AH116" s="251">
        <v>0.81</v>
      </c>
      <c r="AI116" s="251">
        <v>0.77</v>
      </c>
      <c r="AJ116" s="251">
        <v>0</v>
      </c>
      <c r="AK116" s="251">
        <v>0</v>
      </c>
      <c r="AL116" s="251">
        <v>1.33</v>
      </c>
    </row>
    <row r="117" spans="8:39">
      <c r="H117">
        <v>2016</v>
      </c>
      <c r="I117" s="251"/>
      <c r="J117" s="251"/>
      <c r="K117" s="251"/>
      <c r="L117" s="251"/>
      <c r="M117" s="251"/>
      <c r="N117" s="251"/>
      <c r="O117" s="251"/>
      <c r="P117" s="251"/>
      <c r="AD117">
        <v>2019</v>
      </c>
      <c r="AE117" s="251">
        <v>2.0499999999999998</v>
      </c>
      <c r="AF117" s="251">
        <v>63.04</v>
      </c>
      <c r="AG117" s="251">
        <v>14.41</v>
      </c>
      <c r="AH117" s="251">
        <v>0.57999999999999996</v>
      </c>
      <c r="AI117" s="251">
        <v>0.76</v>
      </c>
      <c r="AJ117" s="251">
        <v>0</v>
      </c>
      <c r="AK117" s="251">
        <v>0</v>
      </c>
      <c r="AL117" s="251">
        <v>1.98</v>
      </c>
    </row>
    <row r="118" spans="8:39">
      <c r="H118">
        <v>2017</v>
      </c>
      <c r="I118" s="251"/>
      <c r="J118" s="251"/>
      <c r="K118" s="251"/>
      <c r="L118" s="251"/>
      <c r="M118" s="251"/>
      <c r="N118" s="251"/>
      <c r="O118" s="251"/>
      <c r="P118" s="251"/>
      <c r="AD118">
        <v>2022</v>
      </c>
      <c r="AE118" s="251">
        <v>6.7489749999999997</v>
      </c>
      <c r="AF118" s="251">
        <v>66.877549999999985</v>
      </c>
      <c r="AG118" s="251">
        <v>5.8872000000000027</v>
      </c>
      <c r="AH118" s="251">
        <v>0.66089999999999993</v>
      </c>
      <c r="AI118" s="251">
        <v>0.30354999999999999</v>
      </c>
      <c r="AJ118" s="251">
        <v>0</v>
      </c>
      <c r="AK118" s="251">
        <v>1.55E-2</v>
      </c>
      <c r="AL118" s="251">
        <v>0.17452500000000001</v>
      </c>
    </row>
    <row r="119" spans="8:39">
      <c r="H119">
        <v>2018</v>
      </c>
      <c r="I119" s="251">
        <v>1</v>
      </c>
      <c r="J119" s="251">
        <v>60.1</v>
      </c>
      <c r="K119" s="251">
        <v>11.57</v>
      </c>
      <c r="L119" s="251">
        <v>0.81</v>
      </c>
      <c r="M119" s="251">
        <v>0.77</v>
      </c>
      <c r="N119" s="251">
        <v>0</v>
      </c>
      <c r="O119" s="251">
        <v>0</v>
      </c>
      <c r="P119" s="251">
        <v>1.33</v>
      </c>
      <c r="AM119" s="252">
        <v>0</v>
      </c>
    </row>
    <row r="120" spans="8:39">
      <c r="H120">
        <v>2019</v>
      </c>
      <c r="I120" s="251">
        <v>2.0499999999999998</v>
      </c>
      <c r="J120" s="251">
        <v>63.04</v>
      </c>
      <c r="K120" s="251">
        <v>14.41</v>
      </c>
      <c r="L120" s="251">
        <v>0.57999999999999996</v>
      </c>
      <c r="M120" s="251">
        <v>0.76</v>
      </c>
      <c r="N120" s="251">
        <v>0</v>
      </c>
      <c r="O120" s="251">
        <v>0</v>
      </c>
      <c r="P120" s="251">
        <v>1.98</v>
      </c>
      <c r="AM120" s="251"/>
    </row>
    <row r="121" spans="8:39">
      <c r="H121">
        <v>2020</v>
      </c>
      <c r="I121" s="251"/>
      <c r="J121" s="251"/>
      <c r="K121" s="251"/>
      <c r="L121" s="251"/>
      <c r="M121" s="251"/>
      <c r="N121" s="251"/>
      <c r="O121" s="251"/>
      <c r="P121" s="251"/>
    </row>
    <row r="122" spans="8:39">
      <c r="H122">
        <v>2021</v>
      </c>
    </row>
    <row r="123" spans="8:39">
      <c r="H123">
        <v>2022</v>
      </c>
      <c r="I123" s="251">
        <v>6.7489749999999997</v>
      </c>
      <c r="J123" s="251">
        <v>66.877549999999985</v>
      </c>
      <c r="K123" s="251">
        <v>5.8872000000000027</v>
      </c>
      <c r="L123" s="251">
        <v>0.66089999999999993</v>
      </c>
      <c r="M123" s="251">
        <v>0.30354999999999999</v>
      </c>
      <c r="N123" s="251">
        <v>0</v>
      </c>
      <c r="O123" s="251">
        <v>1.55E-2</v>
      </c>
      <c r="P123" s="251">
        <v>0.17452500000000001</v>
      </c>
    </row>
    <row r="124" spans="8:39">
      <c r="I124" s="251"/>
      <c r="J124" s="251"/>
      <c r="K124" s="251"/>
      <c r="L124" s="251"/>
      <c r="M124" s="251"/>
      <c r="N124" s="251"/>
      <c r="O124" s="251"/>
      <c r="P124" s="251"/>
    </row>
    <row r="132" spans="8:39" ht="15">
      <c r="H132" s="1" t="s">
        <v>28</v>
      </c>
      <c r="I132" t="s">
        <v>43</v>
      </c>
      <c r="J132" t="s">
        <v>44</v>
      </c>
      <c r="K132" t="s">
        <v>45</v>
      </c>
      <c r="L132" t="s">
        <v>46</v>
      </c>
      <c r="M132" t="s">
        <v>47</v>
      </c>
      <c r="N132" t="s">
        <v>48</v>
      </c>
      <c r="O132" t="s">
        <v>52</v>
      </c>
      <c r="P132" t="s">
        <v>49</v>
      </c>
      <c r="Q132" t="s">
        <v>50</v>
      </c>
      <c r="AD132" s="1" t="s">
        <v>28</v>
      </c>
    </row>
    <row r="133" spans="8:39">
      <c r="H133">
        <v>2005</v>
      </c>
      <c r="I133" s="251">
        <v>22.281087500000002</v>
      </c>
      <c r="J133" s="251">
        <v>0</v>
      </c>
      <c r="K133" s="251">
        <v>7.7878999999999996</v>
      </c>
      <c r="L133" s="251">
        <v>0.176925</v>
      </c>
      <c r="M133" s="251">
        <v>0</v>
      </c>
      <c r="N133" s="251">
        <v>0</v>
      </c>
      <c r="O133" s="251"/>
      <c r="P133" s="251">
        <v>0</v>
      </c>
      <c r="Q133" s="251">
        <v>0</v>
      </c>
      <c r="AE133" t="s">
        <v>43</v>
      </c>
      <c r="AF133" t="s">
        <v>44</v>
      </c>
      <c r="AG133" t="s">
        <v>45</v>
      </c>
      <c r="AH133" t="s">
        <v>46</v>
      </c>
      <c r="AI133" t="s">
        <v>47</v>
      </c>
      <c r="AJ133" t="s">
        <v>48</v>
      </c>
      <c r="AK133" t="s">
        <v>52</v>
      </c>
      <c r="AL133" t="s">
        <v>49</v>
      </c>
      <c r="AM133" t="s">
        <v>50</v>
      </c>
    </row>
    <row r="134" spans="8:39">
      <c r="H134">
        <v>2006</v>
      </c>
      <c r="I134" s="251">
        <v>9.3693749999999998</v>
      </c>
      <c r="J134" s="251">
        <v>0</v>
      </c>
      <c r="K134" s="251">
        <v>16.4326875</v>
      </c>
      <c r="L134" s="251">
        <v>0.84699999999999998</v>
      </c>
      <c r="M134" s="251">
        <v>0</v>
      </c>
      <c r="N134" s="251">
        <v>0</v>
      </c>
      <c r="O134" s="251"/>
      <c r="P134" s="251">
        <v>0</v>
      </c>
      <c r="Q134" s="251">
        <v>0</v>
      </c>
      <c r="AD134">
        <v>2005</v>
      </c>
      <c r="AE134" s="251">
        <v>22.281087500000002</v>
      </c>
      <c r="AF134" s="251">
        <v>0</v>
      </c>
      <c r="AG134" s="251">
        <v>7.7878999999999996</v>
      </c>
      <c r="AH134" s="251">
        <v>0.176925</v>
      </c>
      <c r="AI134" s="251">
        <v>0</v>
      </c>
      <c r="AJ134" s="251">
        <v>0</v>
      </c>
      <c r="AK134" s="251"/>
      <c r="AL134" s="251">
        <v>0</v>
      </c>
      <c r="AM134" s="251">
        <v>0</v>
      </c>
    </row>
    <row r="135" spans="8:39">
      <c r="H135">
        <v>2007</v>
      </c>
      <c r="I135" s="251">
        <v>9.6349</v>
      </c>
      <c r="J135" s="251">
        <v>6.0874999999999999E-2</v>
      </c>
      <c r="K135" s="251">
        <v>10.264737500000001</v>
      </c>
      <c r="L135" s="251">
        <v>1.2945</v>
      </c>
      <c r="M135" s="251">
        <v>0</v>
      </c>
      <c r="N135" s="251">
        <v>0</v>
      </c>
      <c r="O135" s="251"/>
      <c r="P135" s="251">
        <v>0</v>
      </c>
      <c r="Q135" s="251">
        <v>4.2875000000000003E-2</v>
      </c>
      <c r="AD135">
        <v>2006</v>
      </c>
      <c r="AE135" s="251">
        <v>9.3693749999999998</v>
      </c>
      <c r="AF135" s="251">
        <v>0</v>
      </c>
      <c r="AG135" s="251">
        <v>16.4326875</v>
      </c>
      <c r="AH135" s="251">
        <v>0.84699999999999998</v>
      </c>
      <c r="AI135" s="251">
        <v>0</v>
      </c>
      <c r="AJ135" s="251">
        <v>0</v>
      </c>
      <c r="AK135" s="251"/>
      <c r="AL135" s="251">
        <v>0</v>
      </c>
      <c r="AM135" s="251">
        <v>0</v>
      </c>
    </row>
    <row r="136" spans="8:39">
      <c r="H136">
        <v>2008</v>
      </c>
      <c r="I136" s="251">
        <v>7.0920874999999999</v>
      </c>
      <c r="J136" s="251">
        <v>1.1825E-2</v>
      </c>
      <c r="K136" s="251">
        <v>14.71285</v>
      </c>
      <c r="L136" s="251">
        <v>1.8276250000000001</v>
      </c>
      <c r="M136" s="251">
        <v>0</v>
      </c>
      <c r="N136" s="251">
        <v>0</v>
      </c>
      <c r="O136" s="251"/>
      <c r="P136" s="251">
        <v>0</v>
      </c>
      <c r="Q136" s="251">
        <v>0</v>
      </c>
      <c r="AD136">
        <v>2007</v>
      </c>
      <c r="AE136" s="251">
        <v>9.6349</v>
      </c>
      <c r="AF136" s="251">
        <v>6.0874999999999999E-2</v>
      </c>
      <c r="AG136" s="251">
        <v>10.264737500000001</v>
      </c>
      <c r="AH136" s="251">
        <v>1.2945</v>
      </c>
      <c r="AI136" s="251">
        <v>0</v>
      </c>
      <c r="AJ136" s="251">
        <v>0</v>
      </c>
      <c r="AK136" s="251"/>
      <c r="AL136" s="251">
        <v>0</v>
      </c>
      <c r="AM136" s="251">
        <v>4.2875000000000003E-2</v>
      </c>
    </row>
    <row r="137" spans="8:39">
      <c r="H137">
        <v>2009</v>
      </c>
      <c r="I137" s="251">
        <v>15.186712500000001</v>
      </c>
      <c r="J137" s="251">
        <v>0.88741250000000005</v>
      </c>
      <c r="K137" s="251">
        <v>15.8833375</v>
      </c>
      <c r="L137" s="251">
        <v>0.87148749999999997</v>
      </c>
      <c r="M137" s="251">
        <v>0</v>
      </c>
      <c r="N137" s="251">
        <v>0</v>
      </c>
      <c r="O137" s="251"/>
      <c r="P137" s="251">
        <v>0</v>
      </c>
      <c r="Q137" s="251">
        <v>1.2874999999999999E-2</v>
      </c>
      <c r="AD137">
        <v>2008</v>
      </c>
      <c r="AE137" s="251">
        <v>7.0920874999999999</v>
      </c>
      <c r="AF137" s="251">
        <v>1.1825E-2</v>
      </c>
      <c r="AG137" s="251">
        <v>14.71285</v>
      </c>
      <c r="AH137" s="251">
        <v>1.8276250000000001</v>
      </c>
      <c r="AI137" s="251">
        <v>0</v>
      </c>
      <c r="AJ137" s="251">
        <v>0</v>
      </c>
      <c r="AK137" s="251"/>
      <c r="AL137" s="251">
        <v>0</v>
      </c>
      <c r="AM137" s="251">
        <v>0</v>
      </c>
    </row>
    <row r="138" spans="8:39">
      <c r="H138">
        <v>2010</v>
      </c>
      <c r="I138" s="251">
        <v>8.8009000000000004</v>
      </c>
      <c r="J138" s="251">
        <v>0.76432500000000003</v>
      </c>
      <c r="K138" s="251">
        <v>12.7145375</v>
      </c>
      <c r="L138" s="251">
        <v>0.67698749999999996</v>
      </c>
      <c r="M138" s="251">
        <v>0</v>
      </c>
      <c r="N138" s="251">
        <v>0</v>
      </c>
      <c r="O138" s="251">
        <v>0.01</v>
      </c>
      <c r="P138" s="251">
        <v>0</v>
      </c>
      <c r="Q138" s="251">
        <v>8.2000000000000007E-3</v>
      </c>
      <c r="AD138">
        <v>2009</v>
      </c>
      <c r="AE138" s="251">
        <v>15.186712500000001</v>
      </c>
      <c r="AF138" s="251">
        <v>0.88741250000000005</v>
      </c>
      <c r="AG138" s="251">
        <v>15.8833375</v>
      </c>
      <c r="AH138" s="251">
        <v>0.87148749999999997</v>
      </c>
      <c r="AI138" s="251">
        <v>0</v>
      </c>
      <c r="AJ138" s="251">
        <v>0</v>
      </c>
      <c r="AK138" s="251"/>
      <c r="AL138" s="251">
        <v>0</v>
      </c>
      <c r="AM138" s="251">
        <v>1.2874999999999999E-2</v>
      </c>
    </row>
    <row r="139" spans="8:39">
      <c r="H139">
        <v>2011</v>
      </c>
      <c r="I139" s="251">
        <v>17.266337499999999</v>
      </c>
      <c r="J139" s="251">
        <v>0.34131250000000002</v>
      </c>
      <c r="K139" s="251">
        <v>15.833475</v>
      </c>
      <c r="L139" s="251">
        <v>3.3459625000000002</v>
      </c>
      <c r="M139" s="251">
        <v>7.8375000000000007E-3</v>
      </c>
      <c r="N139" s="251">
        <v>0</v>
      </c>
      <c r="O139" s="251">
        <v>0.03</v>
      </c>
      <c r="P139" s="251">
        <v>0</v>
      </c>
      <c r="Q139" s="251">
        <v>0.13446250000000001</v>
      </c>
      <c r="AD139">
        <v>2010</v>
      </c>
      <c r="AE139" s="251">
        <v>8.8009000000000004</v>
      </c>
      <c r="AF139" s="251">
        <v>0.76432500000000003</v>
      </c>
      <c r="AG139" s="251">
        <v>12.7145375</v>
      </c>
      <c r="AH139" s="251">
        <v>0.67698749999999996</v>
      </c>
      <c r="AI139" s="251">
        <v>0</v>
      </c>
      <c r="AJ139" s="251">
        <v>0</v>
      </c>
      <c r="AK139" s="251">
        <v>0.01</v>
      </c>
      <c r="AL139" s="251">
        <v>0</v>
      </c>
      <c r="AM139" s="251">
        <v>8.2000000000000007E-3</v>
      </c>
    </row>
    <row r="140" spans="8:39">
      <c r="H140">
        <v>2012</v>
      </c>
      <c r="I140" s="251">
        <v>15.383437499999999</v>
      </c>
      <c r="J140" s="251">
        <v>4.8143874999999996</v>
      </c>
      <c r="K140" s="251">
        <v>19.184462499999999</v>
      </c>
      <c r="L140" s="251">
        <v>2.9966249999999999</v>
      </c>
      <c r="M140" s="251">
        <v>4.4712500000000002E-2</v>
      </c>
      <c r="N140" s="251">
        <v>0</v>
      </c>
      <c r="O140" s="251">
        <v>0.13</v>
      </c>
      <c r="P140" s="251">
        <v>0</v>
      </c>
      <c r="Q140" s="251">
        <v>1.1020749999999999</v>
      </c>
      <c r="AD140">
        <v>2011</v>
      </c>
      <c r="AE140" s="251">
        <v>17.266337499999999</v>
      </c>
      <c r="AF140" s="251">
        <v>0.34131250000000002</v>
      </c>
      <c r="AG140" s="251">
        <v>15.833475</v>
      </c>
      <c r="AH140" s="251">
        <v>3.3459625000000002</v>
      </c>
      <c r="AI140" s="251">
        <v>7.8375000000000007E-3</v>
      </c>
      <c r="AJ140" s="251">
        <v>0</v>
      </c>
      <c r="AK140" s="251">
        <v>0.03</v>
      </c>
      <c r="AL140" s="251">
        <v>0</v>
      </c>
      <c r="AM140" s="251">
        <v>0.13446250000000001</v>
      </c>
    </row>
    <row r="141" spans="8:39">
      <c r="H141">
        <v>2013</v>
      </c>
      <c r="I141" s="251"/>
      <c r="J141" s="251"/>
      <c r="K141" s="251"/>
      <c r="L141" s="251"/>
      <c r="M141" s="251"/>
      <c r="N141" s="251"/>
      <c r="O141" s="251"/>
      <c r="P141" s="251"/>
      <c r="Q141" s="251"/>
      <c r="AD141">
        <v>2012</v>
      </c>
      <c r="AE141" s="251">
        <v>15.383437499999999</v>
      </c>
      <c r="AF141" s="251">
        <v>4.8143874999999996</v>
      </c>
      <c r="AG141" s="251">
        <v>19.184462499999999</v>
      </c>
      <c r="AH141" s="251">
        <v>2.9966249999999999</v>
      </c>
      <c r="AI141" s="251">
        <v>4.4712500000000002E-2</v>
      </c>
      <c r="AJ141" s="251">
        <v>0</v>
      </c>
      <c r="AK141" s="251">
        <v>0.13</v>
      </c>
      <c r="AL141" s="251">
        <v>0</v>
      </c>
      <c r="AM141" s="251">
        <v>1.1020749999999999</v>
      </c>
    </row>
    <row r="142" spans="8:39">
      <c r="H142">
        <v>2014</v>
      </c>
      <c r="I142" s="251"/>
      <c r="J142" s="251"/>
      <c r="K142" s="251"/>
      <c r="L142" s="251"/>
      <c r="M142" s="251"/>
      <c r="N142" s="251"/>
      <c r="O142" s="251"/>
      <c r="P142" s="251"/>
      <c r="Q142" s="251"/>
      <c r="AD142">
        <v>2015</v>
      </c>
      <c r="AE142" s="251">
        <v>13.119375</v>
      </c>
      <c r="AF142" s="251">
        <v>3.8706249999999995</v>
      </c>
      <c r="AG142" s="251">
        <v>19.886874999999996</v>
      </c>
      <c r="AH142" s="251">
        <v>6.4925000000000015</v>
      </c>
      <c r="AI142" s="251">
        <v>0.62499999999999911</v>
      </c>
      <c r="AJ142" s="251">
        <v>6.2500000000000001E-4</v>
      </c>
      <c r="AK142" s="251">
        <v>1.73</v>
      </c>
      <c r="AL142" s="251">
        <v>0.125</v>
      </c>
      <c r="AM142" s="251">
        <v>1.9087500000000006</v>
      </c>
    </row>
    <row r="143" spans="8:39">
      <c r="H143">
        <v>2015</v>
      </c>
      <c r="I143" s="251">
        <v>13.119375</v>
      </c>
      <c r="J143" s="251">
        <v>3.8706249999999995</v>
      </c>
      <c r="K143" s="251">
        <v>19.886874999999996</v>
      </c>
      <c r="L143" s="251">
        <v>6.4925000000000015</v>
      </c>
      <c r="M143" s="251">
        <v>0.62499999999999911</v>
      </c>
      <c r="N143" s="251">
        <v>6.2500000000000001E-4</v>
      </c>
      <c r="O143" s="251">
        <v>1.73</v>
      </c>
      <c r="P143" s="251">
        <v>0.125</v>
      </c>
      <c r="Q143" s="251">
        <v>1.9087500000000006</v>
      </c>
      <c r="AD143">
        <v>2018</v>
      </c>
      <c r="AE143" s="251">
        <v>12.55</v>
      </c>
      <c r="AF143" s="251">
        <v>4.08</v>
      </c>
      <c r="AG143" s="251">
        <v>16.899999999999999</v>
      </c>
      <c r="AH143" s="251">
        <v>20.49</v>
      </c>
      <c r="AI143" s="251">
        <v>3.77</v>
      </c>
      <c r="AJ143" s="251">
        <v>0.04</v>
      </c>
      <c r="AK143" s="251">
        <v>1.98</v>
      </c>
      <c r="AL143" s="251">
        <v>0.03</v>
      </c>
      <c r="AM143" s="251">
        <v>0.02</v>
      </c>
    </row>
    <row r="144" spans="8:39">
      <c r="H144">
        <v>2016</v>
      </c>
      <c r="I144" s="251"/>
      <c r="J144" s="251"/>
      <c r="K144" s="251"/>
      <c r="L144" s="251"/>
      <c r="M144" s="251"/>
      <c r="N144" s="251"/>
      <c r="O144" s="251"/>
      <c r="P144" s="251"/>
      <c r="Q144" s="251"/>
      <c r="AD144">
        <v>2021</v>
      </c>
      <c r="AE144" s="252">
        <v>16.253899999999998</v>
      </c>
      <c r="AF144" s="252">
        <v>2.7632500000000002</v>
      </c>
      <c r="AG144" s="252">
        <v>4.7919000000000027</v>
      </c>
      <c r="AH144" s="252">
        <v>12.1682375</v>
      </c>
      <c r="AI144" s="252">
        <v>3.1846500000000009</v>
      </c>
      <c r="AJ144" s="252">
        <v>0</v>
      </c>
      <c r="AK144" s="252">
        <v>5.8445499999999999</v>
      </c>
      <c r="AL144" s="252">
        <v>0</v>
      </c>
    </row>
    <row r="145" spans="8:39">
      <c r="H145">
        <v>2017</v>
      </c>
      <c r="I145" s="251"/>
      <c r="J145" s="251"/>
      <c r="K145" s="251"/>
      <c r="L145" s="251"/>
      <c r="M145" s="251"/>
      <c r="N145" s="251"/>
      <c r="O145" s="251"/>
      <c r="P145" s="251"/>
      <c r="Q145" s="251"/>
    </row>
    <row r="146" spans="8:39">
      <c r="H146">
        <v>2018</v>
      </c>
      <c r="I146" s="251">
        <v>12.55</v>
      </c>
      <c r="J146" s="251">
        <v>4.08</v>
      </c>
      <c r="K146" s="251">
        <v>16.899999999999999</v>
      </c>
      <c r="L146" s="251">
        <v>20.49</v>
      </c>
      <c r="M146" s="251">
        <v>3.77</v>
      </c>
      <c r="N146" s="251">
        <v>0.04</v>
      </c>
      <c r="O146" s="251">
        <v>1.98</v>
      </c>
      <c r="P146" s="251">
        <v>0.03</v>
      </c>
      <c r="Q146" s="251">
        <v>0.02</v>
      </c>
    </row>
    <row r="147" spans="8:39">
      <c r="H147">
        <v>2019</v>
      </c>
      <c r="I147" s="251"/>
      <c r="J147" s="251"/>
      <c r="K147" s="251"/>
      <c r="L147" s="251"/>
      <c r="M147" s="251"/>
      <c r="N147" s="251"/>
      <c r="O147" s="251"/>
      <c r="P147" s="251"/>
      <c r="Q147" s="251"/>
    </row>
    <row r="148" spans="8:39">
      <c r="H148">
        <v>2020</v>
      </c>
      <c r="I148" s="251"/>
      <c r="J148" s="251"/>
      <c r="K148" s="251"/>
      <c r="L148" s="251"/>
      <c r="M148" s="251"/>
      <c r="N148" s="251"/>
      <c r="O148" s="251"/>
      <c r="P148" s="251"/>
      <c r="Q148" s="251"/>
    </row>
    <row r="149" spans="8:39">
      <c r="H149">
        <v>2021</v>
      </c>
      <c r="I149" s="252">
        <v>16.253899999999998</v>
      </c>
      <c r="J149" s="252">
        <v>2.7632500000000002</v>
      </c>
      <c r="K149" s="252">
        <v>4.7919000000000027</v>
      </c>
      <c r="L149" s="252">
        <v>12.1682375</v>
      </c>
      <c r="M149" s="252">
        <v>3.1846500000000009</v>
      </c>
      <c r="N149" s="252">
        <v>0</v>
      </c>
      <c r="O149" s="252">
        <v>5.8445499999999999</v>
      </c>
      <c r="P149" s="252">
        <v>0</v>
      </c>
      <c r="Q149" s="252">
        <v>0</v>
      </c>
    </row>
    <row r="150" spans="8:39">
      <c r="I150" s="251"/>
      <c r="J150" s="251"/>
      <c r="K150" s="251"/>
      <c r="L150" s="251"/>
      <c r="M150" s="251"/>
      <c r="N150" s="251"/>
      <c r="O150" s="251"/>
      <c r="P150" s="251"/>
      <c r="Q150" s="251"/>
    </row>
    <row r="151" spans="8:39">
      <c r="I151" s="251"/>
      <c r="J151" s="251"/>
      <c r="K151" s="251"/>
      <c r="L151" s="251"/>
      <c r="M151" s="251"/>
      <c r="N151" s="251"/>
      <c r="O151" s="251"/>
      <c r="P151" s="251"/>
      <c r="Q151" s="251"/>
    </row>
    <row r="152" spans="8:39">
      <c r="I152" s="251"/>
      <c r="J152" s="251"/>
      <c r="K152" s="251"/>
      <c r="L152" s="251"/>
      <c r="M152" s="251"/>
      <c r="N152" s="251"/>
      <c r="O152" s="251"/>
      <c r="P152" s="251"/>
      <c r="Q152" s="251"/>
    </row>
    <row r="159" spans="8:39" ht="15">
      <c r="H159" s="1" t="s">
        <v>51</v>
      </c>
      <c r="I159" t="s">
        <v>43</v>
      </c>
      <c r="J159" t="s">
        <v>44</v>
      </c>
      <c r="K159" t="s">
        <v>45</v>
      </c>
      <c r="L159" t="s">
        <v>46</v>
      </c>
      <c r="M159" t="s">
        <v>47</v>
      </c>
      <c r="N159" t="s">
        <v>48</v>
      </c>
      <c r="O159" t="s">
        <v>49</v>
      </c>
      <c r="P159" t="s">
        <v>52</v>
      </c>
      <c r="Q159" t="s">
        <v>50</v>
      </c>
      <c r="AD159" s="1" t="s">
        <v>51</v>
      </c>
    </row>
    <row r="160" spans="8:39">
      <c r="H160">
        <v>2005</v>
      </c>
      <c r="I160" s="251">
        <v>3.1793</v>
      </c>
      <c r="J160" s="251">
        <v>0.17407500000000001</v>
      </c>
      <c r="K160" s="251">
        <v>10.95415</v>
      </c>
      <c r="L160" s="251">
        <v>0.38674999999999998</v>
      </c>
      <c r="M160" s="251">
        <v>1.25E-3</v>
      </c>
      <c r="N160" s="251">
        <v>0</v>
      </c>
      <c r="O160" s="251">
        <v>0</v>
      </c>
      <c r="P160" s="251">
        <v>0</v>
      </c>
      <c r="Q160" s="251">
        <v>0.32505000000000001</v>
      </c>
      <c r="AE160" t="s">
        <v>43</v>
      </c>
      <c r="AF160" t="s">
        <v>44</v>
      </c>
      <c r="AG160" t="s">
        <v>45</v>
      </c>
      <c r="AH160" t="s">
        <v>46</v>
      </c>
      <c r="AI160" t="s">
        <v>47</v>
      </c>
      <c r="AJ160" t="s">
        <v>48</v>
      </c>
      <c r="AK160" t="s">
        <v>49</v>
      </c>
      <c r="AL160" t="s">
        <v>52</v>
      </c>
      <c r="AM160" t="s">
        <v>50</v>
      </c>
    </row>
    <row r="161" spans="8:50">
      <c r="H161">
        <v>2006</v>
      </c>
      <c r="I161" s="251">
        <v>3.3782000000000001</v>
      </c>
      <c r="J161" s="251">
        <v>0</v>
      </c>
      <c r="K161" s="251">
        <v>11.0802</v>
      </c>
      <c r="L161" s="251">
        <v>0.23350000000000001</v>
      </c>
      <c r="M161" s="251">
        <v>6.3749999999999996E-3</v>
      </c>
      <c r="N161" s="251">
        <v>0</v>
      </c>
      <c r="O161" s="251">
        <v>0</v>
      </c>
      <c r="P161" s="251">
        <v>0</v>
      </c>
      <c r="Q161" s="251">
        <v>2.5575000000000001E-2</v>
      </c>
      <c r="AD161">
        <v>2005</v>
      </c>
      <c r="AE161" s="251">
        <v>3.1793</v>
      </c>
      <c r="AF161" s="251">
        <v>0.17407500000000001</v>
      </c>
      <c r="AG161" s="251">
        <v>10.95415</v>
      </c>
      <c r="AH161" s="251">
        <v>0.38674999999999998</v>
      </c>
      <c r="AI161" s="251">
        <v>1.25E-3</v>
      </c>
      <c r="AJ161" s="251">
        <v>0</v>
      </c>
      <c r="AK161" s="251">
        <v>0</v>
      </c>
      <c r="AL161" s="251">
        <v>0</v>
      </c>
      <c r="AM161" s="251">
        <v>0.32505000000000001</v>
      </c>
    </row>
    <row r="162" spans="8:50">
      <c r="H162">
        <v>2007</v>
      </c>
      <c r="I162" s="251">
        <v>1.213125</v>
      </c>
      <c r="J162" s="251">
        <v>0</v>
      </c>
      <c r="K162" s="251">
        <v>4.3988250000000004</v>
      </c>
      <c r="L162" s="251">
        <v>0.35317500000000002</v>
      </c>
      <c r="M162" s="251">
        <v>0</v>
      </c>
      <c r="N162" s="251">
        <v>0</v>
      </c>
      <c r="O162" s="251">
        <v>0</v>
      </c>
      <c r="P162" s="251">
        <v>0</v>
      </c>
      <c r="Q162" s="251">
        <v>7.5050000000000006E-2</v>
      </c>
      <c r="AD162">
        <v>2006</v>
      </c>
      <c r="AE162" s="251">
        <v>3.3782000000000001</v>
      </c>
      <c r="AF162" s="251">
        <v>0</v>
      </c>
      <c r="AG162" s="251">
        <v>11.0802</v>
      </c>
      <c r="AH162" s="251">
        <v>0.23350000000000001</v>
      </c>
      <c r="AI162" s="251">
        <v>6.3749999999999996E-3</v>
      </c>
      <c r="AJ162" s="251">
        <v>0</v>
      </c>
      <c r="AK162" s="251">
        <v>0</v>
      </c>
      <c r="AL162" s="251">
        <v>0</v>
      </c>
      <c r="AM162" s="251">
        <v>2.5575000000000001E-2</v>
      </c>
    </row>
    <row r="163" spans="8:50">
      <c r="H163">
        <v>2008</v>
      </c>
      <c r="I163" s="251">
        <v>4.7899999999999998E-2</v>
      </c>
      <c r="J163" s="251">
        <v>0</v>
      </c>
      <c r="K163" s="251">
        <v>5.8343499999999997</v>
      </c>
      <c r="L163" s="251">
        <v>0.39324999999999999</v>
      </c>
      <c r="M163" s="251">
        <v>8.5000000000000006E-3</v>
      </c>
      <c r="N163" s="251">
        <v>0</v>
      </c>
      <c r="O163" s="251">
        <v>0</v>
      </c>
      <c r="P163" s="251">
        <v>0</v>
      </c>
      <c r="Q163" s="251">
        <v>4.3325000000000002E-2</v>
      </c>
      <c r="AD163">
        <v>2007</v>
      </c>
      <c r="AE163" s="251">
        <v>1.213125</v>
      </c>
      <c r="AF163" s="251">
        <v>0</v>
      </c>
      <c r="AG163" s="251">
        <v>4.3988250000000004</v>
      </c>
      <c r="AH163" s="251">
        <v>0.35317500000000002</v>
      </c>
      <c r="AI163" s="251">
        <v>0</v>
      </c>
      <c r="AJ163" s="251">
        <v>0</v>
      </c>
      <c r="AK163" s="251">
        <v>0</v>
      </c>
      <c r="AL163" s="251">
        <v>0</v>
      </c>
      <c r="AM163" s="251">
        <v>7.5050000000000006E-2</v>
      </c>
    </row>
    <row r="164" spans="8:50">
      <c r="H164">
        <v>2009</v>
      </c>
      <c r="I164" s="251">
        <v>11.185650000000001</v>
      </c>
      <c r="J164" s="251">
        <v>9.0749999999999997E-2</v>
      </c>
      <c r="K164" s="251">
        <v>10.6342</v>
      </c>
      <c r="L164" s="251">
        <v>0.44292500000000001</v>
      </c>
      <c r="M164" s="251">
        <v>6.7400000000000002E-2</v>
      </c>
      <c r="N164" s="251">
        <v>0</v>
      </c>
      <c r="O164" s="251">
        <v>0</v>
      </c>
      <c r="P164" s="251">
        <v>0</v>
      </c>
      <c r="Q164" s="251">
        <v>2.725E-2</v>
      </c>
      <c r="AD164">
        <v>2008</v>
      </c>
      <c r="AE164" s="251">
        <v>4.7899999999999998E-2</v>
      </c>
      <c r="AF164" s="251">
        <v>0</v>
      </c>
      <c r="AG164" s="251">
        <v>5.8343499999999997</v>
      </c>
      <c r="AH164" s="251">
        <v>0.39324999999999999</v>
      </c>
      <c r="AI164" s="251">
        <v>8.5000000000000006E-3</v>
      </c>
      <c r="AJ164" s="251">
        <v>0</v>
      </c>
      <c r="AK164" s="251">
        <v>0</v>
      </c>
      <c r="AL164" s="251">
        <v>0</v>
      </c>
      <c r="AM164" s="251">
        <v>4.3325000000000002E-2</v>
      </c>
    </row>
    <row r="165" spans="8:50">
      <c r="H165">
        <v>2010</v>
      </c>
      <c r="I165" s="251">
        <v>7.11289841772152</v>
      </c>
      <c r="J165" s="251">
        <v>0</v>
      </c>
      <c r="K165" s="251">
        <v>14.009395886076</v>
      </c>
      <c r="L165" s="251">
        <v>1.06751708860759</v>
      </c>
      <c r="M165" s="251">
        <v>0.307801265822785</v>
      </c>
      <c r="N165" s="251">
        <v>0</v>
      </c>
      <c r="O165" s="251">
        <v>0</v>
      </c>
      <c r="P165" s="251">
        <v>0</v>
      </c>
      <c r="Q165" s="251">
        <v>8.1695886075949298E-2</v>
      </c>
      <c r="AD165">
        <v>2009</v>
      </c>
      <c r="AE165" s="251">
        <v>11.185650000000001</v>
      </c>
      <c r="AF165" s="251">
        <v>9.0749999999999997E-2</v>
      </c>
      <c r="AG165" s="251">
        <v>10.6342</v>
      </c>
      <c r="AH165" s="251">
        <v>0.44292500000000001</v>
      </c>
      <c r="AI165" s="251">
        <v>6.7400000000000002E-2</v>
      </c>
      <c r="AJ165" s="251">
        <v>0</v>
      </c>
      <c r="AK165" s="251">
        <v>0</v>
      </c>
      <c r="AL165" s="251">
        <v>0</v>
      </c>
      <c r="AM165" s="251">
        <v>2.725E-2</v>
      </c>
      <c r="AO165" s="5"/>
    </row>
    <row r="166" spans="8:50">
      <c r="H166">
        <v>2011</v>
      </c>
      <c r="I166" s="251"/>
      <c r="J166" s="251"/>
      <c r="K166" s="251"/>
      <c r="L166" s="251"/>
      <c r="M166" s="251"/>
      <c r="N166" s="251"/>
      <c r="O166" s="251"/>
      <c r="P166" s="251"/>
      <c r="Q166" s="251"/>
      <c r="AD166">
        <v>2010</v>
      </c>
      <c r="AE166" s="251">
        <v>7.11289841772152</v>
      </c>
      <c r="AF166" s="251">
        <v>0</v>
      </c>
      <c r="AG166" s="251">
        <v>14.009395886076</v>
      </c>
      <c r="AH166" s="251">
        <v>1.06751708860759</v>
      </c>
      <c r="AI166" s="251">
        <v>0.307801265822785</v>
      </c>
      <c r="AJ166" s="251">
        <v>0</v>
      </c>
      <c r="AK166" s="251">
        <v>0</v>
      </c>
      <c r="AL166" s="251">
        <v>0</v>
      </c>
      <c r="AM166" s="251">
        <v>8.1695886075949298E-2</v>
      </c>
    </row>
    <row r="167" spans="8:50">
      <c r="H167">
        <v>2012</v>
      </c>
      <c r="I167" s="251"/>
      <c r="J167" s="251"/>
      <c r="K167" s="251"/>
      <c r="L167" s="251"/>
      <c r="M167" s="251"/>
      <c r="N167" s="251"/>
      <c r="O167" s="251"/>
      <c r="P167" s="251"/>
      <c r="Q167" s="251"/>
      <c r="AD167">
        <v>2013</v>
      </c>
      <c r="AE167" s="251">
        <v>22.7</v>
      </c>
      <c r="AF167" s="251">
        <v>0</v>
      </c>
      <c r="AG167" s="251">
        <v>8.7200000000000006</v>
      </c>
      <c r="AH167" s="251">
        <v>5.81</v>
      </c>
      <c r="AI167" s="251">
        <v>1.7</v>
      </c>
      <c r="AJ167" s="251">
        <v>0</v>
      </c>
      <c r="AK167" s="251">
        <v>0</v>
      </c>
      <c r="AL167" s="251">
        <v>0</v>
      </c>
      <c r="AM167" s="251">
        <v>0</v>
      </c>
    </row>
    <row r="168" spans="8:50">
      <c r="H168">
        <v>2013</v>
      </c>
      <c r="I168" s="251">
        <v>22.7</v>
      </c>
      <c r="J168" s="251">
        <v>0</v>
      </c>
      <c r="K168" s="251">
        <v>8.7200000000000006</v>
      </c>
      <c r="L168" s="251">
        <v>5.81</v>
      </c>
      <c r="M168" s="251">
        <v>1.7</v>
      </c>
      <c r="N168" s="251">
        <v>0</v>
      </c>
      <c r="O168" s="251">
        <v>0</v>
      </c>
      <c r="P168" s="251">
        <v>0</v>
      </c>
      <c r="Q168" s="251">
        <v>0</v>
      </c>
      <c r="AD168">
        <v>2016</v>
      </c>
      <c r="AE168" s="251">
        <v>9.1999999999999993</v>
      </c>
      <c r="AF168" s="251">
        <v>0.9</v>
      </c>
      <c r="AG168" s="251">
        <v>10.1</v>
      </c>
      <c r="AH168" s="251">
        <v>12.2</v>
      </c>
      <c r="AI168" s="251">
        <v>4.7</v>
      </c>
      <c r="AJ168" s="251">
        <v>0</v>
      </c>
      <c r="AK168" s="251">
        <v>0.2</v>
      </c>
      <c r="AL168" s="251">
        <v>8.4600000000000009</v>
      </c>
      <c r="AM168" s="251">
        <v>9.1</v>
      </c>
    </row>
    <row r="169" spans="8:50">
      <c r="H169">
        <v>2014</v>
      </c>
      <c r="I169" s="251"/>
      <c r="J169" s="251"/>
      <c r="K169" s="251"/>
      <c r="L169" s="251"/>
      <c r="M169" s="251"/>
      <c r="N169" s="251"/>
      <c r="O169" s="251"/>
      <c r="P169" s="251"/>
      <c r="Q169" s="251"/>
      <c r="AD169">
        <v>2019</v>
      </c>
      <c r="AE169" s="251">
        <v>8.68</v>
      </c>
      <c r="AF169" s="251">
        <v>0.33</v>
      </c>
      <c r="AG169" s="251">
        <v>12.67</v>
      </c>
      <c r="AH169" s="251">
        <v>15.23</v>
      </c>
      <c r="AI169" s="251">
        <v>2.72</v>
      </c>
      <c r="AJ169" s="251">
        <v>0</v>
      </c>
      <c r="AK169" s="251">
        <v>0.06</v>
      </c>
      <c r="AL169" s="251">
        <v>3.76</v>
      </c>
      <c r="AM169" s="251">
        <v>0.06</v>
      </c>
    </row>
    <row r="170" spans="8:50">
      <c r="H170">
        <v>2015</v>
      </c>
      <c r="I170" s="251"/>
      <c r="J170" s="251"/>
      <c r="K170" s="251"/>
      <c r="L170" s="251"/>
      <c r="M170" s="251"/>
      <c r="N170" s="251"/>
      <c r="O170" s="251"/>
      <c r="P170" s="251"/>
      <c r="Q170" s="251"/>
      <c r="AD170">
        <v>2022</v>
      </c>
      <c r="AE170" s="251">
        <v>10.871325000000002</v>
      </c>
      <c r="AF170" s="251">
        <v>4.8003750000000007</v>
      </c>
      <c r="AG170" s="251">
        <v>10.388300000000006</v>
      </c>
      <c r="AH170" s="251">
        <v>21.827275</v>
      </c>
      <c r="AI170" s="251">
        <v>5.3991500000000006</v>
      </c>
      <c r="AJ170" s="251">
        <v>0</v>
      </c>
      <c r="AK170" s="251">
        <v>0</v>
      </c>
      <c r="AL170" s="251">
        <v>0.438975</v>
      </c>
      <c r="AM170" s="251">
        <v>0.11265000000000001</v>
      </c>
      <c r="AP170" s="5"/>
    </row>
    <row r="171" spans="8:50">
      <c r="H171">
        <v>2016</v>
      </c>
      <c r="I171" s="251">
        <v>9.1999999999999993</v>
      </c>
      <c r="J171" s="251">
        <v>0.9</v>
      </c>
      <c r="K171" s="251">
        <v>10.1</v>
      </c>
      <c r="L171" s="251">
        <v>12.2</v>
      </c>
      <c r="M171" s="251">
        <v>4.7</v>
      </c>
      <c r="N171" s="251">
        <v>0</v>
      </c>
      <c r="O171" s="251">
        <v>0.2</v>
      </c>
      <c r="P171" s="251">
        <v>8.4600000000000009</v>
      </c>
      <c r="Q171" s="251">
        <v>9.1</v>
      </c>
      <c r="U171" s="30"/>
      <c r="V171" s="29"/>
      <c r="W171" s="29"/>
      <c r="X171" s="29"/>
      <c r="Y171" s="29"/>
      <c r="Z171" s="29"/>
      <c r="AA171" s="29"/>
      <c r="AB171" s="29"/>
      <c r="AC171" s="5"/>
      <c r="AQ171" s="5"/>
      <c r="AR171" s="29"/>
      <c r="AS171" s="5"/>
      <c r="AT171" s="5"/>
      <c r="AU171" s="5"/>
      <c r="AV171" s="5"/>
      <c r="AW171" s="5"/>
      <c r="AX171" s="29"/>
    </row>
    <row r="172" spans="8:50">
      <c r="H172">
        <v>2017</v>
      </c>
      <c r="I172" s="251"/>
      <c r="J172" s="251"/>
      <c r="K172" s="251"/>
      <c r="L172" s="251"/>
      <c r="M172" s="251"/>
      <c r="N172" s="251"/>
      <c r="O172" s="251"/>
      <c r="P172" s="251"/>
      <c r="Q172" s="251"/>
    </row>
    <row r="173" spans="8:50">
      <c r="H173">
        <v>2018</v>
      </c>
      <c r="I173" s="251"/>
      <c r="J173" s="251"/>
      <c r="K173" s="251"/>
      <c r="L173" s="251"/>
      <c r="M173" s="251"/>
      <c r="N173" s="251"/>
      <c r="O173" s="251"/>
      <c r="P173" s="251"/>
      <c r="Q173" s="251"/>
    </row>
    <row r="174" spans="8:50">
      <c r="H174">
        <v>2019</v>
      </c>
      <c r="I174" s="251">
        <v>8.68</v>
      </c>
      <c r="J174" s="251">
        <v>0.33</v>
      </c>
      <c r="K174" s="251">
        <v>12.67</v>
      </c>
      <c r="L174" s="251">
        <v>15.23</v>
      </c>
      <c r="M174" s="251">
        <v>2.72</v>
      </c>
      <c r="N174" s="251">
        <v>0</v>
      </c>
      <c r="O174" s="251">
        <v>0.06</v>
      </c>
      <c r="P174" s="251">
        <v>3.76</v>
      </c>
      <c r="Q174" s="251">
        <v>0.06</v>
      </c>
    </row>
    <row r="175" spans="8:50">
      <c r="H175">
        <v>2020</v>
      </c>
      <c r="I175" s="251"/>
      <c r="J175" s="251"/>
      <c r="K175" s="251"/>
      <c r="L175" s="251"/>
      <c r="M175" s="251"/>
      <c r="N175" s="251"/>
      <c r="O175" s="251"/>
      <c r="P175" s="251"/>
      <c r="Q175" s="251"/>
    </row>
    <row r="176" spans="8:50">
      <c r="H176">
        <v>2021</v>
      </c>
      <c r="I176" s="174"/>
      <c r="J176" s="174"/>
      <c r="K176" s="174"/>
      <c r="L176" s="174"/>
      <c r="M176" s="174"/>
      <c r="N176" s="174"/>
      <c r="O176" s="174"/>
      <c r="P176" s="174"/>
      <c r="Q176" s="174"/>
    </row>
    <row r="177" spans="8:39">
      <c r="H177">
        <v>2022</v>
      </c>
      <c r="I177" s="251">
        <v>10.871325000000002</v>
      </c>
      <c r="J177" s="251">
        <v>4.8003750000000007</v>
      </c>
      <c r="K177" s="251">
        <v>10.388300000000006</v>
      </c>
      <c r="L177" s="251">
        <v>21.827275</v>
      </c>
      <c r="M177" s="251">
        <v>5.3991500000000006</v>
      </c>
      <c r="N177" s="251">
        <v>0</v>
      </c>
      <c r="O177" s="251">
        <v>0</v>
      </c>
      <c r="P177" s="251">
        <v>0.438975</v>
      </c>
      <c r="Q177" s="251">
        <v>0.11265000000000001</v>
      </c>
    </row>
    <row r="188" spans="8:39" ht="15">
      <c r="H188" s="1" t="s">
        <v>31</v>
      </c>
      <c r="I188" t="s">
        <v>43</v>
      </c>
      <c r="J188" t="s">
        <v>44</v>
      </c>
      <c r="K188" t="s">
        <v>45</v>
      </c>
      <c r="L188" t="s">
        <v>46</v>
      </c>
      <c r="M188" t="s">
        <v>47</v>
      </c>
      <c r="N188" t="s">
        <v>48</v>
      </c>
      <c r="O188" t="s">
        <v>49</v>
      </c>
      <c r="P188" t="s">
        <v>327</v>
      </c>
      <c r="Q188" t="s">
        <v>50</v>
      </c>
      <c r="AD188" s="1" t="s">
        <v>31</v>
      </c>
    </row>
    <row r="189" spans="8:39">
      <c r="H189">
        <v>2005</v>
      </c>
      <c r="I189" s="251">
        <v>3.010475</v>
      </c>
      <c r="J189" s="251">
        <v>8.25E-4</v>
      </c>
      <c r="K189" s="251">
        <v>20.363524999999999</v>
      </c>
      <c r="L189" s="251">
        <v>0.21249999999999999</v>
      </c>
      <c r="M189" s="251">
        <v>1.6500000000000001E-2</v>
      </c>
      <c r="N189" s="251">
        <v>0</v>
      </c>
      <c r="O189" s="251">
        <v>0</v>
      </c>
      <c r="P189" s="251">
        <v>0</v>
      </c>
      <c r="Q189" s="251">
        <v>2.7650000000000001E-2</v>
      </c>
      <c r="AE189" t="s">
        <v>43</v>
      </c>
      <c r="AF189" t="s">
        <v>44</v>
      </c>
      <c r="AG189" t="s">
        <v>45</v>
      </c>
      <c r="AH189" t="s">
        <v>46</v>
      </c>
      <c r="AI189" t="s">
        <v>47</v>
      </c>
      <c r="AJ189" t="s">
        <v>48</v>
      </c>
      <c r="AK189" t="s">
        <v>49</v>
      </c>
      <c r="AL189" t="s">
        <v>327</v>
      </c>
      <c r="AM189" t="s">
        <v>50</v>
      </c>
    </row>
    <row r="190" spans="8:39">
      <c r="H190">
        <v>2006</v>
      </c>
      <c r="I190" s="251">
        <v>4.8426999999999998</v>
      </c>
      <c r="J190" s="251">
        <v>0</v>
      </c>
      <c r="K190" s="251">
        <v>13.8055</v>
      </c>
      <c r="L190" s="251">
        <v>0.14449999999999999</v>
      </c>
      <c r="M190" s="251">
        <v>0.11812499999999999</v>
      </c>
      <c r="N190" s="251">
        <v>0</v>
      </c>
      <c r="O190" s="251">
        <v>0</v>
      </c>
      <c r="P190" s="251">
        <v>0</v>
      </c>
      <c r="Q190" s="251">
        <v>2.0625000000000001E-2</v>
      </c>
      <c r="AD190">
        <v>2005</v>
      </c>
      <c r="AE190" s="251">
        <v>3.010475</v>
      </c>
      <c r="AF190" s="251">
        <v>8.25E-4</v>
      </c>
      <c r="AG190" s="251">
        <v>20.363524999999999</v>
      </c>
      <c r="AH190" s="251">
        <v>0.21249999999999999</v>
      </c>
      <c r="AI190" s="251">
        <v>1.6500000000000001E-2</v>
      </c>
      <c r="AJ190" s="251">
        <v>0</v>
      </c>
      <c r="AK190" s="251">
        <v>0</v>
      </c>
      <c r="AL190" s="251">
        <v>0</v>
      </c>
      <c r="AM190" s="251">
        <v>2.7650000000000001E-2</v>
      </c>
    </row>
    <row r="191" spans="8:39">
      <c r="H191">
        <v>2007</v>
      </c>
      <c r="I191" s="251">
        <v>5.6470306962025303</v>
      </c>
      <c r="J191" s="251">
        <v>0</v>
      </c>
      <c r="K191" s="251">
        <v>9.1447689873417701</v>
      </c>
      <c r="L191" s="251">
        <v>0.18936708860759499</v>
      </c>
      <c r="M191" s="251">
        <v>0.21916139240506299</v>
      </c>
      <c r="N191" s="251">
        <v>0</v>
      </c>
      <c r="O191" s="251">
        <v>0</v>
      </c>
      <c r="P191" s="251">
        <v>0</v>
      </c>
      <c r="Q191" s="251">
        <v>8.6075949367088594E-3</v>
      </c>
      <c r="AD191">
        <v>2006</v>
      </c>
      <c r="AE191" s="251">
        <v>4.8426999999999998</v>
      </c>
      <c r="AF191" s="251">
        <v>0</v>
      </c>
      <c r="AG191" s="251">
        <v>13.8055</v>
      </c>
      <c r="AH191" s="251">
        <v>0.14449999999999999</v>
      </c>
      <c r="AI191" s="251">
        <v>0.11812499999999999</v>
      </c>
      <c r="AJ191" s="251">
        <v>0</v>
      </c>
      <c r="AK191" s="251">
        <v>0</v>
      </c>
      <c r="AL191" s="251">
        <v>0</v>
      </c>
      <c r="AM191" s="251">
        <v>2.0625000000000001E-2</v>
      </c>
    </row>
    <row r="192" spans="8:39">
      <c r="H192">
        <v>2008</v>
      </c>
      <c r="I192" s="251">
        <v>2.2064702531645599</v>
      </c>
      <c r="J192" s="251">
        <v>8.25E-4</v>
      </c>
      <c r="K192" s="251">
        <v>3.6871126582278499</v>
      </c>
      <c r="L192" s="251">
        <v>0.19453164556961999</v>
      </c>
      <c r="M192" s="251">
        <v>0.108505379746835</v>
      </c>
      <c r="N192" s="251">
        <v>0</v>
      </c>
      <c r="O192" s="251">
        <v>0</v>
      </c>
      <c r="P192" s="251">
        <v>0</v>
      </c>
      <c r="Q192" s="251">
        <v>0.76065000000000005</v>
      </c>
      <c r="AD192">
        <v>2007</v>
      </c>
      <c r="AE192" s="251">
        <v>5.6470306962025303</v>
      </c>
      <c r="AF192" s="251">
        <v>0</v>
      </c>
      <c r="AG192" s="251">
        <v>9.1447689873417701</v>
      </c>
      <c r="AH192" s="251">
        <v>0.18936708860759499</v>
      </c>
      <c r="AI192" s="251">
        <v>0.21916139240506299</v>
      </c>
      <c r="AJ192" s="251">
        <v>0</v>
      </c>
      <c r="AK192" s="251">
        <v>0</v>
      </c>
      <c r="AL192" s="251">
        <v>0</v>
      </c>
      <c r="AM192" s="251">
        <v>8.6075949367088594E-3</v>
      </c>
    </row>
    <row r="193" spans="8:39">
      <c r="H193">
        <v>2009</v>
      </c>
      <c r="I193" s="251">
        <v>7.47286428571429</v>
      </c>
      <c r="J193" s="251">
        <v>8.5714285714285699E-4</v>
      </c>
      <c r="K193" s="251">
        <v>7.7438392857142899</v>
      </c>
      <c r="L193" s="251">
        <v>0.39278571428571402</v>
      </c>
      <c r="M193" s="251">
        <v>0.795732142857143</v>
      </c>
      <c r="N193" s="251">
        <v>0</v>
      </c>
      <c r="O193" s="251">
        <v>0</v>
      </c>
      <c r="P193" s="251">
        <v>0</v>
      </c>
      <c r="Q193" s="251">
        <v>0.158571428571429</v>
      </c>
      <c r="AD193">
        <v>2008</v>
      </c>
      <c r="AE193" s="251">
        <v>2.2064702531645599</v>
      </c>
      <c r="AF193" s="251">
        <v>8.25E-4</v>
      </c>
      <c r="AG193" s="251">
        <v>3.6871126582278499</v>
      </c>
      <c r="AH193" s="251">
        <v>0.19453164556961999</v>
      </c>
      <c r="AI193" s="251">
        <v>0.108505379746835</v>
      </c>
      <c r="AJ193" s="251">
        <v>0</v>
      </c>
      <c r="AK193" s="251">
        <v>0</v>
      </c>
      <c r="AL193" s="251">
        <v>0</v>
      </c>
      <c r="AM193" s="251">
        <v>0.76065000000000005</v>
      </c>
    </row>
    <row r="194" spans="8:39">
      <c r="H194">
        <v>2010</v>
      </c>
      <c r="I194" s="251">
        <v>12.486177848101301</v>
      </c>
      <c r="J194" s="251">
        <v>8.2500000000000004E-3</v>
      </c>
      <c r="K194" s="251">
        <v>9.4947506329113995</v>
      </c>
      <c r="L194" s="251">
        <v>0.474242721518987</v>
      </c>
      <c r="M194" s="251">
        <v>0.72671550632911397</v>
      </c>
      <c r="N194" s="251">
        <v>0</v>
      </c>
      <c r="O194" s="251">
        <v>0</v>
      </c>
      <c r="P194" s="251">
        <v>6.31993670886076E-2</v>
      </c>
      <c r="Q194" s="251">
        <v>0.24050537974683542</v>
      </c>
      <c r="AD194">
        <v>2009</v>
      </c>
      <c r="AE194" s="251">
        <v>7.47286428571429</v>
      </c>
      <c r="AF194" s="251">
        <v>8.5714285714285699E-4</v>
      </c>
      <c r="AG194" s="251">
        <v>7.7438392857142899</v>
      </c>
      <c r="AH194" s="251">
        <v>0.39278571428571402</v>
      </c>
      <c r="AI194" s="251">
        <v>0.795732142857143</v>
      </c>
      <c r="AJ194" s="251">
        <v>0</v>
      </c>
      <c r="AK194" s="251">
        <v>0</v>
      </c>
      <c r="AL194" s="251">
        <v>0</v>
      </c>
      <c r="AM194" s="251">
        <v>0.158571428571429</v>
      </c>
    </row>
    <row r="195" spans="8:39">
      <c r="H195">
        <v>2011</v>
      </c>
      <c r="I195" s="251">
        <v>8.03690696202532</v>
      </c>
      <c r="J195" s="251">
        <v>0</v>
      </c>
      <c r="K195" s="251">
        <v>5.2426968354430397</v>
      </c>
      <c r="L195" s="251">
        <v>7.3085443037974707E-2</v>
      </c>
      <c r="M195" s="251">
        <v>0.83191360759493604</v>
      </c>
      <c r="N195" s="251">
        <v>0</v>
      </c>
      <c r="O195" s="251">
        <v>0</v>
      </c>
      <c r="P195" s="251">
        <v>0.61502436708860797</v>
      </c>
      <c r="Q195" s="251">
        <v>4.2208860759490596E-3</v>
      </c>
      <c r="AD195">
        <v>2010</v>
      </c>
      <c r="AE195" s="251">
        <v>12.486177848101301</v>
      </c>
      <c r="AF195" s="251">
        <v>8.2500000000000004E-3</v>
      </c>
      <c r="AG195" s="251">
        <v>9.4947506329113995</v>
      </c>
      <c r="AH195" s="251">
        <v>0.474242721518987</v>
      </c>
      <c r="AI195" s="251">
        <v>0.72671550632911397</v>
      </c>
      <c r="AJ195" s="251">
        <v>0</v>
      </c>
      <c r="AK195" s="251">
        <v>0</v>
      </c>
      <c r="AL195" s="251">
        <v>6.31993670886076E-2</v>
      </c>
      <c r="AM195" s="251">
        <v>0.24050537974683542</v>
      </c>
    </row>
    <row r="196" spans="8:39">
      <c r="H196">
        <v>2012</v>
      </c>
      <c r="I196" s="251"/>
      <c r="J196" s="251"/>
      <c r="K196" s="251"/>
      <c r="L196" s="251"/>
      <c r="M196" s="251"/>
      <c r="N196" s="251"/>
      <c r="O196" s="251"/>
      <c r="P196" s="251"/>
      <c r="Q196" s="251"/>
      <c r="AD196">
        <v>2011</v>
      </c>
      <c r="AE196" s="251">
        <v>8.03690696202532</v>
      </c>
      <c r="AF196" s="251">
        <v>0</v>
      </c>
      <c r="AG196" s="251">
        <v>5.2426968354430397</v>
      </c>
      <c r="AH196" s="251">
        <v>7.3085443037974707E-2</v>
      </c>
      <c r="AI196" s="251">
        <v>0.83191360759493604</v>
      </c>
      <c r="AJ196" s="251">
        <v>0</v>
      </c>
      <c r="AK196" s="251">
        <v>0</v>
      </c>
      <c r="AL196" s="251">
        <v>0.61502436708860797</v>
      </c>
      <c r="AM196" s="251">
        <v>4.2208860759490596E-3</v>
      </c>
    </row>
    <row r="197" spans="8:39">
      <c r="H197">
        <v>2013</v>
      </c>
      <c r="I197" s="251">
        <v>11.68</v>
      </c>
      <c r="J197" s="251">
        <v>0</v>
      </c>
      <c r="K197" s="251">
        <v>8.65</v>
      </c>
      <c r="L197" s="251">
        <v>7.19</v>
      </c>
      <c r="M197" s="251">
        <v>1.76</v>
      </c>
      <c r="N197" s="251">
        <v>0</v>
      </c>
      <c r="O197" s="251">
        <v>0</v>
      </c>
      <c r="P197" s="251">
        <v>4.75</v>
      </c>
      <c r="Q197" s="251">
        <v>0</v>
      </c>
      <c r="AD197">
        <v>2013</v>
      </c>
      <c r="AE197" s="251">
        <v>11.68</v>
      </c>
      <c r="AF197" s="251">
        <v>0</v>
      </c>
      <c r="AG197" s="251">
        <v>8.65</v>
      </c>
      <c r="AH197" s="251">
        <v>7.19</v>
      </c>
      <c r="AI197" s="251">
        <v>1.76</v>
      </c>
      <c r="AJ197" s="251">
        <v>0</v>
      </c>
      <c r="AK197" s="251">
        <v>0</v>
      </c>
      <c r="AL197" s="251">
        <v>4.75</v>
      </c>
      <c r="AM197" s="251">
        <v>0</v>
      </c>
    </row>
    <row r="198" spans="8:39">
      <c r="H198">
        <v>2014</v>
      </c>
      <c r="I198" s="251">
        <v>29.85</v>
      </c>
      <c r="J198" s="251">
        <v>0.04</v>
      </c>
      <c r="K198" s="251">
        <v>9.49</v>
      </c>
      <c r="L198" s="251">
        <v>0.56999999999999995</v>
      </c>
      <c r="M198" s="251">
        <v>1.46</v>
      </c>
      <c r="N198" s="251">
        <v>0</v>
      </c>
      <c r="O198" s="251">
        <v>0.27</v>
      </c>
      <c r="P198" s="251">
        <v>22.1</v>
      </c>
      <c r="Q198" s="251">
        <v>0</v>
      </c>
      <c r="AD198">
        <v>2014</v>
      </c>
      <c r="AE198" s="251">
        <v>29.85</v>
      </c>
      <c r="AF198" s="251">
        <v>0.04</v>
      </c>
      <c r="AG198" s="251">
        <v>9.49</v>
      </c>
      <c r="AH198" s="251">
        <v>0.56999999999999995</v>
      </c>
      <c r="AI198" s="251">
        <v>1.46</v>
      </c>
      <c r="AJ198" s="251">
        <v>0</v>
      </c>
      <c r="AK198" s="251">
        <v>0.27</v>
      </c>
      <c r="AL198" s="251">
        <v>22.1</v>
      </c>
      <c r="AM198" s="251">
        <v>0</v>
      </c>
    </row>
    <row r="199" spans="8:39">
      <c r="H199">
        <v>2015</v>
      </c>
      <c r="I199" s="251"/>
      <c r="J199" s="251"/>
      <c r="K199" s="251"/>
      <c r="L199" s="251"/>
      <c r="M199" s="251"/>
      <c r="N199" s="251"/>
      <c r="O199" s="251"/>
      <c r="P199" s="251"/>
      <c r="Q199" s="251"/>
      <c r="AD199">
        <v>2017</v>
      </c>
      <c r="AE199" s="253">
        <v>11.05</v>
      </c>
      <c r="AF199" s="253">
        <v>3.0000000000000001E-3</v>
      </c>
      <c r="AG199" s="253">
        <v>14.42</v>
      </c>
      <c r="AH199" s="253">
        <v>3.05</v>
      </c>
      <c r="AI199" s="253">
        <v>6.6509999999999998</v>
      </c>
      <c r="AJ199" s="253">
        <v>0</v>
      </c>
      <c r="AK199" s="253">
        <v>0.01</v>
      </c>
      <c r="AL199" s="253">
        <v>7.29</v>
      </c>
      <c r="AM199" s="253">
        <v>0</v>
      </c>
    </row>
    <row r="200" spans="8:39">
      <c r="H200">
        <v>2016</v>
      </c>
      <c r="I200" s="251"/>
      <c r="J200" s="251"/>
      <c r="K200" s="251"/>
      <c r="L200" s="251"/>
      <c r="M200" s="251"/>
      <c r="N200" s="251"/>
      <c r="O200" s="251"/>
      <c r="P200" s="251"/>
      <c r="Q200" s="251"/>
      <c r="AD200">
        <v>2020</v>
      </c>
      <c r="AE200" s="251">
        <v>15.152159210526301</v>
      </c>
      <c r="AF200" s="251">
        <v>5.5560526315789463E-2</v>
      </c>
      <c r="AG200" s="251">
        <v>10.830082894736844</v>
      </c>
      <c r="AH200" s="251">
        <v>1.4621960526315783</v>
      </c>
      <c r="AI200" s="251">
        <v>0.88020263157894751</v>
      </c>
      <c r="AJ200" s="251">
        <v>0</v>
      </c>
      <c r="AK200" s="251">
        <v>0</v>
      </c>
      <c r="AL200" s="251">
        <v>3.3136723684210527</v>
      </c>
      <c r="AM200" s="251">
        <v>6.9105263157894737E-3</v>
      </c>
    </row>
    <row r="201" spans="8:39">
      <c r="H201">
        <v>2017</v>
      </c>
      <c r="I201" s="253">
        <v>11.05</v>
      </c>
      <c r="J201" s="253">
        <v>3.0000000000000001E-3</v>
      </c>
      <c r="K201" s="253">
        <v>14.42</v>
      </c>
      <c r="L201" s="253">
        <v>3.05</v>
      </c>
      <c r="M201" s="253">
        <v>6.6509999999999998</v>
      </c>
      <c r="N201" s="253">
        <v>0</v>
      </c>
      <c r="O201" s="253">
        <v>0.01</v>
      </c>
      <c r="P201" s="253">
        <v>7.29</v>
      </c>
      <c r="Q201" s="253">
        <v>0</v>
      </c>
      <c r="AD201">
        <v>2023</v>
      </c>
      <c r="AE201" s="174">
        <v>29.356899999999996</v>
      </c>
      <c r="AF201" s="174">
        <v>8.3750000000000005E-2</v>
      </c>
      <c r="AG201" s="174">
        <v>9.2488750000000053</v>
      </c>
      <c r="AH201" s="174">
        <v>0.63190000000000002</v>
      </c>
      <c r="AI201" s="174">
        <v>0.69705000000000017</v>
      </c>
      <c r="AJ201" s="174">
        <v>0</v>
      </c>
      <c r="AK201" s="174">
        <v>8.250000000000001E-4</v>
      </c>
      <c r="AL201" s="174">
        <v>0.93777500000000003</v>
      </c>
      <c r="AM201" s="174">
        <v>1.8975000000000006E-2</v>
      </c>
    </row>
    <row r="202" spans="8:39">
      <c r="H202">
        <v>2018</v>
      </c>
      <c r="I202" s="251"/>
      <c r="J202" s="251"/>
      <c r="K202" s="251"/>
      <c r="L202" s="251"/>
      <c r="M202" s="251"/>
      <c r="N202" s="251"/>
      <c r="O202" s="251"/>
      <c r="P202" s="251"/>
      <c r="Q202" s="251"/>
    </row>
    <row r="203" spans="8:39">
      <c r="H203">
        <v>2019</v>
      </c>
      <c r="I203" s="251"/>
      <c r="J203" s="251"/>
      <c r="K203" s="251"/>
      <c r="L203" s="251"/>
      <c r="M203" s="251"/>
      <c r="N203" s="251"/>
      <c r="O203" s="251"/>
      <c r="P203" s="251"/>
      <c r="Q203" s="251"/>
    </row>
    <row r="204" spans="8:39">
      <c r="H204">
        <v>2020</v>
      </c>
      <c r="I204" s="251">
        <v>15.152159210526301</v>
      </c>
      <c r="J204" s="251">
        <v>5.5560526315789463E-2</v>
      </c>
      <c r="K204" s="251">
        <v>10.830082894736844</v>
      </c>
      <c r="L204" s="251">
        <v>1.4621960526315783</v>
      </c>
      <c r="M204" s="251">
        <v>0.88020263157894751</v>
      </c>
      <c r="N204" s="251">
        <v>0</v>
      </c>
      <c r="O204" s="251">
        <v>0</v>
      </c>
      <c r="P204" s="251">
        <v>3.3136723684210527</v>
      </c>
      <c r="Q204" s="251">
        <v>6.9105263157894737E-3</v>
      </c>
    </row>
    <row r="205" spans="8:39">
      <c r="H205">
        <v>2021</v>
      </c>
    </row>
    <row r="206" spans="8:39">
      <c r="H206">
        <v>2022</v>
      </c>
    </row>
    <row r="207" spans="8:39">
      <c r="H207">
        <v>2023</v>
      </c>
      <c r="I207" s="174">
        <v>29.356899999999996</v>
      </c>
      <c r="J207" s="174">
        <v>8.3750000000000005E-2</v>
      </c>
      <c r="K207" s="174">
        <v>9.2488750000000053</v>
      </c>
      <c r="L207" s="174">
        <v>0.63190000000000002</v>
      </c>
      <c r="M207" s="174">
        <v>0.69705000000000017</v>
      </c>
      <c r="N207" s="174">
        <v>0</v>
      </c>
      <c r="O207" s="174">
        <v>8.250000000000001E-4</v>
      </c>
      <c r="P207" s="174">
        <v>0.93777500000000003</v>
      </c>
      <c r="Q207" s="174">
        <v>1.8975000000000006E-2</v>
      </c>
    </row>
    <row r="208" spans="8:39">
      <c r="I208" t="s">
        <v>4166</v>
      </c>
    </row>
    <row r="209" spans="30:30" ht="15">
      <c r="AD209" s="1"/>
    </row>
    <row r="229" spans="8:30" ht="15">
      <c r="H229" s="1"/>
      <c r="AD229" s="11"/>
    </row>
    <row r="245" spans="8:39">
      <c r="AD245" s="11"/>
      <c r="AE245" s="10"/>
      <c r="AF245" s="2"/>
      <c r="AG245" s="2"/>
      <c r="AH245" s="3"/>
      <c r="AI245" s="3"/>
      <c r="AJ245" s="3"/>
      <c r="AK245" s="3"/>
      <c r="AL245" s="3"/>
    </row>
    <row r="247" spans="8:39" ht="15">
      <c r="H247" s="1"/>
      <c r="AD247" s="11"/>
    </row>
    <row r="249" spans="8:39">
      <c r="AM249" s="2"/>
    </row>
    <row r="267" spans="8:40">
      <c r="H267" s="11"/>
      <c r="T267" s="2"/>
      <c r="U267" s="2"/>
      <c r="V267" s="3"/>
    </row>
    <row r="268" spans="8:40">
      <c r="T268" s="2"/>
      <c r="U268" s="2"/>
      <c r="V268" s="3"/>
      <c r="AD268" s="11"/>
    </row>
    <row r="269" spans="8:40">
      <c r="T269" s="2"/>
      <c r="U269" s="2"/>
      <c r="V269" s="3"/>
    </row>
    <row r="270" spans="8:40">
      <c r="T270" s="2"/>
      <c r="V270" s="3"/>
      <c r="AN270" s="2"/>
    </row>
    <row r="271" spans="8:40">
      <c r="T271" s="2"/>
      <c r="U271" s="2"/>
      <c r="V271" s="3"/>
    </row>
    <row r="272" spans="8:40">
      <c r="T272" s="2"/>
      <c r="U272" s="2"/>
      <c r="V272" s="3"/>
    </row>
    <row r="273" spans="8:22">
      <c r="T273" s="2"/>
      <c r="U273" s="2"/>
      <c r="V273" s="3"/>
    </row>
    <row r="274" spans="8:22">
      <c r="T274" s="2"/>
      <c r="V274" s="3"/>
    </row>
    <row r="277" spans="8:22">
      <c r="T277" s="2"/>
      <c r="U277" s="2"/>
      <c r="V277" s="3"/>
    </row>
    <row r="278" spans="8:22">
      <c r="T278" s="2"/>
      <c r="U278" s="2"/>
      <c r="V278" s="3"/>
    </row>
    <row r="282" spans="8:22">
      <c r="T282" s="2"/>
      <c r="V282" s="3"/>
    </row>
    <row r="283" spans="8:22">
      <c r="H283" s="11"/>
      <c r="I283" s="10"/>
      <c r="J283" s="2"/>
      <c r="K283" s="2"/>
      <c r="L283" s="3"/>
      <c r="M283" s="3"/>
      <c r="N283" s="3"/>
      <c r="O283" s="3"/>
      <c r="P283" s="3"/>
      <c r="Q283" s="2"/>
      <c r="R283" s="2"/>
      <c r="S283" s="3"/>
      <c r="T283" s="2"/>
      <c r="U283" s="2"/>
      <c r="V283" s="3"/>
    </row>
    <row r="285" spans="8:22">
      <c r="H285" s="11"/>
    </row>
    <row r="286" spans="8:22">
      <c r="T286" s="2"/>
      <c r="U286" s="2"/>
      <c r="V286" s="3"/>
    </row>
    <row r="287" spans="8:22">
      <c r="T287" s="2"/>
      <c r="V287" s="3"/>
    </row>
    <row r="289" spans="20:30">
      <c r="T289" s="2"/>
      <c r="U289" s="2"/>
      <c r="V289" s="3"/>
    </row>
    <row r="290" spans="20:30">
      <c r="AD290" s="11"/>
    </row>
    <row r="291" spans="20:30">
      <c r="T291" s="2"/>
    </row>
    <row r="306" spans="8:30">
      <c r="H306" s="11"/>
    </row>
    <row r="307" spans="8:30">
      <c r="T307" s="2"/>
    </row>
    <row r="308" spans="8:30">
      <c r="T308" s="2"/>
    </row>
    <row r="310" spans="8:30">
      <c r="T310" s="2"/>
    </row>
    <row r="311" spans="8:30">
      <c r="AD311" s="11"/>
    </row>
    <row r="312" spans="8:30">
      <c r="T312" s="2"/>
    </row>
    <row r="328" spans="8:30">
      <c r="H328" s="11"/>
    </row>
    <row r="329" spans="8:30">
      <c r="T329" s="2"/>
    </row>
    <row r="330" spans="8:30">
      <c r="T330" s="2"/>
    </row>
    <row r="332" spans="8:30">
      <c r="S332" s="2"/>
    </row>
    <row r="333" spans="8:30">
      <c r="AD333" s="11"/>
    </row>
    <row r="334" spans="8:30">
      <c r="S334" s="2"/>
    </row>
    <row r="349" spans="8:8">
      <c r="H349" s="11"/>
    </row>
    <row r="353" spans="19:19">
      <c r="S353" s="2"/>
    </row>
    <row r="355" spans="19:19">
      <c r="S355" s="2"/>
    </row>
    <row r="371" spans="8:19">
      <c r="H371" s="11"/>
    </row>
    <row r="375" spans="8:19">
      <c r="S375" s="2"/>
    </row>
    <row r="377" spans="8:19">
      <c r="S377" s="2"/>
    </row>
  </sheetData>
  <conditionalFormatting sqref="I283">
    <cfRule type="duplicateValues" dxfId="1" priority="23"/>
  </conditionalFormatting>
  <conditionalFormatting sqref="AE245">
    <cfRule type="duplicateValues" dxfId="0" priority="1"/>
  </conditionalFormatting>
  <pageMargins left="0" right="0" top="0.39409448818897641" bottom="0.39409448818897641" header="0" footer="0"/>
  <pageSetup paperSize="9" orientation="portrait" horizontalDpi="4294967293" verticalDpi="0" r:id="rId1"/>
  <headerFooter>
    <oddHeader>&amp;C&amp;A</oddHeader>
    <oddFooter>&amp;CPagina &amp;P</oddFooter>
  </headerFooter>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CE520-508C-4385-9588-5C39F972927F}">
  <dimension ref="A1:AM202"/>
  <sheetViews>
    <sheetView tabSelected="1" zoomScale="80" zoomScaleNormal="80" workbookViewId="0">
      <selection activeCell="S23" sqref="S23"/>
    </sheetView>
  </sheetViews>
  <sheetFormatPr defaultColWidth="9" defaultRowHeight="15"/>
  <cols>
    <col min="1" max="6" width="9" style="60"/>
    <col min="7" max="34" width="9" style="48"/>
    <col min="35" max="39" width="9" style="60"/>
    <col min="40" max="16384" width="9" style="48"/>
  </cols>
  <sheetData>
    <row r="1" spans="1:39">
      <c r="A1" s="329" t="s">
        <v>4208</v>
      </c>
    </row>
    <row r="2" spans="1:39">
      <c r="A2" s="60" t="s">
        <v>333</v>
      </c>
      <c r="P2" s="49"/>
      <c r="Q2" s="49"/>
      <c r="R2" s="49"/>
      <c r="S2" s="49"/>
      <c r="AI2" s="60" t="s">
        <v>333</v>
      </c>
    </row>
    <row r="4" spans="1:39">
      <c r="B4" s="60" t="s">
        <v>38</v>
      </c>
      <c r="C4" s="60" t="s">
        <v>39</v>
      </c>
      <c r="D4" s="60" t="s">
        <v>91</v>
      </c>
      <c r="E4" s="60" t="s">
        <v>4169</v>
      </c>
      <c r="F4" s="60" t="s">
        <v>331</v>
      </c>
      <c r="L4" s="50"/>
      <c r="M4" s="50"/>
      <c r="N4" s="50"/>
      <c r="O4" s="50"/>
      <c r="AJ4" s="60" t="s">
        <v>335</v>
      </c>
      <c r="AK4" s="60" t="s">
        <v>39</v>
      </c>
      <c r="AL4" s="60" t="s">
        <v>91</v>
      </c>
      <c r="AM4" s="60" t="s">
        <v>118</v>
      </c>
    </row>
    <row r="5" spans="1:39">
      <c r="A5" s="60">
        <v>2005</v>
      </c>
      <c r="B5" s="256">
        <v>3.26</v>
      </c>
      <c r="C5" s="256">
        <v>0</v>
      </c>
      <c r="D5" s="256">
        <v>0</v>
      </c>
      <c r="E5" s="256">
        <v>0.17</v>
      </c>
      <c r="AI5" s="60">
        <v>2005</v>
      </c>
      <c r="AJ5" s="256">
        <v>3.26</v>
      </c>
      <c r="AK5" s="256">
        <v>0</v>
      </c>
      <c r="AL5" s="256">
        <v>0</v>
      </c>
      <c r="AM5" s="256">
        <v>0.17</v>
      </c>
    </row>
    <row r="6" spans="1:39">
      <c r="A6" s="60">
        <v>2006</v>
      </c>
      <c r="B6" s="256">
        <v>1.0484374999999999</v>
      </c>
      <c r="C6" s="256">
        <v>0</v>
      </c>
      <c r="D6" s="256">
        <v>0</v>
      </c>
      <c r="E6" s="256">
        <v>0.12656249999999999</v>
      </c>
      <c r="AI6" s="60">
        <v>2006</v>
      </c>
      <c r="AJ6" s="256">
        <v>1.0484374999999999</v>
      </c>
      <c r="AK6" s="256">
        <v>0</v>
      </c>
      <c r="AL6" s="256">
        <v>0</v>
      </c>
      <c r="AM6" s="256">
        <v>0.12656249999999999</v>
      </c>
    </row>
    <row r="7" spans="1:39">
      <c r="A7" s="60">
        <v>2007</v>
      </c>
      <c r="B7" s="256">
        <v>0.42249999999999999</v>
      </c>
      <c r="C7" s="256">
        <v>0</v>
      </c>
      <c r="D7" s="256">
        <v>0</v>
      </c>
      <c r="E7" s="256">
        <v>0</v>
      </c>
      <c r="AI7" s="60">
        <v>2007</v>
      </c>
      <c r="AJ7" s="256">
        <v>0.42249999999999999</v>
      </c>
      <c r="AK7" s="256">
        <v>0</v>
      </c>
      <c r="AL7" s="256">
        <v>0</v>
      </c>
      <c r="AM7" s="256">
        <v>0</v>
      </c>
    </row>
    <row r="8" spans="1:39">
      <c r="A8" s="60">
        <v>2008</v>
      </c>
      <c r="B8" s="256">
        <v>5.1749999999999998</v>
      </c>
      <c r="C8" s="256">
        <v>0</v>
      </c>
      <c r="D8" s="256">
        <v>0</v>
      </c>
      <c r="E8" s="256">
        <v>0.5</v>
      </c>
      <c r="AI8" s="60">
        <v>2008</v>
      </c>
      <c r="AJ8" s="256">
        <v>5.1749999999999998</v>
      </c>
      <c r="AK8" s="256">
        <v>0</v>
      </c>
      <c r="AL8" s="256">
        <v>0</v>
      </c>
      <c r="AM8" s="256">
        <v>0.5</v>
      </c>
    </row>
    <row r="9" spans="1:39">
      <c r="A9" s="60">
        <v>2009</v>
      </c>
      <c r="B9" s="256">
        <v>3.1150000000000002</v>
      </c>
      <c r="C9" s="256">
        <v>0</v>
      </c>
      <c r="D9" s="256">
        <v>0</v>
      </c>
      <c r="E9" s="256">
        <v>0</v>
      </c>
      <c r="AI9" s="60">
        <v>2009</v>
      </c>
      <c r="AJ9" s="256">
        <v>3.1150000000000002</v>
      </c>
      <c r="AK9" s="256">
        <v>0</v>
      </c>
      <c r="AL9" s="256">
        <v>0</v>
      </c>
      <c r="AM9" s="256">
        <v>0</v>
      </c>
    </row>
    <row r="10" spans="1:39">
      <c r="A10" s="60">
        <v>2010</v>
      </c>
      <c r="B10" s="256">
        <v>10.1675</v>
      </c>
      <c r="C10" s="256">
        <v>0</v>
      </c>
      <c r="D10" s="256">
        <v>0</v>
      </c>
      <c r="E10" s="256">
        <v>0</v>
      </c>
      <c r="AI10" s="60">
        <v>2010</v>
      </c>
      <c r="AJ10" s="256">
        <v>10.1675</v>
      </c>
      <c r="AK10" s="256">
        <v>0</v>
      </c>
      <c r="AL10" s="256">
        <v>0</v>
      </c>
      <c r="AM10" s="256">
        <v>0</v>
      </c>
    </row>
    <row r="11" spans="1:39">
      <c r="A11" s="60">
        <v>2011</v>
      </c>
      <c r="B11" s="256">
        <v>7.2367647058823499</v>
      </c>
      <c r="C11" s="256">
        <v>0</v>
      </c>
      <c r="D11" s="256">
        <v>0</v>
      </c>
      <c r="E11" s="256">
        <v>0</v>
      </c>
      <c r="AI11" s="60">
        <v>2011</v>
      </c>
      <c r="AJ11" s="256">
        <v>7.2367647058823499</v>
      </c>
      <c r="AK11" s="256">
        <v>0</v>
      </c>
      <c r="AL11" s="256">
        <v>0</v>
      </c>
      <c r="AM11" s="256">
        <v>0</v>
      </c>
    </row>
    <row r="12" spans="1:39">
      <c r="A12" s="60">
        <v>2012</v>
      </c>
      <c r="B12" s="256">
        <v>7.7443037974683602</v>
      </c>
      <c r="C12" s="256">
        <v>0</v>
      </c>
      <c r="D12" s="256">
        <v>0</v>
      </c>
      <c r="E12" s="256">
        <v>0</v>
      </c>
      <c r="AI12" s="60">
        <v>2012</v>
      </c>
      <c r="AJ12" s="256">
        <v>7.7443037974683602</v>
      </c>
      <c r="AK12" s="256">
        <v>0</v>
      </c>
      <c r="AL12" s="256">
        <v>0</v>
      </c>
      <c r="AM12" s="256">
        <v>0</v>
      </c>
    </row>
    <row r="13" spans="1:39">
      <c r="A13" s="60">
        <v>2013</v>
      </c>
      <c r="B13" s="256">
        <v>8.27</v>
      </c>
      <c r="C13" s="256">
        <v>0</v>
      </c>
      <c r="D13" s="256">
        <v>0.08</v>
      </c>
      <c r="E13" s="256">
        <v>2.5000000000000001E-3</v>
      </c>
      <c r="AI13" s="60">
        <v>2013</v>
      </c>
      <c r="AJ13" s="256">
        <v>8.27</v>
      </c>
      <c r="AK13" s="256">
        <v>0</v>
      </c>
      <c r="AL13" s="256">
        <v>0.08</v>
      </c>
      <c r="AM13" s="256">
        <v>2.5000000000000001E-3</v>
      </c>
    </row>
    <row r="14" spans="1:39">
      <c r="A14" s="60">
        <v>2014</v>
      </c>
      <c r="B14" s="256">
        <v>10.41</v>
      </c>
      <c r="C14" s="256">
        <v>0</v>
      </c>
      <c r="D14" s="256">
        <v>0.28999999999999998</v>
      </c>
      <c r="E14" s="256">
        <v>0.23</v>
      </c>
      <c r="AI14" s="60">
        <v>2014</v>
      </c>
      <c r="AJ14" s="256">
        <v>10.41</v>
      </c>
      <c r="AK14" s="256">
        <v>0</v>
      </c>
      <c r="AL14" s="256">
        <v>0.28999999999999998</v>
      </c>
      <c r="AM14" s="256">
        <v>0.23</v>
      </c>
    </row>
    <row r="15" spans="1:39">
      <c r="A15" s="60">
        <v>2015</v>
      </c>
      <c r="B15" s="256"/>
      <c r="C15" s="256"/>
      <c r="D15" s="256"/>
      <c r="E15" s="256"/>
      <c r="AI15" s="60">
        <v>2017</v>
      </c>
      <c r="AJ15" s="256">
        <v>9.75</v>
      </c>
      <c r="AK15" s="256">
        <v>0</v>
      </c>
      <c r="AL15" s="256">
        <v>0</v>
      </c>
      <c r="AM15" s="256">
        <v>2E-3</v>
      </c>
    </row>
    <row r="16" spans="1:39">
      <c r="A16" s="60">
        <v>2016</v>
      </c>
      <c r="B16" s="256"/>
      <c r="C16" s="256"/>
      <c r="D16" s="256"/>
      <c r="E16" s="256"/>
      <c r="AI16" s="60">
        <v>2020</v>
      </c>
      <c r="AJ16" s="257">
        <v>6.3150500000000012</v>
      </c>
      <c r="AK16" s="257">
        <v>0</v>
      </c>
      <c r="AL16" s="257">
        <v>0.12375</v>
      </c>
      <c r="AM16" s="257">
        <v>0.13285000000000005</v>
      </c>
    </row>
    <row r="17" spans="1:39">
      <c r="A17" s="60">
        <v>2017</v>
      </c>
      <c r="B17" s="256">
        <v>9.75</v>
      </c>
      <c r="C17" s="256">
        <v>0</v>
      </c>
      <c r="D17" s="256">
        <v>0</v>
      </c>
      <c r="E17" s="256">
        <v>2E-3</v>
      </c>
      <c r="AI17" s="60">
        <v>2023</v>
      </c>
      <c r="AJ17" s="175">
        <v>13.481974999999998</v>
      </c>
      <c r="AK17" s="60">
        <v>0</v>
      </c>
      <c r="AL17" s="175">
        <v>0.28875000000000001</v>
      </c>
      <c r="AM17" s="175">
        <v>7.1512499999999979E-2</v>
      </c>
    </row>
    <row r="18" spans="1:39">
      <c r="A18" s="60">
        <v>2018</v>
      </c>
      <c r="B18" s="256"/>
      <c r="C18" s="256"/>
      <c r="D18" s="256"/>
      <c r="E18" s="256"/>
      <c r="P18" s="47"/>
      <c r="Q18" s="47"/>
      <c r="R18" s="47"/>
      <c r="S18" s="47"/>
      <c r="T18" s="47"/>
      <c r="AJ18" s="256"/>
      <c r="AK18" s="256"/>
      <c r="AL18" s="256"/>
      <c r="AM18" s="256"/>
    </row>
    <row r="19" spans="1:39">
      <c r="A19" s="60">
        <v>2019</v>
      </c>
      <c r="B19" s="256"/>
      <c r="C19" s="256"/>
      <c r="D19" s="256"/>
      <c r="E19" s="256"/>
      <c r="P19" s="47"/>
      <c r="Q19" s="47"/>
      <c r="R19" s="47"/>
      <c r="S19" s="47"/>
      <c r="T19" s="47"/>
      <c r="AJ19" s="256"/>
      <c r="AK19" s="256"/>
      <c r="AL19" s="256"/>
      <c r="AM19" s="256"/>
    </row>
    <row r="20" spans="1:39">
      <c r="A20" s="60">
        <v>2020</v>
      </c>
      <c r="B20" s="257">
        <v>6.3150500000000012</v>
      </c>
      <c r="C20" s="257">
        <v>0</v>
      </c>
      <c r="D20" s="257">
        <v>0.12375</v>
      </c>
      <c r="E20" s="257">
        <v>0.13285000000000005</v>
      </c>
    </row>
    <row r="21" spans="1:39">
      <c r="A21" s="60">
        <v>2021</v>
      </c>
    </row>
    <row r="22" spans="1:39">
      <c r="A22" s="60">
        <v>2022</v>
      </c>
    </row>
    <row r="23" spans="1:39">
      <c r="A23" s="60">
        <v>2023</v>
      </c>
      <c r="B23" s="175">
        <v>13.481974999999998</v>
      </c>
      <c r="C23" s="60">
        <v>0</v>
      </c>
      <c r="D23" s="175">
        <v>0.28875000000000001</v>
      </c>
      <c r="E23" s="175">
        <v>7.1512499999999979E-2</v>
      </c>
    </row>
    <row r="25" spans="1:39">
      <c r="S25" s="48" t="s">
        <v>4168</v>
      </c>
    </row>
    <row r="27" spans="1:39">
      <c r="A27" s="60" t="s">
        <v>319</v>
      </c>
    </row>
    <row r="28" spans="1:39">
      <c r="B28" s="60" t="s">
        <v>38</v>
      </c>
      <c r="C28" s="60" t="s">
        <v>39</v>
      </c>
      <c r="D28" s="60" t="s">
        <v>91</v>
      </c>
      <c r="E28" s="60" t="s">
        <v>4169</v>
      </c>
      <c r="AI28" s="60" t="s">
        <v>319</v>
      </c>
    </row>
    <row r="29" spans="1:39">
      <c r="A29" s="60">
        <v>2005</v>
      </c>
      <c r="B29" s="256">
        <v>20.897424999999998</v>
      </c>
      <c r="C29" s="256">
        <v>0</v>
      </c>
      <c r="D29" s="256">
        <v>0</v>
      </c>
      <c r="E29" s="256">
        <v>2.863575</v>
      </c>
      <c r="AJ29" s="60" t="s">
        <v>335</v>
      </c>
      <c r="AK29" s="60" t="s">
        <v>39</v>
      </c>
      <c r="AL29" s="60" t="s">
        <v>91</v>
      </c>
      <c r="AM29" s="60" t="s">
        <v>118</v>
      </c>
    </row>
    <row r="30" spans="1:39">
      <c r="A30" s="60">
        <v>2006</v>
      </c>
      <c r="B30" s="256">
        <v>14.9443912162162</v>
      </c>
      <c r="C30" s="256">
        <v>0</v>
      </c>
      <c r="D30" s="256">
        <v>0</v>
      </c>
      <c r="E30" s="256">
        <v>4.9720500000000003</v>
      </c>
      <c r="AI30" s="60">
        <v>2005</v>
      </c>
      <c r="AJ30" s="256">
        <v>20.897424999999998</v>
      </c>
      <c r="AK30" s="256">
        <v>0</v>
      </c>
      <c r="AL30" s="256">
        <v>0</v>
      </c>
      <c r="AM30" s="256">
        <v>2.863575</v>
      </c>
    </row>
    <row r="31" spans="1:39">
      <c r="A31" s="60">
        <v>2007</v>
      </c>
      <c r="B31" s="256">
        <v>8.7103670886075992</v>
      </c>
      <c r="C31" s="256">
        <v>0</v>
      </c>
      <c r="D31" s="256">
        <v>0</v>
      </c>
      <c r="E31" s="256">
        <v>5.2951541139240499</v>
      </c>
      <c r="AI31" s="60">
        <v>2006</v>
      </c>
      <c r="AJ31" s="256">
        <v>14.9443912162162</v>
      </c>
      <c r="AK31" s="256">
        <v>0</v>
      </c>
      <c r="AL31" s="256">
        <v>0</v>
      </c>
      <c r="AM31" s="256">
        <v>4.9720500000000003</v>
      </c>
    </row>
    <row r="32" spans="1:39">
      <c r="A32" s="60">
        <v>2008</v>
      </c>
      <c r="B32" s="256">
        <v>3.7396513855627802</v>
      </c>
      <c r="C32" s="256">
        <v>0</v>
      </c>
      <c r="D32" s="256">
        <v>0.73135135135135099</v>
      </c>
      <c r="E32" s="256">
        <v>2.1728253164556999</v>
      </c>
      <c r="AI32" s="60">
        <v>2007</v>
      </c>
      <c r="AJ32" s="256">
        <v>8.7103670886075992</v>
      </c>
      <c r="AK32" s="256">
        <v>0</v>
      </c>
      <c r="AL32" s="256">
        <v>0</v>
      </c>
      <c r="AM32" s="256">
        <v>5.2951541139240499</v>
      </c>
    </row>
    <row r="33" spans="1:39">
      <c r="A33" s="60">
        <v>2009</v>
      </c>
      <c r="B33" s="256">
        <v>8.9015464285714305</v>
      </c>
      <c r="C33" s="256">
        <v>0</v>
      </c>
      <c r="D33" s="256">
        <v>0.14657142857142899</v>
      </c>
      <c r="E33" s="256">
        <v>7.0874214285714299</v>
      </c>
      <c r="AI33" s="60">
        <v>2008</v>
      </c>
      <c r="AJ33" s="256">
        <v>3.7396513855627802</v>
      </c>
      <c r="AK33" s="256">
        <v>0</v>
      </c>
      <c r="AL33" s="256">
        <v>0.73135135135135099</v>
      </c>
      <c r="AM33" s="256">
        <v>2.1728253164556999</v>
      </c>
    </row>
    <row r="34" spans="1:39">
      <c r="A34" s="60">
        <v>2010</v>
      </c>
      <c r="B34" s="256">
        <v>10.5883797468354</v>
      </c>
      <c r="C34" s="256">
        <v>0</v>
      </c>
      <c r="D34" s="256">
        <v>0.23100000000000001</v>
      </c>
      <c r="E34" s="256">
        <v>10.720141455696201</v>
      </c>
      <c r="AI34" s="60">
        <v>2009</v>
      </c>
      <c r="AJ34" s="256">
        <v>8.9015464285714305</v>
      </c>
      <c r="AK34" s="256">
        <v>0</v>
      </c>
      <c r="AL34" s="256">
        <v>0.14657142857142899</v>
      </c>
      <c r="AM34" s="256">
        <v>7.0874214285714299</v>
      </c>
    </row>
    <row r="35" spans="1:39">
      <c r="A35" s="60">
        <v>2011</v>
      </c>
      <c r="B35" s="256">
        <v>6.0569180379746896</v>
      </c>
      <c r="C35" s="256">
        <v>4.2500000000000003E-2</v>
      </c>
      <c r="D35" s="256">
        <v>0.38250000000000001</v>
      </c>
      <c r="E35" s="256">
        <v>9.2186231012658304</v>
      </c>
      <c r="AI35" s="60">
        <v>2010</v>
      </c>
      <c r="AJ35" s="256">
        <v>10.5883797468354</v>
      </c>
      <c r="AK35" s="256">
        <v>0</v>
      </c>
      <c r="AL35" s="256">
        <v>0.23100000000000001</v>
      </c>
      <c r="AM35" s="256">
        <v>10.720141455696201</v>
      </c>
    </row>
    <row r="36" spans="1:39">
      <c r="A36" s="60">
        <v>2012</v>
      </c>
      <c r="B36" s="256"/>
      <c r="C36" s="256"/>
      <c r="D36" s="256"/>
      <c r="E36" s="256"/>
      <c r="AI36" s="60">
        <v>2011</v>
      </c>
      <c r="AJ36" s="256">
        <v>6.0569180379746896</v>
      </c>
      <c r="AK36" s="256">
        <v>4.2500000000000003E-2</v>
      </c>
      <c r="AL36" s="256">
        <v>0.38250000000000001</v>
      </c>
      <c r="AM36" s="256">
        <v>9.2186231012658304</v>
      </c>
    </row>
    <row r="37" spans="1:39">
      <c r="A37" s="60">
        <v>2013</v>
      </c>
      <c r="B37" s="256">
        <v>6.5</v>
      </c>
      <c r="C37" s="256">
        <v>0</v>
      </c>
      <c r="D37" s="256">
        <v>0</v>
      </c>
      <c r="E37" s="256">
        <v>6.15</v>
      </c>
      <c r="AI37" s="60">
        <v>2013</v>
      </c>
      <c r="AJ37" s="256">
        <v>6.5</v>
      </c>
      <c r="AK37" s="256">
        <v>0</v>
      </c>
      <c r="AL37" s="256">
        <v>0</v>
      </c>
      <c r="AM37" s="256">
        <v>6.15</v>
      </c>
    </row>
    <row r="38" spans="1:39">
      <c r="A38" s="60">
        <v>2014</v>
      </c>
      <c r="B38" s="256">
        <v>32.9</v>
      </c>
      <c r="C38" s="256">
        <v>0</v>
      </c>
      <c r="D38" s="256">
        <v>0.27</v>
      </c>
      <c r="E38" s="256">
        <v>28.79</v>
      </c>
      <c r="AI38" s="60">
        <v>2014</v>
      </c>
      <c r="AJ38" s="256">
        <v>32.9</v>
      </c>
      <c r="AK38" s="256">
        <v>0</v>
      </c>
      <c r="AL38" s="256">
        <v>0.27</v>
      </c>
      <c r="AM38" s="256">
        <v>28.79</v>
      </c>
    </row>
    <row r="39" spans="1:39">
      <c r="A39" s="60">
        <v>2015</v>
      </c>
      <c r="B39" s="256"/>
      <c r="C39" s="256"/>
      <c r="D39" s="256"/>
      <c r="E39" s="256"/>
      <c r="AI39" s="60">
        <v>2017</v>
      </c>
      <c r="AJ39" s="256">
        <v>31.22</v>
      </c>
      <c r="AK39" s="256">
        <v>0</v>
      </c>
      <c r="AL39" s="256">
        <v>0.01</v>
      </c>
      <c r="AM39" s="256">
        <v>13.6</v>
      </c>
    </row>
    <row r="40" spans="1:39">
      <c r="A40" s="60">
        <v>2016</v>
      </c>
      <c r="B40" s="256"/>
      <c r="C40" s="256"/>
      <c r="D40" s="256"/>
      <c r="E40" s="256"/>
      <c r="AI40" s="60">
        <v>2020</v>
      </c>
      <c r="AJ40" s="256">
        <v>15.651963157894738</v>
      </c>
      <c r="AK40" s="256">
        <v>0.10463552631578947</v>
      </c>
      <c r="AL40" s="256">
        <v>4.2500000000000003E-4</v>
      </c>
      <c r="AM40" s="256">
        <v>15.152159210526301</v>
      </c>
    </row>
    <row r="41" spans="1:39">
      <c r="A41" s="60">
        <v>2017</v>
      </c>
      <c r="B41" s="256">
        <v>31.22</v>
      </c>
      <c r="C41" s="256">
        <v>0</v>
      </c>
      <c r="D41" s="256">
        <v>0.01</v>
      </c>
      <c r="E41" s="256">
        <v>13.6</v>
      </c>
      <c r="AI41" s="60">
        <v>2023</v>
      </c>
      <c r="AJ41" s="175">
        <v>11.643478947368425</v>
      </c>
      <c r="AK41" s="60">
        <v>0</v>
      </c>
      <c r="AL41" s="175">
        <v>8.6842105263157897E-4</v>
      </c>
      <c r="AM41" s="175">
        <v>15.332805263157894</v>
      </c>
    </row>
    <row r="42" spans="1:39">
      <c r="A42" s="60">
        <v>2018</v>
      </c>
      <c r="B42" s="256"/>
      <c r="C42" s="256"/>
      <c r="D42" s="256"/>
      <c r="E42" s="256"/>
    </row>
    <row r="43" spans="1:39" ht="15.75">
      <c r="A43" s="60">
        <v>2019</v>
      </c>
      <c r="B43" s="256"/>
      <c r="C43" s="256"/>
      <c r="D43" s="256"/>
      <c r="E43" s="256"/>
      <c r="P43" s="47"/>
      <c r="Q43" s="47"/>
      <c r="R43" s="47"/>
      <c r="S43" s="47"/>
      <c r="T43" s="59"/>
      <c r="U43" s="59"/>
    </row>
    <row r="44" spans="1:39" ht="15.75">
      <c r="A44" s="60">
        <v>2020</v>
      </c>
      <c r="B44" s="256">
        <v>15.651963157894738</v>
      </c>
      <c r="C44" s="256">
        <v>0.10463552631578947</v>
      </c>
      <c r="D44" s="256">
        <v>4.2500000000000003E-4</v>
      </c>
      <c r="E44" s="256">
        <v>15.152159210526301</v>
      </c>
      <c r="P44" s="47"/>
      <c r="Q44" s="47"/>
      <c r="R44" s="47"/>
      <c r="S44" s="47"/>
      <c r="T44" s="61"/>
      <c r="U44" s="61"/>
    </row>
    <row r="45" spans="1:39" ht="15.75">
      <c r="A45" s="60">
        <v>2021</v>
      </c>
      <c r="B45" s="256"/>
      <c r="C45" s="256"/>
      <c r="D45" s="256"/>
      <c r="E45" s="256"/>
      <c r="P45" s="47"/>
      <c r="Q45" s="47"/>
      <c r="R45" s="47"/>
      <c r="S45" s="47"/>
      <c r="T45" s="61"/>
      <c r="U45" s="61"/>
    </row>
    <row r="46" spans="1:39">
      <c r="A46" s="60">
        <v>2022</v>
      </c>
    </row>
    <row r="47" spans="1:39">
      <c r="A47" s="60">
        <v>2023</v>
      </c>
      <c r="B47" s="175">
        <v>11.643478947368425</v>
      </c>
      <c r="C47" s="60">
        <v>0</v>
      </c>
      <c r="D47" s="175">
        <v>8.6842105263157897E-4</v>
      </c>
      <c r="E47" s="175">
        <v>15.332805263157894</v>
      </c>
    </row>
    <row r="51" spans="1:39">
      <c r="A51" s="60" t="s">
        <v>332</v>
      </c>
    </row>
    <row r="52" spans="1:39">
      <c r="B52" s="60" t="s">
        <v>328</v>
      </c>
      <c r="AI52" s="60" t="s">
        <v>332</v>
      </c>
    </row>
    <row r="53" spans="1:39">
      <c r="B53" s="60" t="s">
        <v>38</v>
      </c>
      <c r="C53" s="60" t="s">
        <v>39</v>
      </c>
      <c r="D53" s="60" t="s">
        <v>91</v>
      </c>
      <c r="E53" s="60" t="s">
        <v>4169</v>
      </c>
      <c r="AJ53" s="60" t="s">
        <v>328</v>
      </c>
    </row>
    <row r="54" spans="1:39">
      <c r="A54" s="60">
        <v>2005</v>
      </c>
      <c r="B54" s="256">
        <v>7.6</v>
      </c>
      <c r="C54" s="256">
        <v>0</v>
      </c>
      <c r="D54" s="256">
        <v>0</v>
      </c>
      <c r="E54" s="256">
        <v>21.21</v>
      </c>
      <c r="AJ54" s="60" t="s">
        <v>335</v>
      </c>
      <c r="AK54" s="60" t="s">
        <v>329</v>
      </c>
      <c r="AL54" s="60" t="s">
        <v>330</v>
      </c>
      <c r="AM54" s="60" t="s">
        <v>43</v>
      </c>
    </row>
    <row r="55" spans="1:39">
      <c r="A55" s="60">
        <v>2006</v>
      </c>
      <c r="B55" s="256">
        <v>16.11</v>
      </c>
      <c r="C55" s="256">
        <v>0</v>
      </c>
      <c r="D55" s="256">
        <v>0</v>
      </c>
      <c r="E55" s="256">
        <v>8.3699999999999992</v>
      </c>
      <c r="AI55" s="60">
        <v>2005</v>
      </c>
      <c r="AJ55" s="256">
        <v>7.6</v>
      </c>
      <c r="AK55" s="256">
        <v>0</v>
      </c>
      <c r="AL55" s="256">
        <v>0</v>
      </c>
      <c r="AM55" s="256">
        <v>21.21</v>
      </c>
    </row>
    <row r="56" spans="1:39">
      <c r="A56" s="60">
        <v>2007</v>
      </c>
      <c r="B56" s="256">
        <v>11.06</v>
      </c>
      <c r="C56" s="256">
        <v>0.02</v>
      </c>
      <c r="D56" s="256">
        <v>0</v>
      </c>
      <c r="E56" s="256">
        <v>8.07</v>
      </c>
      <c r="AI56" s="60">
        <v>2006</v>
      </c>
      <c r="AJ56" s="256">
        <v>16.11</v>
      </c>
      <c r="AK56" s="256">
        <v>0</v>
      </c>
      <c r="AL56" s="256">
        <v>0</v>
      </c>
      <c r="AM56" s="256">
        <v>8.3699999999999992</v>
      </c>
    </row>
    <row r="57" spans="1:39">
      <c r="A57" s="60">
        <v>2008</v>
      </c>
      <c r="B57" s="256">
        <v>15.71</v>
      </c>
      <c r="C57" s="256">
        <v>0</v>
      </c>
      <c r="D57" s="256">
        <v>0</v>
      </c>
      <c r="E57" s="256">
        <v>6.15</v>
      </c>
      <c r="AI57" s="60">
        <v>2007</v>
      </c>
      <c r="AJ57" s="256">
        <v>11.06</v>
      </c>
      <c r="AK57" s="256">
        <v>0.02</v>
      </c>
      <c r="AL57" s="256">
        <v>0</v>
      </c>
      <c r="AM57" s="256">
        <v>8.07</v>
      </c>
    </row>
    <row r="58" spans="1:39">
      <c r="A58" s="60">
        <v>2009</v>
      </c>
      <c r="B58" s="256">
        <v>17.100000000000001</v>
      </c>
      <c r="C58" s="256">
        <v>0</v>
      </c>
      <c r="D58" s="256">
        <v>0</v>
      </c>
      <c r="E58" s="256">
        <v>13.83</v>
      </c>
      <c r="AI58" s="60">
        <v>2008</v>
      </c>
      <c r="AJ58" s="256">
        <v>15.71</v>
      </c>
      <c r="AK58" s="256">
        <v>0</v>
      </c>
      <c r="AL58" s="256">
        <v>0</v>
      </c>
      <c r="AM58" s="256">
        <v>6.15</v>
      </c>
    </row>
    <row r="59" spans="1:39">
      <c r="A59" s="60">
        <v>2010</v>
      </c>
      <c r="B59" s="256">
        <v>13.6</v>
      </c>
      <c r="C59" s="256">
        <v>0</v>
      </c>
      <c r="D59" s="256">
        <v>0</v>
      </c>
      <c r="E59" s="256">
        <v>8.7799999999999994</v>
      </c>
      <c r="AI59" s="60">
        <v>2009</v>
      </c>
      <c r="AJ59" s="256">
        <v>17.100000000000001</v>
      </c>
      <c r="AK59" s="256">
        <v>0</v>
      </c>
      <c r="AL59" s="256">
        <v>0</v>
      </c>
      <c r="AM59" s="256">
        <v>13.83</v>
      </c>
    </row>
    <row r="60" spans="1:39">
      <c r="A60" s="60">
        <v>2011</v>
      </c>
      <c r="B60" s="256">
        <v>19.559999999999999</v>
      </c>
      <c r="C60" s="256">
        <v>0</v>
      </c>
      <c r="D60" s="256">
        <v>0.11</v>
      </c>
      <c r="E60" s="256">
        <v>17.11</v>
      </c>
      <c r="AI60" s="60">
        <v>2010</v>
      </c>
      <c r="AJ60" s="256">
        <v>13.6</v>
      </c>
      <c r="AK60" s="256">
        <v>0</v>
      </c>
      <c r="AL60" s="256">
        <v>0</v>
      </c>
      <c r="AM60" s="256">
        <v>8.7799999999999994</v>
      </c>
    </row>
    <row r="61" spans="1:39">
      <c r="A61" s="60">
        <v>2012</v>
      </c>
      <c r="B61" s="256">
        <v>25.63</v>
      </c>
      <c r="C61" s="256">
        <v>0</v>
      </c>
      <c r="D61" s="256">
        <v>0.01</v>
      </c>
      <c r="E61" s="256">
        <v>15.04</v>
      </c>
      <c r="AI61" s="60">
        <v>2011</v>
      </c>
      <c r="AJ61" s="256">
        <v>19.559999999999999</v>
      </c>
      <c r="AK61" s="256">
        <v>0</v>
      </c>
      <c r="AL61" s="256">
        <v>0.11</v>
      </c>
      <c r="AM61" s="256">
        <v>17.11</v>
      </c>
    </row>
    <row r="62" spans="1:39">
      <c r="A62" s="60">
        <v>2013</v>
      </c>
      <c r="B62" s="256"/>
      <c r="C62" s="256"/>
      <c r="D62" s="256"/>
      <c r="E62" s="256"/>
      <c r="AI62" s="60">
        <v>2012</v>
      </c>
      <c r="AJ62" s="256">
        <v>25.63</v>
      </c>
      <c r="AK62" s="256">
        <v>0</v>
      </c>
      <c r="AL62" s="256">
        <v>0.01</v>
      </c>
      <c r="AM62" s="256">
        <v>15.04</v>
      </c>
    </row>
    <row r="63" spans="1:39">
      <c r="A63" s="60">
        <v>2014</v>
      </c>
      <c r="B63" s="256"/>
      <c r="C63" s="256"/>
      <c r="D63" s="256"/>
      <c r="E63" s="256"/>
      <c r="AI63" s="60">
        <v>2015</v>
      </c>
      <c r="AJ63" s="256">
        <v>29.93</v>
      </c>
      <c r="AK63" s="256">
        <v>0</v>
      </c>
      <c r="AL63" s="256">
        <v>0.14000000000000001</v>
      </c>
      <c r="AM63" s="256">
        <v>11.87</v>
      </c>
    </row>
    <row r="64" spans="1:39">
      <c r="A64" s="60">
        <v>2015</v>
      </c>
      <c r="B64" s="256">
        <v>29.93</v>
      </c>
      <c r="C64" s="256">
        <v>0</v>
      </c>
      <c r="D64" s="256">
        <v>0.14000000000000001</v>
      </c>
      <c r="E64" s="256">
        <v>11.87</v>
      </c>
      <c r="AI64" s="60">
        <v>2018</v>
      </c>
      <c r="AJ64" s="256">
        <v>47.09</v>
      </c>
      <c r="AK64" s="256">
        <v>0.04</v>
      </c>
      <c r="AL64" s="256">
        <v>0.04</v>
      </c>
      <c r="AM64" s="256">
        <v>12.55</v>
      </c>
    </row>
    <row r="65" spans="1:39">
      <c r="A65" s="60">
        <v>2016</v>
      </c>
      <c r="B65" s="256"/>
      <c r="C65" s="256"/>
      <c r="D65" s="256"/>
      <c r="E65" s="256"/>
      <c r="AI65" s="60">
        <v>2021</v>
      </c>
      <c r="AJ65" s="257">
        <v>32.112662499999999</v>
      </c>
      <c r="AK65" s="257">
        <v>0</v>
      </c>
      <c r="AL65" s="257">
        <v>0</v>
      </c>
      <c r="AM65" s="257">
        <v>16.253899999999998</v>
      </c>
    </row>
    <row r="66" spans="1:39">
      <c r="A66" s="60">
        <v>2017</v>
      </c>
      <c r="B66" s="256"/>
      <c r="C66" s="256"/>
      <c r="D66" s="256"/>
      <c r="E66" s="256"/>
    </row>
    <row r="67" spans="1:39">
      <c r="A67" s="60">
        <v>2018</v>
      </c>
      <c r="B67" s="256">
        <v>47.09</v>
      </c>
      <c r="C67" s="256">
        <v>0.04</v>
      </c>
      <c r="D67" s="256">
        <v>0.04</v>
      </c>
      <c r="E67" s="256">
        <v>12.55</v>
      </c>
    </row>
    <row r="68" spans="1:39">
      <c r="A68" s="60">
        <v>2019</v>
      </c>
      <c r="B68" s="256"/>
      <c r="C68" s="256"/>
      <c r="D68" s="256"/>
      <c r="E68" s="256"/>
    </row>
    <row r="69" spans="1:39">
      <c r="A69" s="60">
        <v>2020</v>
      </c>
      <c r="B69" s="256"/>
      <c r="C69" s="256"/>
      <c r="D69" s="256"/>
      <c r="E69" s="256"/>
    </row>
    <row r="70" spans="1:39">
      <c r="A70" s="60">
        <v>2021</v>
      </c>
      <c r="B70" s="257">
        <v>32.112662499999999</v>
      </c>
      <c r="C70" s="257">
        <v>0</v>
      </c>
      <c r="D70" s="257">
        <v>0</v>
      </c>
      <c r="E70" s="257">
        <v>16.253899999999998</v>
      </c>
    </row>
    <row r="71" spans="1:39">
      <c r="B71" s="176"/>
      <c r="C71" s="176"/>
      <c r="D71" s="176"/>
      <c r="E71" s="176"/>
    </row>
    <row r="72" spans="1:39">
      <c r="B72" s="176"/>
      <c r="C72" s="176"/>
      <c r="D72" s="176"/>
      <c r="E72" s="176"/>
    </row>
    <row r="73" spans="1:39">
      <c r="B73" s="176"/>
      <c r="C73" s="176"/>
      <c r="D73" s="176"/>
      <c r="E73" s="176"/>
    </row>
    <row r="74" spans="1:39">
      <c r="B74" s="176"/>
      <c r="C74" s="176"/>
      <c r="D74" s="176"/>
      <c r="E74" s="176"/>
    </row>
    <row r="75" spans="1:39">
      <c r="B75" s="176"/>
      <c r="C75" s="176"/>
      <c r="D75" s="176"/>
      <c r="E75" s="176"/>
    </row>
    <row r="77" spans="1:39">
      <c r="A77" s="60" t="s">
        <v>251</v>
      </c>
    </row>
    <row r="78" spans="1:39">
      <c r="B78" s="60" t="s">
        <v>328</v>
      </c>
    </row>
    <row r="79" spans="1:39">
      <c r="B79" s="60" t="s">
        <v>38</v>
      </c>
      <c r="C79" s="60" t="s">
        <v>39</v>
      </c>
      <c r="D79" s="60" t="s">
        <v>91</v>
      </c>
      <c r="E79" s="60" t="s">
        <v>4169</v>
      </c>
      <c r="AI79" s="60" t="s">
        <v>251</v>
      </c>
    </row>
    <row r="80" spans="1:39">
      <c r="A80" s="60">
        <v>2005</v>
      </c>
      <c r="B80" s="256">
        <v>65.319999999999993</v>
      </c>
      <c r="C80" s="256">
        <v>0</v>
      </c>
      <c r="D80" s="256">
        <v>0</v>
      </c>
      <c r="E80" s="256">
        <v>12.02</v>
      </c>
      <c r="F80" s="175"/>
      <c r="AJ80" s="60" t="s">
        <v>328</v>
      </c>
    </row>
    <row r="81" spans="1:39">
      <c r="A81" s="60">
        <v>2006</v>
      </c>
      <c r="B81" s="256">
        <v>51.17</v>
      </c>
      <c r="C81" s="256">
        <v>0</v>
      </c>
      <c r="D81" s="256">
        <v>0.41</v>
      </c>
      <c r="E81" s="256">
        <v>13.17</v>
      </c>
      <c r="F81" s="175"/>
      <c r="AJ81" s="60" t="s">
        <v>335</v>
      </c>
      <c r="AK81" s="60" t="s">
        <v>329</v>
      </c>
      <c r="AL81" s="60" t="s">
        <v>330</v>
      </c>
      <c r="AM81" s="60" t="s">
        <v>43</v>
      </c>
    </row>
    <row r="82" spans="1:39">
      <c r="A82" s="60">
        <v>2007</v>
      </c>
      <c r="B82" s="256">
        <v>59.17</v>
      </c>
      <c r="C82" s="256">
        <v>0</v>
      </c>
      <c r="D82" s="256">
        <v>0</v>
      </c>
      <c r="E82" s="256">
        <v>0.62</v>
      </c>
      <c r="F82" s="175"/>
      <c r="AI82" s="60">
        <v>2005</v>
      </c>
      <c r="AJ82" s="256">
        <v>65.319999999999993</v>
      </c>
      <c r="AK82" s="256">
        <v>0</v>
      </c>
      <c r="AL82" s="256">
        <v>0</v>
      </c>
      <c r="AM82" s="256">
        <v>12.02</v>
      </c>
    </row>
    <row r="83" spans="1:39">
      <c r="A83" s="60">
        <v>2008</v>
      </c>
      <c r="B83" s="256">
        <v>62.57</v>
      </c>
      <c r="C83" s="256">
        <v>0</v>
      </c>
      <c r="D83" s="256">
        <v>0</v>
      </c>
      <c r="E83" s="256">
        <v>0.28999999999999998</v>
      </c>
      <c r="F83" s="175"/>
      <c r="AI83" s="60">
        <v>2006</v>
      </c>
      <c r="AJ83" s="256">
        <v>51.17</v>
      </c>
      <c r="AK83" s="256">
        <v>0</v>
      </c>
      <c r="AL83" s="256">
        <v>0.41</v>
      </c>
      <c r="AM83" s="256">
        <v>13.17</v>
      </c>
    </row>
    <row r="84" spans="1:39">
      <c r="A84" s="60">
        <v>2009</v>
      </c>
      <c r="B84" s="256">
        <v>59.25</v>
      </c>
      <c r="C84" s="256">
        <v>0</v>
      </c>
      <c r="D84" s="256">
        <v>0</v>
      </c>
      <c r="E84" s="256">
        <v>1.34</v>
      </c>
      <c r="F84" s="175"/>
      <c r="AI84" s="60">
        <v>2007</v>
      </c>
      <c r="AJ84" s="256">
        <v>59.17</v>
      </c>
      <c r="AK84" s="256">
        <v>0</v>
      </c>
      <c r="AL84" s="256">
        <v>0</v>
      </c>
      <c r="AM84" s="256">
        <v>0.62</v>
      </c>
    </row>
    <row r="85" spans="1:39">
      <c r="A85" s="60">
        <v>2010</v>
      </c>
      <c r="B85" s="256">
        <v>65.069999999999993</v>
      </c>
      <c r="C85" s="256">
        <v>0</v>
      </c>
      <c r="D85" s="256">
        <v>0.05</v>
      </c>
      <c r="E85" s="256">
        <v>1.1299999999999999</v>
      </c>
      <c r="F85" s="175"/>
      <c r="AI85" s="60">
        <v>2008</v>
      </c>
      <c r="AJ85" s="256">
        <v>62.57</v>
      </c>
      <c r="AK85" s="256">
        <v>0</v>
      </c>
      <c r="AL85" s="256">
        <v>0</v>
      </c>
      <c r="AM85" s="256">
        <v>0.28999999999999998</v>
      </c>
    </row>
    <row r="86" spans="1:39">
      <c r="A86" s="60">
        <v>2011</v>
      </c>
      <c r="B86" s="256">
        <v>57.84</v>
      </c>
      <c r="C86" s="256">
        <v>0</v>
      </c>
      <c r="D86" s="256">
        <v>0</v>
      </c>
      <c r="E86" s="256">
        <v>0.68</v>
      </c>
      <c r="F86" s="175"/>
      <c r="AI86" s="60">
        <v>2009</v>
      </c>
      <c r="AJ86" s="256">
        <v>59.25</v>
      </c>
      <c r="AK86" s="256">
        <v>0</v>
      </c>
      <c r="AL86" s="256">
        <v>0</v>
      </c>
      <c r="AM86" s="256">
        <v>1.34</v>
      </c>
    </row>
    <row r="87" spans="1:39">
      <c r="A87" s="60">
        <v>2012</v>
      </c>
      <c r="B87" s="256">
        <v>61.45</v>
      </c>
      <c r="C87" s="256">
        <v>0.01</v>
      </c>
      <c r="D87" s="256">
        <v>0</v>
      </c>
      <c r="E87" s="256">
        <v>0.53</v>
      </c>
      <c r="F87" s="175"/>
      <c r="AI87" s="60">
        <v>2010</v>
      </c>
      <c r="AJ87" s="256">
        <v>65.069999999999993</v>
      </c>
      <c r="AK87" s="256">
        <v>0</v>
      </c>
      <c r="AL87" s="256">
        <v>0.05</v>
      </c>
      <c r="AM87" s="256">
        <v>1.1299999999999999</v>
      </c>
    </row>
    <row r="88" spans="1:39">
      <c r="A88" s="60">
        <v>2013</v>
      </c>
      <c r="B88" s="256"/>
      <c r="C88" s="256"/>
      <c r="D88" s="256"/>
      <c r="E88" s="256"/>
      <c r="F88" s="175"/>
      <c r="AI88" s="60">
        <v>2011</v>
      </c>
      <c r="AJ88" s="256">
        <v>57.84</v>
      </c>
      <c r="AK88" s="256">
        <v>0</v>
      </c>
      <c r="AL88" s="256">
        <v>0</v>
      </c>
      <c r="AM88" s="256">
        <v>0.68</v>
      </c>
    </row>
    <row r="89" spans="1:39">
      <c r="A89" s="60">
        <v>2014</v>
      </c>
      <c r="B89" s="256"/>
      <c r="C89" s="256"/>
      <c r="D89" s="256"/>
      <c r="E89" s="256"/>
      <c r="F89" s="175"/>
      <c r="AI89" s="60">
        <v>2012</v>
      </c>
      <c r="AJ89" s="256">
        <v>61.45</v>
      </c>
      <c r="AK89" s="256">
        <v>0.01</v>
      </c>
      <c r="AL89" s="256">
        <v>0</v>
      </c>
      <c r="AM89" s="256">
        <v>0.53</v>
      </c>
    </row>
    <row r="90" spans="1:39">
      <c r="A90" s="60">
        <v>2015</v>
      </c>
      <c r="B90" s="256">
        <v>71.400000000000006</v>
      </c>
      <c r="C90" s="256">
        <v>0.01</v>
      </c>
      <c r="D90" s="256">
        <v>0.32</v>
      </c>
      <c r="E90" s="256">
        <v>0.67</v>
      </c>
      <c r="F90" s="175"/>
      <c r="AI90" s="60">
        <v>2015</v>
      </c>
      <c r="AJ90" s="256">
        <v>71.400000000000006</v>
      </c>
      <c r="AK90" s="256">
        <v>0.01</v>
      </c>
      <c r="AL90" s="256">
        <v>0.32</v>
      </c>
      <c r="AM90" s="256">
        <v>0.67</v>
      </c>
    </row>
    <row r="91" spans="1:39">
      <c r="A91" s="60">
        <v>2016</v>
      </c>
      <c r="B91" s="256"/>
      <c r="C91" s="256"/>
      <c r="D91" s="256"/>
      <c r="E91" s="256"/>
      <c r="F91" s="175"/>
      <c r="AI91" s="60">
        <v>2018</v>
      </c>
      <c r="AJ91" s="256">
        <v>74.52</v>
      </c>
      <c r="AK91" s="256">
        <v>0</v>
      </c>
      <c r="AL91" s="256">
        <v>0.01</v>
      </c>
      <c r="AM91" s="256">
        <v>1</v>
      </c>
    </row>
    <row r="92" spans="1:39">
      <c r="A92" s="60">
        <v>2017</v>
      </c>
      <c r="B92" s="256"/>
      <c r="C92" s="256"/>
      <c r="D92" s="256"/>
      <c r="E92" s="256"/>
      <c r="F92" s="175"/>
      <c r="AI92" s="60">
        <v>2019</v>
      </c>
      <c r="AJ92" s="256">
        <v>77.92</v>
      </c>
      <c r="AK92" s="256">
        <v>0</v>
      </c>
      <c r="AL92" s="256">
        <v>0</v>
      </c>
      <c r="AM92" s="256">
        <v>2.06</v>
      </c>
    </row>
    <row r="93" spans="1:39">
      <c r="A93" s="60">
        <v>2018</v>
      </c>
      <c r="B93" s="256">
        <v>74.52</v>
      </c>
      <c r="C93" s="256">
        <v>0</v>
      </c>
      <c r="D93" s="256">
        <v>0.01</v>
      </c>
      <c r="E93" s="256">
        <v>1</v>
      </c>
      <c r="F93" s="175"/>
      <c r="AI93" s="60">
        <v>2022</v>
      </c>
      <c r="AJ93" s="175">
        <v>74.307424999999995</v>
      </c>
      <c r="AK93" s="256">
        <v>0</v>
      </c>
      <c r="AL93" s="175">
        <v>1.55E-2</v>
      </c>
      <c r="AM93" s="175">
        <v>6.7489749999999997</v>
      </c>
    </row>
    <row r="94" spans="1:39">
      <c r="A94" s="60">
        <v>2019</v>
      </c>
      <c r="B94" s="256">
        <v>77.92</v>
      </c>
      <c r="C94" s="256">
        <v>0</v>
      </c>
      <c r="D94" s="256">
        <v>0</v>
      </c>
      <c r="E94" s="256">
        <v>2.06</v>
      </c>
      <c r="F94" s="175"/>
    </row>
    <row r="95" spans="1:39">
      <c r="A95" s="60">
        <v>2020</v>
      </c>
      <c r="B95" s="175"/>
      <c r="C95" s="175"/>
      <c r="D95" s="175"/>
      <c r="E95" s="175"/>
      <c r="F95" s="175"/>
    </row>
    <row r="96" spans="1:39">
      <c r="A96" s="60">
        <v>2021</v>
      </c>
      <c r="B96" s="175"/>
      <c r="C96" s="175"/>
      <c r="D96" s="175"/>
      <c r="E96" s="175"/>
      <c r="F96" s="175"/>
    </row>
    <row r="97" spans="1:39">
      <c r="A97" s="60">
        <v>2022</v>
      </c>
      <c r="B97" s="175">
        <v>74.307424999999995</v>
      </c>
      <c r="C97" s="256">
        <v>0</v>
      </c>
      <c r="D97" s="175">
        <v>1.55E-2</v>
      </c>
      <c r="E97" s="175">
        <v>6.7489749999999997</v>
      </c>
      <c r="F97" s="175"/>
    </row>
    <row r="98" spans="1:39">
      <c r="B98" s="175"/>
      <c r="C98" s="175"/>
      <c r="D98" s="175"/>
      <c r="E98" s="175"/>
      <c r="F98" s="175"/>
    </row>
    <row r="99" spans="1:39">
      <c r="B99" s="175"/>
      <c r="C99" s="175"/>
      <c r="D99" s="175"/>
      <c r="E99" s="175"/>
    </row>
    <row r="101" spans="1:39">
      <c r="AJ101" s="175"/>
      <c r="AK101" s="175"/>
      <c r="AL101" s="175"/>
      <c r="AM101" s="175"/>
    </row>
    <row r="102" spans="1:39">
      <c r="A102" s="60" t="s">
        <v>128</v>
      </c>
      <c r="AI102" s="60" t="s">
        <v>128</v>
      </c>
    </row>
    <row r="103" spans="1:39">
      <c r="B103" s="60" t="s">
        <v>328</v>
      </c>
      <c r="AJ103" s="60" t="s">
        <v>328</v>
      </c>
    </row>
    <row r="104" spans="1:39">
      <c r="B104" s="60" t="s">
        <v>38</v>
      </c>
      <c r="C104" s="60" t="s">
        <v>39</v>
      </c>
      <c r="D104" s="60" t="s">
        <v>91</v>
      </c>
      <c r="E104" s="60" t="s">
        <v>4169</v>
      </c>
      <c r="AJ104" s="60" t="s">
        <v>335</v>
      </c>
      <c r="AK104" s="60" t="s">
        <v>329</v>
      </c>
      <c r="AL104" s="60" t="s">
        <v>330</v>
      </c>
      <c r="AM104" s="60" t="s">
        <v>43</v>
      </c>
    </row>
    <row r="105" spans="1:39">
      <c r="A105" s="60">
        <v>2005</v>
      </c>
      <c r="B105" s="256">
        <v>7</v>
      </c>
      <c r="C105" s="256">
        <v>0</v>
      </c>
      <c r="D105" s="256">
        <v>1.44</v>
      </c>
      <c r="E105" s="256">
        <v>17.7</v>
      </c>
      <c r="AI105" s="60">
        <v>2005</v>
      </c>
      <c r="AJ105" s="256">
        <v>7</v>
      </c>
      <c r="AK105" s="256">
        <v>0</v>
      </c>
      <c r="AL105" s="256">
        <v>1.44</v>
      </c>
      <c r="AM105" s="256">
        <v>17.7</v>
      </c>
    </row>
    <row r="106" spans="1:39">
      <c r="A106" s="60">
        <v>2006</v>
      </c>
      <c r="B106" s="256">
        <v>4.9800000000000004</v>
      </c>
      <c r="C106" s="256">
        <v>0</v>
      </c>
      <c r="D106" s="256">
        <v>1.59</v>
      </c>
      <c r="E106" s="256">
        <v>10.67</v>
      </c>
      <c r="AI106" s="60">
        <v>2006</v>
      </c>
      <c r="AJ106" s="256">
        <v>4.9800000000000004</v>
      </c>
      <c r="AK106" s="256">
        <v>0</v>
      </c>
      <c r="AL106" s="256">
        <v>1.59</v>
      </c>
      <c r="AM106" s="256">
        <v>10.67</v>
      </c>
    </row>
    <row r="107" spans="1:39">
      <c r="A107" s="60">
        <v>2007</v>
      </c>
      <c r="B107" s="256">
        <v>17.66</v>
      </c>
      <c r="C107" s="256">
        <v>7.0000000000000007E-2</v>
      </c>
      <c r="D107" s="256">
        <v>0</v>
      </c>
      <c r="E107" s="256">
        <v>10.33</v>
      </c>
      <c r="AI107" s="60">
        <v>2007</v>
      </c>
      <c r="AJ107" s="256">
        <v>17.66</v>
      </c>
      <c r="AK107" s="256">
        <v>7.0000000000000007E-2</v>
      </c>
      <c r="AL107" s="256">
        <v>0</v>
      </c>
      <c r="AM107" s="256">
        <v>10.33</v>
      </c>
    </row>
    <row r="108" spans="1:39">
      <c r="A108" s="60">
        <v>2008</v>
      </c>
      <c r="B108" s="256">
        <v>21.96</v>
      </c>
      <c r="C108" s="256">
        <v>0</v>
      </c>
      <c r="D108" s="256">
        <v>1.53</v>
      </c>
      <c r="E108" s="256">
        <v>24.82</v>
      </c>
      <c r="AI108" s="60">
        <v>2008</v>
      </c>
      <c r="AJ108" s="256">
        <v>21.96</v>
      </c>
      <c r="AK108" s="256">
        <v>0</v>
      </c>
      <c r="AL108" s="256">
        <v>1.53</v>
      </c>
      <c r="AM108" s="256">
        <v>24.82</v>
      </c>
    </row>
    <row r="109" spans="1:39">
      <c r="A109" s="60">
        <v>2009</v>
      </c>
      <c r="B109" s="256">
        <v>22.24</v>
      </c>
      <c r="C109" s="256">
        <v>0</v>
      </c>
      <c r="D109" s="256">
        <v>0</v>
      </c>
      <c r="E109" s="256">
        <v>13.94</v>
      </c>
      <c r="AI109" s="60">
        <v>2009</v>
      </c>
      <c r="AJ109" s="256">
        <v>22.24</v>
      </c>
      <c r="AK109" s="256">
        <v>0</v>
      </c>
      <c r="AL109" s="256">
        <v>0</v>
      </c>
      <c r="AM109" s="256">
        <v>13.94</v>
      </c>
    </row>
    <row r="110" spans="1:39">
      <c r="A110" s="60">
        <v>2010</v>
      </c>
      <c r="B110" s="256">
        <v>31.98</v>
      </c>
      <c r="C110" s="256">
        <v>0.06</v>
      </c>
      <c r="D110" s="256">
        <v>1.82</v>
      </c>
      <c r="E110" s="256">
        <v>19.27</v>
      </c>
      <c r="AI110" s="60">
        <v>2010</v>
      </c>
      <c r="AJ110" s="256">
        <v>31.98</v>
      </c>
      <c r="AK110" s="256">
        <v>0.06</v>
      </c>
      <c r="AL110" s="256">
        <v>1.82</v>
      </c>
      <c r="AM110" s="256">
        <v>19.27</v>
      </c>
    </row>
    <row r="111" spans="1:39">
      <c r="A111" s="60">
        <v>2011</v>
      </c>
      <c r="B111" s="256">
        <v>24.21</v>
      </c>
      <c r="C111" s="256">
        <v>0.06</v>
      </c>
      <c r="D111" s="256">
        <v>2.97</v>
      </c>
      <c r="E111" s="256">
        <v>15.59</v>
      </c>
      <c r="AI111" s="60">
        <v>2011</v>
      </c>
      <c r="AJ111" s="256">
        <v>24.21</v>
      </c>
      <c r="AK111" s="256">
        <v>0.06</v>
      </c>
      <c r="AL111" s="256">
        <v>2.97</v>
      </c>
      <c r="AM111" s="256">
        <v>15.59</v>
      </c>
    </row>
    <row r="112" spans="1:39">
      <c r="A112" s="60">
        <v>2012</v>
      </c>
      <c r="B112" s="256">
        <v>16.53</v>
      </c>
      <c r="C112" s="256">
        <v>0</v>
      </c>
      <c r="D112" s="256">
        <v>1.76</v>
      </c>
      <c r="E112" s="256">
        <v>9.93</v>
      </c>
      <c r="AI112" s="60">
        <v>2012</v>
      </c>
      <c r="AJ112" s="256">
        <v>16.53</v>
      </c>
      <c r="AK112" s="256">
        <v>0</v>
      </c>
      <c r="AL112" s="256">
        <v>1.76</v>
      </c>
      <c r="AM112" s="256">
        <v>9.93</v>
      </c>
    </row>
    <row r="113" spans="1:39">
      <c r="A113" s="60">
        <v>2013</v>
      </c>
      <c r="B113" s="256"/>
      <c r="C113" s="256"/>
      <c r="D113" s="256"/>
      <c r="E113" s="256"/>
      <c r="AI113" s="60">
        <v>2015</v>
      </c>
      <c r="AJ113" s="256">
        <v>13.2</v>
      </c>
      <c r="AK113" s="256">
        <v>0</v>
      </c>
      <c r="AL113" s="256">
        <v>2.5</v>
      </c>
      <c r="AM113" s="256">
        <v>7.59</v>
      </c>
    </row>
    <row r="114" spans="1:39">
      <c r="A114" s="60">
        <v>2014</v>
      </c>
      <c r="B114" s="256"/>
      <c r="C114" s="256"/>
      <c r="D114" s="256"/>
      <c r="E114" s="256"/>
      <c r="AI114" s="60">
        <v>2018</v>
      </c>
      <c r="AJ114" s="256">
        <v>26.7</v>
      </c>
      <c r="AK114" s="256">
        <v>0</v>
      </c>
      <c r="AL114" s="256">
        <v>0.02</v>
      </c>
      <c r="AM114" s="256">
        <v>11.27</v>
      </c>
    </row>
    <row r="115" spans="1:39">
      <c r="A115" s="60">
        <v>2015</v>
      </c>
      <c r="B115" s="256">
        <v>13.2</v>
      </c>
      <c r="C115" s="256">
        <v>0</v>
      </c>
      <c r="D115" s="256">
        <v>2.5</v>
      </c>
      <c r="E115" s="256">
        <v>7.59</v>
      </c>
      <c r="U115" s="47"/>
      <c r="AI115" s="60">
        <v>2020</v>
      </c>
      <c r="AJ115" s="257">
        <v>25.185654166666666</v>
      </c>
      <c r="AK115" s="256">
        <v>0</v>
      </c>
      <c r="AL115" s="257">
        <v>1.41</v>
      </c>
      <c r="AM115" s="257">
        <v>14.218516666666666</v>
      </c>
    </row>
    <row r="116" spans="1:39">
      <c r="A116" s="60">
        <v>2016</v>
      </c>
      <c r="B116" s="256"/>
      <c r="C116" s="256"/>
      <c r="D116" s="256"/>
      <c r="E116" s="256"/>
      <c r="U116" s="47"/>
      <c r="AI116" s="60">
        <v>2023</v>
      </c>
      <c r="AJ116" s="257">
        <v>23.6998125</v>
      </c>
      <c r="AK116" s="256">
        <v>9.791666666666666E-4</v>
      </c>
      <c r="AL116" s="257">
        <v>0.29374999999999996</v>
      </c>
      <c r="AM116" s="257">
        <v>11.603003205128203</v>
      </c>
    </row>
    <row r="117" spans="1:39">
      <c r="A117" s="60">
        <v>2017</v>
      </c>
      <c r="B117" s="256"/>
      <c r="C117" s="256"/>
      <c r="D117" s="256"/>
      <c r="E117" s="256"/>
      <c r="AJ117" s="175"/>
      <c r="AK117" s="175"/>
      <c r="AL117" s="175"/>
      <c r="AM117" s="175"/>
    </row>
    <row r="118" spans="1:39" ht="15.75">
      <c r="A118" s="60">
        <v>2018</v>
      </c>
      <c r="B118" s="256">
        <v>26.7</v>
      </c>
      <c r="C118" s="256">
        <v>0</v>
      </c>
      <c r="D118" s="256">
        <v>0.02</v>
      </c>
      <c r="E118" s="256">
        <v>11.27</v>
      </c>
      <c r="Q118" s="59"/>
      <c r="R118" s="59"/>
      <c r="S118" s="59"/>
      <c r="T118" s="59"/>
      <c r="U118" s="59"/>
    </row>
    <row r="119" spans="1:39">
      <c r="A119" s="60">
        <v>2019</v>
      </c>
      <c r="B119" s="256"/>
      <c r="C119" s="256"/>
      <c r="D119" s="256"/>
      <c r="E119" s="256"/>
      <c r="Q119" s="47"/>
      <c r="R119" s="47"/>
      <c r="S119" s="47"/>
      <c r="T119" s="47"/>
      <c r="U119" s="47"/>
    </row>
    <row r="120" spans="1:39">
      <c r="A120" s="60">
        <v>2020</v>
      </c>
      <c r="B120" s="257">
        <v>25.185654166666666</v>
      </c>
      <c r="C120" s="256">
        <v>0</v>
      </c>
      <c r="D120" s="257">
        <v>1.41</v>
      </c>
      <c r="E120" s="257">
        <v>14.218516666666666</v>
      </c>
    </row>
    <row r="121" spans="1:39">
      <c r="A121" s="60">
        <v>2021</v>
      </c>
      <c r="B121" s="257"/>
      <c r="C121" s="256"/>
      <c r="D121" s="257"/>
      <c r="E121" s="257"/>
    </row>
    <row r="122" spans="1:39">
      <c r="A122" s="60">
        <v>2022</v>
      </c>
      <c r="B122" s="257"/>
      <c r="C122" s="256"/>
      <c r="D122" s="257"/>
      <c r="E122" s="257"/>
    </row>
    <row r="123" spans="1:39">
      <c r="A123" s="60">
        <v>2023</v>
      </c>
      <c r="B123" s="257">
        <v>23.6998125</v>
      </c>
      <c r="C123" s="256">
        <v>9.791666666666666E-4</v>
      </c>
      <c r="D123" s="257">
        <v>0.29374999999999996</v>
      </c>
      <c r="E123" s="257">
        <v>11.603003205128203</v>
      </c>
    </row>
    <row r="124" spans="1:39">
      <c r="B124" s="257"/>
      <c r="C124" s="256"/>
      <c r="D124" s="257"/>
      <c r="E124" s="257"/>
    </row>
    <row r="125" spans="1:39">
      <c r="B125" s="175"/>
      <c r="C125" s="175"/>
      <c r="D125" s="175"/>
      <c r="E125" s="175"/>
    </row>
    <row r="126" spans="1:39">
      <c r="AI126" s="60" t="s">
        <v>25</v>
      </c>
    </row>
    <row r="127" spans="1:39">
      <c r="A127" s="60" t="s">
        <v>25</v>
      </c>
      <c r="AJ127" s="60" t="s">
        <v>328</v>
      </c>
    </row>
    <row r="128" spans="1:39">
      <c r="B128" s="60" t="s">
        <v>328</v>
      </c>
      <c r="AJ128" s="60" t="s">
        <v>335</v>
      </c>
      <c r="AK128" s="60" t="s">
        <v>329</v>
      </c>
      <c r="AL128" s="60" t="s">
        <v>330</v>
      </c>
      <c r="AM128" s="60" t="s">
        <v>43</v>
      </c>
    </row>
    <row r="129" spans="1:39">
      <c r="B129" s="60" t="s">
        <v>38</v>
      </c>
      <c r="C129" s="60" t="s">
        <v>39</v>
      </c>
      <c r="D129" s="60" t="s">
        <v>91</v>
      </c>
      <c r="E129" s="60" t="s">
        <v>4169</v>
      </c>
      <c r="AI129" s="60">
        <v>2005</v>
      </c>
      <c r="AJ129" s="256">
        <v>11</v>
      </c>
      <c r="AK129" s="256">
        <v>3.46</v>
      </c>
      <c r="AL129" s="256">
        <v>0.36</v>
      </c>
      <c r="AM129" s="256">
        <v>34.57</v>
      </c>
    </row>
    <row r="130" spans="1:39">
      <c r="A130" s="60">
        <v>2005</v>
      </c>
      <c r="B130" s="256">
        <v>11</v>
      </c>
      <c r="C130" s="256">
        <v>3.46</v>
      </c>
      <c r="D130" s="256">
        <v>0.36</v>
      </c>
      <c r="E130" s="256">
        <v>34.57</v>
      </c>
      <c r="AI130" s="60">
        <v>2006</v>
      </c>
      <c r="AJ130" s="256">
        <v>7.66</v>
      </c>
      <c r="AK130" s="256">
        <v>0</v>
      </c>
      <c r="AL130" s="256">
        <v>4.4400000000000004</v>
      </c>
      <c r="AM130" s="256">
        <v>52.55</v>
      </c>
    </row>
    <row r="131" spans="1:39">
      <c r="A131" s="60">
        <v>2006</v>
      </c>
      <c r="B131" s="256">
        <v>7.66</v>
      </c>
      <c r="C131" s="256">
        <v>0</v>
      </c>
      <c r="D131" s="256">
        <v>4.4400000000000004</v>
      </c>
      <c r="E131" s="256">
        <v>52.55</v>
      </c>
      <c r="AI131" s="60">
        <v>2007</v>
      </c>
      <c r="AJ131" s="256">
        <v>16.25</v>
      </c>
      <c r="AK131" s="256">
        <v>2.91</v>
      </c>
      <c r="AL131" s="256">
        <v>3.64</v>
      </c>
      <c r="AM131" s="256">
        <v>27.29</v>
      </c>
    </row>
    <row r="132" spans="1:39">
      <c r="A132" s="60">
        <v>2007</v>
      </c>
      <c r="B132" s="256">
        <v>16.25</v>
      </c>
      <c r="C132" s="256">
        <v>2.91</v>
      </c>
      <c r="D132" s="256">
        <v>3.64</v>
      </c>
      <c r="E132" s="256">
        <v>27.29</v>
      </c>
      <c r="AI132" s="60">
        <v>2008</v>
      </c>
      <c r="AJ132" s="256">
        <v>32.35</v>
      </c>
      <c r="AK132" s="256">
        <v>2.27</v>
      </c>
      <c r="AL132" s="256">
        <v>1.27</v>
      </c>
      <c r="AM132" s="256">
        <v>28.53</v>
      </c>
    </row>
    <row r="133" spans="1:39">
      <c r="A133" s="60">
        <v>2008</v>
      </c>
      <c r="B133" s="256">
        <v>32.35</v>
      </c>
      <c r="C133" s="256">
        <v>2.27</v>
      </c>
      <c r="D133" s="256">
        <v>1.27</v>
      </c>
      <c r="E133" s="256">
        <v>28.53</v>
      </c>
      <c r="AI133" s="60">
        <v>2009</v>
      </c>
      <c r="AJ133" s="256">
        <v>20.9</v>
      </c>
      <c r="AK133" s="256">
        <v>1.63</v>
      </c>
      <c r="AL133" s="256">
        <v>1.59</v>
      </c>
      <c r="AM133" s="256">
        <v>18.72</v>
      </c>
    </row>
    <row r="134" spans="1:39">
      <c r="A134" s="60">
        <v>2009</v>
      </c>
      <c r="B134" s="256">
        <v>20.9</v>
      </c>
      <c r="C134" s="256">
        <v>1.63</v>
      </c>
      <c r="D134" s="256">
        <v>1.59</v>
      </c>
      <c r="E134" s="256">
        <v>18.72</v>
      </c>
      <c r="AI134" s="60">
        <v>2010</v>
      </c>
      <c r="AJ134" s="256">
        <v>38.58</v>
      </c>
      <c r="AK134" s="256">
        <v>2.04</v>
      </c>
      <c r="AL134" s="256">
        <v>1.57</v>
      </c>
      <c r="AM134" s="256">
        <v>33.61</v>
      </c>
    </row>
    <row r="135" spans="1:39">
      <c r="A135" s="60">
        <v>2010</v>
      </c>
      <c r="B135" s="256">
        <v>38.58</v>
      </c>
      <c r="C135" s="256">
        <v>2.04</v>
      </c>
      <c r="D135" s="256">
        <v>1.57</v>
      </c>
      <c r="E135" s="256">
        <v>33.61</v>
      </c>
      <c r="AI135" s="60">
        <v>2011</v>
      </c>
      <c r="AJ135" s="256">
        <v>22.69</v>
      </c>
      <c r="AK135" s="256">
        <v>1.2</v>
      </c>
      <c r="AL135" s="256">
        <v>1.1299999999999999</v>
      </c>
      <c r="AM135" s="256">
        <v>23</v>
      </c>
    </row>
    <row r="136" spans="1:39">
      <c r="A136" s="60">
        <v>2011</v>
      </c>
      <c r="B136" s="256">
        <v>22.69</v>
      </c>
      <c r="C136" s="256">
        <v>1.2</v>
      </c>
      <c r="D136" s="256">
        <v>1.1299999999999999</v>
      </c>
      <c r="E136" s="256">
        <v>23</v>
      </c>
      <c r="AI136" s="60">
        <v>2012</v>
      </c>
      <c r="AJ136" s="256">
        <v>23.71</v>
      </c>
      <c r="AK136" s="256">
        <v>1.81</v>
      </c>
      <c r="AL136" s="256">
        <v>1.48</v>
      </c>
      <c r="AM136" s="256">
        <v>27.65</v>
      </c>
    </row>
    <row r="137" spans="1:39">
      <c r="A137" s="60">
        <v>2012</v>
      </c>
      <c r="B137" s="256">
        <v>23.71</v>
      </c>
      <c r="C137" s="256">
        <v>1.81</v>
      </c>
      <c r="D137" s="256">
        <v>1.48</v>
      </c>
      <c r="E137" s="256">
        <v>27.65</v>
      </c>
      <c r="AI137" s="60">
        <v>2015</v>
      </c>
      <c r="AJ137" s="256">
        <v>20.16</v>
      </c>
      <c r="AK137" s="256">
        <v>1.02</v>
      </c>
      <c r="AL137" s="256">
        <v>0.7</v>
      </c>
      <c r="AM137" s="256">
        <v>14.87</v>
      </c>
    </row>
    <row r="138" spans="1:39">
      <c r="A138" s="60">
        <v>2013</v>
      </c>
      <c r="B138" s="256"/>
      <c r="C138" s="256"/>
      <c r="D138" s="256"/>
      <c r="E138" s="256"/>
      <c r="AI138" s="60">
        <v>2018</v>
      </c>
      <c r="AJ138" s="256">
        <v>29.58</v>
      </c>
      <c r="AK138" s="256">
        <v>1.81</v>
      </c>
      <c r="AL138" s="256">
        <v>0.02</v>
      </c>
      <c r="AM138" s="256">
        <v>20.9</v>
      </c>
    </row>
    <row r="139" spans="1:39">
      <c r="A139" s="60">
        <v>2014</v>
      </c>
      <c r="B139" s="256"/>
      <c r="C139" s="256"/>
      <c r="D139" s="256"/>
      <c r="E139" s="256"/>
      <c r="AI139" s="60">
        <v>2020</v>
      </c>
      <c r="AJ139" s="256">
        <v>47.796880952380953</v>
      </c>
      <c r="AK139" s="256">
        <v>1.142857142857143</v>
      </c>
      <c r="AL139" s="256">
        <v>9.5238095238095233E-2</v>
      </c>
      <c r="AM139" s="256">
        <v>19.053333333333327</v>
      </c>
    </row>
    <row r="140" spans="1:39">
      <c r="A140" s="60">
        <v>2015</v>
      </c>
      <c r="B140" s="256">
        <v>20.16</v>
      </c>
      <c r="C140" s="256">
        <v>1.02</v>
      </c>
      <c r="D140" s="256">
        <v>0.7</v>
      </c>
      <c r="E140" s="256">
        <v>14.87</v>
      </c>
      <c r="AI140" s="60">
        <v>2023</v>
      </c>
      <c r="AJ140" s="175">
        <v>28.004500000000007</v>
      </c>
      <c r="AK140" s="175">
        <v>0.19047619047619047</v>
      </c>
      <c r="AL140" s="175">
        <v>1.9047619047619049E-2</v>
      </c>
      <c r="AM140" s="175">
        <v>5.9973809523809534</v>
      </c>
    </row>
    <row r="141" spans="1:39">
      <c r="A141" s="60">
        <v>2016</v>
      </c>
      <c r="B141" s="256"/>
      <c r="C141" s="256"/>
      <c r="D141" s="256"/>
      <c r="E141" s="256"/>
    </row>
    <row r="142" spans="1:39">
      <c r="A142" s="60">
        <v>2017</v>
      </c>
      <c r="B142" s="256"/>
      <c r="C142" s="256"/>
      <c r="D142" s="256"/>
      <c r="E142" s="256"/>
    </row>
    <row r="143" spans="1:39" ht="15.75">
      <c r="A143" s="60">
        <v>2018</v>
      </c>
      <c r="B143" s="256">
        <v>29.58</v>
      </c>
      <c r="C143" s="256">
        <v>1.81</v>
      </c>
      <c r="D143" s="256">
        <v>0.02</v>
      </c>
      <c r="E143" s="256">
        <v>20.9</v>
      </c>
      <c r="I143" s="47"/>
      <c r="J143" s="47"/>
      <c r="K143" s="47"/>
      <c r="L143" s="47"/>
      <c r="M143" s="47"/>
      <c r="P143" s="7"/>
      <c r="Q143" s="7"/>
      <c r="R143" s="7"/>
      <c r="S143" s="7"/>
      <c r="T143" s="7"/>
    </row>
    <row r="144" spans="1:39" ht="15.75">
      <c r="A144" s="60">
        <v>2019</v>
      </c>
      <c r="B144" s="256"/>
      <c r="C144" s="256"/>
      <c r="D144" s="256"/>
      <c r="E144" s="256"/>
      <c r="I144" s="47"/>
      <c r="J144" s="47"/>
      <c r="K144" s="47"/>
      <c r="L144" s="47"/>
      <c r="M144" s="47"/>
      <c r="P144" s="16"/>
      <c r="Q144" s="16"/>
      <c r="R144" s="16"/>
      <c r="S144" s="16"/>
      <c r="T144" s="16"/>
    </row>
    <row r="145" spans="1:39">
      <c r="A145" s="60">
        <v>2020</v>
      </c>
      <c r="B145" s="256">
        <v>47.796880952380953</v>
      </c>
      <c r="C145" s="256">
        <v>1.142857142857143</v>
      </c>
      <c r="D145" s="256">
        <v>9.5238095238095233E-2</v>
      </c>
      <c r="E145" s="256">
        <v>19.053333333333327</v>
      </c>
    </row>
    <row r="146" spans="1:39">
      <c r="A146" s="60">
        <v>2021</v>
      </c>
      <c r="B146" s="256"/>
      <c r="C146" s="256"/>
      <c r="D146" s="256"/>
      <c r="E146" s="256"/>
    </row>
    <row r="147" spans="1:39">
      <c r="A147" s="60">
        <v>2022</v>
      </c>
      <c r="B147" s="256"/>
      <c r="C147" s="256"/>
      <c r="D147" s="256"/>
      <c r="E147" s="256"/>
    </row>
    <row r="148" spans="1:39">
      <c r="A148" s="60">
        <v>2023</v>
      </c>
      <c r="B148" s="256">
        <v>28.004500000000007</v>
      </c>
      <c r="C148" s="256">
        <v>0.19047619047619047</v>
      </c>
      <c r="D148" s="256">
        <v>1.9047619047619049E-2</v>
      </c>
      <c r="E148" s="256">
        <v>5.9973809523809534</v>
      </c>
    </row>
    <row r="149" spans="1:39">
      <c r="B149" s="256"/>
      <c r="C149" s="256"/>
      <c r="D149" s="256"/>
      <c r="E149" s="256"/>
    </row>
    <row r="150" spans="1:39">
      <c r="B150" s="256"/>
      <c r="C150" s="256"/>
      <c r="D150" s="256"/>
      <c r="E150" s="256"/>
    </row>
    <row r="152" spans="1:39">
      <c r="A152" s="60" t="s">
        <v>29</v>
      </c>
      <c r="AI152" s="60" t="s">
        <v>29</v>
      </c>
    </row>
    <row r="153" spans="1:39">
      <c r="B153" s="60" t="s">
        <v>328</v>
      </c>
      <c r="AJ153" s="60" t="s">
        <v>328</v>
      </c>
    </row>
    <row r="154" spans="1:39">
      <c r="B154" s="60" t="s">
        <v>38</v>
      </c>
      <c r="C154" s="60" t="s">
        <v>39</v>
      </c>
      <c r="D154" s="60" t="s">
        <v>91</v>
      </c>
      <c r="E154" s="60" t="s">
        <v>4169</v>
      </c>
      <c r="AJ154" s="60" t="s">
        <v>335</v>
      </c>
      <c r="AK154" s="60" t="s">
        <v>329</v>
      </c>
      <c r="AL154" s="60" t="s">
        <v>330</v>
      </c>
      <c r="AM154" s="60" t="s">
        <v>43</v>
      </c>
    </row>
    <row r="155" spans="1:39">
      <c r="A155" s="60">
        <v>2005</v>
      </c>
      <c r="B155" s="256">
        <v>12.27</v>
      </c>
      <c r="C155" s="256">
        <v>0</v>
      </c>
      <c r="D155" s="256">
        <v>0</v>
      </c>
      <c r="E155" s="256">
        <v>3.15</v>
      </c>
      <c r="AI155" s="60">
        <v>2005</v>
      </c>
      <c r="AJ155" s="256">
        <v>12.27</v>
      </c>
      <c r="AK155" s="256">
        <v>0</v>
      </c>
      <c r="AL155" s="256">
        <v>0</v>
      </c>
      <c r="AM155" s="256">
        <v>3.15</v>
      </c>
    </row>
    <row r="156" spans="1:39">
      <c r="A156" s="60">
        <v>2006</v>
      </c>
      <c r="B156" s="256">
        <v>11.13</v>
      </c>
      <c r="C156" s="256">
        <v>0</v>
      </c>
      <c r="D156" s="256">
        <v>0</v>
      </c>
      <c r="E156" s="256">
        <v>3.31</v>
      </c>
      <c r="AI156" s="60">
        <v>2006</v>
      </c>
      <c r="AJ156" s="256">
        <v>11.13</v>
      </c>
      <c r="AK156" s="256">
        <v>0</v>
      </c>
      <c r="AL156" s="256">
        <v>0</v>
      </c>
      <c r="AM156" s="256">
        <v>3.31</v>
      </c>
    </row>
    <row r="157" spans="1:39">
      <c r="A157" s="60">
        <v>2007</v>
      </c>
      <c r="B157" s="256">
        <v>4.32</v>
      </c>
      <c r="C157" s="256">
        <v>0</v>
      </c>
      <c r="D157" s="256">
        <v>0</v>
      </c>
      <c r="E157" s="256">
        <v>1.1000000000000001</v>
      </c>
      <c r="AI157" s="60">
        <v>2007</v>
      </c>
      <c r="AJ157" s="256">
        <v>4.32</v>
      </c>
      <c r="AK157" s="256">
        <v>0</v>
      </c>
      <c r="AL157" s="256">
        <v>0</v>
      </c>
      <c r="AM157" s="256">
        <v>1.1000000000000001</v>
      </c>
    </row>
    <row r="158" spans="1:39">
      <c r="A158" s="60">
        <v>2008</v>
      </c>
      <c r="B158" s="256">
        <v>6.58</v>
      </c>
      <c r="C158" s="256">
        <v>0</v>
      </c>
      <c r="D158" s="256">
        <v>0.02</v>
      </c>
      <c r="E158" s="256">
        <v>0.05</v>
      </c>
      <c r="AI158" s="60">
        <v>2008</v>
      </c>
      <c r="AJ158" s="256">
        <v>6.58</v>
      </c>
      <c r="AK158" s="256">
        <v>0</v>
      </c>
      <c r="AL158" s="256">
        <v>0.02</v>
      </c>
      <c r="AM158" s="256">
        <v>0.05</v>
      </c>
    </row>
    <row r="159" spans="1:39">
      <c r="A159" s="60">
        <v>2009</v>
      </c>
      <c r="B159" s="256">
        <v>10.79</v>
      </c>
      <c r="C159" s="256">
        <v>0</v>
      </c>
      <c r="D159" s="256">
        <v>0</v>
      </c>
      <c r="E159" s="256">
        <v>10.69</v>
      </c>
      <c r="AI159" s="60">
        <v>2009</v>
      </c>
      <c r="AJ159" s="256">
        <v>10.79</v>
      </c>
      <c r="AK159" s="256">
        <v>0</v>
      </c>
      <c r="AL159" s="256">
        <v>0</v>
      </c>
      <c r="AM159" s="256">
        <v>10.69</v>
      </c>
    </row>
    <row r="160" spans="1:39">
      <c r="A160" s="60">
        <v>2010</v>
      </c>
      <c r="B160" s="256">
        <v>15.23</v>
      </c>
      <c r="C160" s="256">
        <v>0</v>
      </c>
      <c r="D160" s="256">
        <v>0</v>
      </c>
      <c r="E160" s="256">
        <v>6.18</v>
      </c>
      <c r="AI160" s="60">
        <v>2010</v>
      </c>
      <c r="AJ160" s="256">
        <v>15.23</v>
      </c>
      <c r="AK160" s="256">
        <v>0</v>
      </c>
      <c r="AL160" s="256">
        <v>0</v>
      </c>
      <c r="AM160" s="256">
        <v>6.18</v>
      </c>
    </row>
    <row r="161" spans="1:39">
      <c r="A161" s="60">
        <v>2011</v>
      </c>
      <c r="B161" s="256"/>
      <c r="C161" s="256"/>
      <c r="D161" s="256"/>
      <c r="E161" s="256"/>
      <c r="AI161" s="60">
        <v>2013</v>
      </c>
      <c r="AJ161" s="256">
        <v>17.3</v>
      </c>
      <c r="AK161" s="256">
        <v>0</v>
      </c>
      <c r="AL161" s="256">
        <v>0</v>
      </c>
      <c r="AM161" s="256">
        <v>10.68</v>
      </c>
    </row>
    <row r="162" spans="1:39">
      <c r="A162" s="60">
        <v>2012</v>
      </c>
      <c r="B162" s="256"/>
      <c r="C162" s="256"/>
      <c r="D162" s="256"/>
      <c r="E162" s="256"/>
      <c r="AI162" s="60">
        <v>2016</v>
      </c>
      <c r="AJ162" s="256">
        <v>37.9</v>
      </c>
      <c r="AK162" s="256">
        <v>0</v>
      </c>
      <c r="AL162" s="256">
        <v>0</v>
      </c>
      <c r="AM162" s="256">
        <v>11.68</v>
      </c>
    </row>
    <row r="163" spans="1:39">
      <c r="A163" s="60">
        <v>2013</v>
      </c>
      <c r="B163" s="256">
        <v>17.3</v>
      </c>
      <c r="C163" s="256">
        <v>0</v>
      </c>
      <c r="D163" s="256">
        <v>0</v>
      </c>
      <c r="E163" s="256">
        <v>10.68</v>
      </c>
      <c r="AI163" s="60">
        <v>2019</v>
      </c>
      <c r="AJ163" s="256">
        <v>38.36</v>
      </c>
      <c r="AK163" s="256">
        <v>0</v>
      </c>
      <c r="AL163" s="256">
        <v>0</v>
      </c>
      <c r="AM163" s="256">
        <v>9.9</v>
      </c>
    </row>
    <row r="164" spans="1:39">
      <c r="A164" s="60">
        <v>2014</v>
      </c>
      <c r="B164" s="256"/>
      <c r="C164" s="256"/>
      <c r="D164" s="256"/>
      <c r="E164" s="256"/>
      <c r="AI164" s="60">
        <v>2022</v>
      </c>
      <c r="AJ164" s="175">
        <v>52.539175</v>
      </c>
      <c r="AK164" s="256">
        <v>0</v>
      </c>
      <c r="AL164" s="256">
        <v>0</v>
      </c>
      <c r="AM164" s="175">
        <v>10.871325000000002</v>
      </c>
    </row>
    <row r="165" spans="1:39">
      <c r="A165" s="60">
        <v>2015</v>
      </c>
      <c r="B165" s="256"/>
      <c r="C165" s="256"/>
      <c r="D165" s="256"/>
      <c r="E165" s="256"/>
      <c r="AJ165" s="48"/>
      <c r="AK165" s="48"/>
      <c r="AL165" s="48"/>
      <c r="AM165" s="48"/>
    </row>
    <row r="166" spans="1:39">
      <c r="A166" s="60">
        <v>2016</v>
      </c>
      <c r="B166" s="256">
        <v>37.9</v>
      </c>
      <c r="C166" s="256">
        <v>0</v>
      </c>
      <c r="D166" s="256">
        <v>0</v>
      </c>
      <c r="E166" s="256">
        <v>11.68</v>
      </c>
    </row>
    <row r="167" spans="1:39">
      <c r="A167" s="60">
        <v>2017</v>
      </c>
      <c r="B167" s="256"/>
      <c r="C167" s="256"/>
      <c r="D167" s="256"/>
      <c r="E167" s="256"/>
    </row>
    <row r="168" spans="1:39">
      <c r="A168" s="60">
        <v>2018</v>
      </c>
      <c r="B168" s="256"/>
      <c r="C168" s="256"/>
      <c r="D168" s="256"/>
      <c r="E168" s="256"/>
    </row>
    <row r="169" spans="1:39">
      <c r="A169" s="60">
        <v>2019</v>
      </c>
      <c r="B169" s="256">
        <v>38.36</v>
      </c>
      <c r="C169" s="256">
        <v>0</v>
      </c>
      <c r="D169" s="256">
        <v>0</v>
      </c>
      <c r="E169" s="256">
        <v>9.9</v>
      </c>
      <c r="H169" s="51"/>
      <c r="I169" s="52"/>
      <c r="J169" s="53"/>
      <c r="K169" s="53"/>
      <c r="L169" s="53"/>
      <c r="M169" s="53"/>
      <c r="N169" s="53"/>
      <c r="O169" s="53"/>
      <c r="P169" s="53"/>
      <c r="Q169" s="53"/>
      <c r="R169" s="53"/>
      <c r="S169" s="53"/>
      <c r="T169" s="53"/>
      <c r="U169" s="53"/>
      <c r="V169" s="53"/>
      <c r="W169" s="53"/>
      <c r="X169" s="53"/>
    </row>
    <row r="170" spans="1:39">
      <c r="A170" s="60">
        <v>2020</v>
      </c>
      <c r="B170" s="175"/>
      <c r="C170" s="175"/>
      <c r="D170" s="175"/>
      <c r="E170" s="175"/>
      <c r="H170" s="51"/>
      <c r="I170" s="52"/>
      <c r="J170" s="54"/>
      <c r="K170" s="54"/>
      <c r="L170" s="54"/>
      <c r="M170" s="54"/>
      <c r="N170" s="54"/>
      <c r="O170" s="54"/>
      <c r="P170" s="53"/>
      <c r="Q170" s="53"/>
      <c r="R170" s="53"/>
      <c r="S170" s="53"/>
      <c r="T170" s="53"/>
      <c r="U170" s="53"/>
      <c r="V170" s="53"/>
      <c r="W170" s="53"/>
      <c r="X170" s="53"/>
    </row>
    <row r="171" spans="1:39">
      <c r="A171" s="60">
        <v>2021</v>
      </c>
      <c r="B171" s="175"/>
      <c r="C171" s="175"/>
      <c r="D171" s="175"/>
      <c r="E171" s="175"/>
      <c r="H171" s="51"/>
      <c r="I171" s="52"/>
      <c r="J171" s="54"/>
      <c r="K171" s="54"/>
      <c r="L171" s="54"/>
      <c r="M171" s="54"/>
      <c r="N171" s="54"/>
      <c r="O171" s="54"/>
      <c r="P171" s="53"/>
      <c r="Q171" s="53"/>
      <c r="R171" s="53"/>
      <c r="S171" s="53"/>
      <c r="T171" s="53"/>
      <c r="U171" s="53"/>
      <c r="V171" s="53"/>
      <c r="W171" s="53"/>
      <c r="X171" s="53"/>
    </row>
    <row r="172" spans="1:39">
      <c r="A172" s="60">
        <v>2022</v>
      </c>
      <c r="B172" s="175">
        <v>52.539175</v>
      </c>
      <c r="C172" s="256">
        <v>0</v>
      </c>
      <c r="D172" s="256">
        <v>0</v>
      </c>
      <c r="E172" s="175">
        <v>10.871325000000002</v>
      </c>
      <c r="H172" s="51"/>
      <c r="I172" s="52"/>
      <c r="J172" s="54"/>
      <c r="K172" s="54"/>
      <c r="L172" s="54"/>
      <c r="M172" s="54"/>
      <c r="N172" s="54"/>
      <c r="O172" s="54"/>
      <c r="P172" s="53"/>
      <c r="Q172" s="53"/>
      <c r="R172" s="53"/>
      <c r="S172" s="53"/>
      <c r="T172" s="53"/>
      <c r="U172" s="53"/>
      <c r="V172" s="53"/>
      <c r="W172" s="53"/>
      <c r="X172" s="53"/>
    </row>
    <row r="173" spans="1:39">
      <c r="B173" s="175"/>
      <c r="C173" s="175"/>
      <c r="D173" s="175"/>
      <c r="E173" s="175"/>
      <c r="H173" s="51"/>
      <c r="I173" s="52"/>
      <c r="J173" s="54"/>
      <c r="K173" s="54"/>
      <c r="L173" s="54"/>
      <c r="M173" s="54"/>
      <c r="N173" s="54"/>
      <c r="O173" s="54"/>
      <c r="P173" s="53"/>
      <c r="Q173" s="53"/>
      <c r="R173" s="53"/>
      <c r="S173" s="53"/>
      <c r="T173" s="53"/>
      <c r="U173" s="53"/>
      <c r="V173" s="53"/>
      <c r="W173" s="53"/>
      <c r="X173" s="53"/>
    </row>
    <row r="174" spans="1:39">
      <c r="B174" s="175"/>
      <c r="C174" s="175"/>
      <c r="D174" s="175"/>
      <c r="E174" s="175"/>
      <c r="H174" s="51"/>
      <c r="I174" s="52"/>
      <c r="J174" s="55"/>
      <c r="K174" s="55"/>
      <c r="L174" s="55"/>
      <c r="M174" s="55"/>
      <c r="N174" s="55"/>
      <c r="O174" s="55"/>
      <c r="P174" s="53"/>
      <c r="Q174" s="53"/>
      <c r="R174" s="55"/>
      <c r="S174" s="56"/>
      <c r="T174" s="56"/>
      <c r="U174" s="55"/>
      <c r="V174" s="56"/>
      <c r="W174" s="56"/>
      <c r="X174" s="56"/>
    </row>
    <row r="175" spans="1:39">
      <c r="A175" s="60" t="s">
        <v>9</v>
      </c>
      <c r="H175" s="55"/>
      <c r="I175" s="57"/>
      <c r="J175" s="58"/>
      <c r="K175" s="58"/>
      <c r="L175" s="58"/>
      <c r="M175" s="58"/>
      <c r="N175" s="58"/>
      <c r="O175" s="58"/>
      <c r="P175" s="58"/>
      <c r="Q175" s="56"/>
      <c r="R175" s="58"/>
      <c r="S175" s="56"/>
      <c r="T175" s="56"/>
      <c r="U175" s="56"/>
      <c r="V175" s="56"/>
      <c r="W175" s="56"/>
      <c r="X175" s="58"/>
    </row>
    <row r="176" spans="1:39">
      <c r="B176" s="60" t="s">
        <v>328</v>
      </c>
      <c r="H176" s="55"/>
      <c r="I176" s="57"/>
      <c r="J176" s="58"/>
      <c r="K176" s="58"/>
      <c r="L176" s="58"/>
      <c r="M176" s="58"/>
      <c r="N176" s="58"/>
      <c r="O176" s="58"/>
      <c r="P176" s="58"/>
      <c r="Q176" s="56"/>
      <c r="R176" s="58"/>
      <c r="S176" s="56"/>
      <c r="T176" s="56"/>
      <c r="U176" s="56"/>
      <c r="V176" s="56"/>
      <c r="W176" s="56"/>
      <c r="X176" s="58"/>
    </row>
    <row r="177" spans="1:39">
      <c r="B177" s="60" t="s">
        <v>38</v>
      </c>
      <c r="C177" s="60" t="s">
        <v>39</v>
      </c>
      <c r="D177" s="60" t="s">
        <v>91</v>
      </c>
      <c r="E177" s="60" t="s">
        <v>4169</v>
      </c>
      <c r="H177" s="55"/>
      <c r="I177" s="57"/>
      <c r="J177" s="58"/>
      <c r="K177" s="58"/>
      <c r="L177" s="58"/>
      <c r="M177" s="58"/>
      <c r="N177" s="58"/>
      <c r="O177" s="58"/>
      <c r="P177" s="58"/>
      <c r="Q177" s="56"/>
      <c r="R177" s="58"/>
      <c r="S177" s="56"/>
      <c r="T177" s="56"/>
      <c r="U177" s="56"/>
      <c r="V177" s="56"/>
      <c r="W177" s="56"/>
      <c r="X177" s="58"/>
      <c r="AI177" s="60" t="s">
        <v>9</v>
      </c>
    </row>
    <row r="178" spans="1:39">
      <c r="A178" s="60">
        <v>2005</v>
      </c>
      <c r="B178" s="256">
        <v>14.47</v>
      </c>
      <c r="C178" s="256">
        <v>0</v>
      </c>
      <c r="D178" s="256">
        <v>0</v>
      </c>
      <c r="E178" s="256">
        <v>0.17</v>
      </c>
      <c r="H178" s="55"/>
      <c r="I178" s="57"/>
      <c r="J178" s="58"/>
      <c r="K178" s="58"/>
      <c r="L178" s="58"/>
      <c r="M178" s="58"/>
      <c r="N178" s="58"/>
      <c r="O178" s="58"/>
      <c r="P178" s="58"/>
      <c r="Q178" s="56"/>
      <c r="R178" s="58"/>
      <c r="S178" s="56"/>
      <c r="T178" s="56"/>
      <c r="U178" s="56"/>
      <c r="V178" s="56"/>
      <c r="W178" s="56"/>
      <c r="X178" s="58"/>
      <c r="AJ178" s="60" t="s">
        <v>328</v>
      </c>
    </row>
    <row r="179" spans="1:39">
      <c r="A179" s="60">
        <v>2006</v>
      </c>
      <c r="B179" s="256">
        <v>2.17</v>
      </c>
      <c r="C179" s="256">
        <v>0</v>
      </c>
      <c r="D179" s="256">
        <v>0.01</v>
      </c>
      <c r="E179" s="256">
        <v>0.02</v>
      </c>
      <c r="H179" s="55"/>
      <c r="I179" s="57"/>
      <c r="J179" s="58"/>
      <c r="K179" s="58"/>
      <c r="L179" s="58"/>
      <c r="M179" s="58"/>
      <c r="N179" s="58"/>
      <c r="O179" s="58"/>
      <c r="P179" s="58"/>
      <c r="Q179" s="56"/>
      <c r="R179" s="58"/>
      <c r="S179" s="56"/>
      <c r="T179" s="56"/>
      <c r="U179" s="56"/>
      <c r="V179" s="56"/>
      <c r="W179" s="56"/>
      <c r="X179" s="58"/>
      <c r="AJ179" s="60" t="s">
        <v>335</v>
      </c>
      <c r="AK179" s="60" t="s">
        <v>329</v>
      </c>
      <c r="AL179" s="60" t="s">
        <v>330</v>
      </c>
      <c r="AM179" s="60" t="s">
        <v>43</v>
      </c>
    </row>
    <row r="180" spans="1:39">
      <c r="A180" s="60">
        <v>2007</v>
      </c>
      <c r="B180" s="256">
        <v>12.6</v>
      </c>
      <c r="C180" s="256">
        <v>0</v>
      </c>
      <c r="D180" s="256">
        <v>0</v>
      </c>
      <c r="E180" s="256">
        <v>0</v>
      </c>
      <c r="AI180" s="60">
        <v>2005</v>
      </c>
      <c r="AJ180" s="256">
        <v>14.47</v>
      </c>
      <c r="AK180" s="256">
        <v>0</v>
      </c>
      <c r="AL180" s="256">
        <v>0</v>
      </c>
      <c r="AM180" s="256">
        <v>0.17</v>
      </c>
    </row>
    <row r="181" spans="1:39">
      <c r="A181" s="60">
        <v>2008</v>
      </c>
      <c r="B181" s="256">
        <v>18.21</v>
      </c>
      <c r="C181" s="256">
        <v>0</v>
      </c>
      <c r="D181" s="256">
        <v>0</v>
      </c>
      <c r="E181" s="256">
        <v>0.21</v>
      </c>
      <c r="AI181" s="60">
        <v>2006</v>
      </c>
      <c r="AJ181" s="256">
        <v>2.17</v>
      </c>
      <c r="AK181" s="256">
        <v>0</v>
      </c>
      <c r="AL181" s="256">
        <v>0.01</v>
      </c>
      <c r="AM181" s="256">
        <v>0.02</v>
      </c>
    </row>
    <row r="182" spans="1:39">
      <c r="A182" s="60">
        <v>2009</v>
      </c>
      <c r="B182" s="256">
        <v>16.71</v>
      </c>
      <c r="C182" s="256">
        <v>0</v>
      </c>
      <c r="D182" s="256">
        <v>0</v>
      </c>
      <c r="E182" s="256">
        <v>0</v>
      </c>
      <c r="AI182" s="60">
        <v>2007</v>
      </c>
      <c r="AJ182" s="256">
        <v>12.6</v>
      </c>
      <c r="AK182" s="256">
        <v>0</v>
      </c>
      <c r="AL182" s="256">
        <v>0</v>
      </c>
      <c r="AM182" s="256">
        <v>0</v>
      </c>
    </row>
    <row r="183" spans="1:39">
      <c r="A183" s="60">
        <v>2010</v>
      </c>
      <c r="B183" s="256">
        <v>24.24</v>
      </c>
      <c r="C183" s="256">
        <v>0</v>
      </c>
      <c r="D183" s="256">
        <v>0</v>
      </c>
      <c r="E183" s="256">
        <v>0.04</v>
      </c>
      <c r="AI183" s="60">
        <v>2008</v>
      </c>
      <c r="AJ183" s="256">
        <v>18.21</v>
      </c>
      <c r="AK183" s="256">
        <v>0</v>
      </c>
      <c r="AL183" s="256">
        <v>0</v>
      </c>
      <c r="AM183" s="256">
        <v>0.21</v>
      </c>
    </row>
    <row r="184" spans="1:39">
      <c r="A184" s="60">
        <v>2011</v>
      </c>
      <c r="B184" s="256">
        <v>22.35</v>
      </c>
      <c r="C184" s="256">
        <v>0</v>
      </c>
      <c r="D184" s="256">
        <v>0</v>
      </c>
      <c r="E184" s="256">
        <v>0.01</v>
      </c>
      <c r="AI184" s="60">
        <v>2009</v>
      </c>
      <c r="AJ184" s="256">
        <v>16.71</v>
      </c>
      <c r="AK184" s="256">
        <v>0</v>
      </c>
      <c r="AL184" s="256">
        <v>0</v>
      </c>
      <c r="AM184" s="256">
        <v>0</v>
      </c>
    </row>
    <row r="185" spans="1:39">
      <c r="A185" s="60">
        <v>2012</v>
      </c>
      <c r="B185" s="256">
        <v>18.93</v>
      </c>
      <c r="C185" s="256">
        <v>0</v>
      </c>
      <c r="D185" s="256">
        <v>0</v>
      </c>
      <c r="E185" s="256">
        <v>0.01</v>
      </c>
      <c r="AI185" s="60">
        <v>2010</v>
      </c>
      <c r="AJ185" s="256">
        <v>24.24</v>
      </c>
      <c r="AK185" s="256">
        <v>0</v>
      </c>
      <c r="AL185" s="256">
        <v>0</v>
      </c>
      <c r="AM185" s="256">
        <v>0.04</v>
      </c>
    </row>
    <row r="186" spans="1:39">
      <c r="A186" s="60">
        <v>2013</v>
      </c>
      <c r="B186" s="256">
        <v>9.83</v>
      </c>
      <c r="C186" s="256">
        <v>0</v>
      </c>
      <c r="D186" s="256">
        <v>0</v>
      </c>
      <c r="E186" s="256">
        <v>0.06</v>
      </c>
      <c r="AI186" s="60">
        <v>2011</v>
      </c>
      <c r="AJ186" s="256">
        <v>22.35</v>
      </c>
      <c r="AK186" s="256">
        <v>0</v>
      </c>
      <c r="AL186" s="256">
        <v>0</v>
      </c>
      <c r="AM186" s="256">
        <v>0.01</v>
      </c>
    </row>
    <row r="187" spans="1:39">
      <c r="A187" s="60">
        <v>2014</v>
      </c>
      <c r="B187" s="256">
        <v>31.7</v>
      </c>
      <c r="C187" s="256">
        <v>0</v>
      </c>
      <c r="D187" s="256">
        <v>0.03</v>
      </c>
      <c r="E187" s="256">
        <v>0.95</v>
      </c>
      <c r="AI187" s="60">
        <v>2012</v>
      </c>
      <c r="AJ187" s="256">
        <v>18.93</v>
      </c>
      <c r="AK187" s="256">
        <v>0</v>
      </c>
      <c r="AL187" s="256">
        <v>0</v>
      </c>
      <c r="AM187" s="256">
        <v>0.01</v>
      </c>
    </row>
    <row r="188" spans="1:39">
      <c r="A188" s="60">
        <v>2015</v>
      </c>
      <c r="B188" s="256"/>
      <c r="C188" s="256"/>
      <c r="D188" s="256"/>
      <c r="E188" s="256"/>
      <c r="AI188" s="60">
        <v>2013</v>
      </c>
      <c r="AJ188" s="256">
        <v>9.83</v>
      </c>
      <c r="AK188" s="256">
        <v>0</v>
      </c>
      <c r="AL188" s="256">
        <v>0</v>
      </c>
      <c r="AM188" s="256">
        <v>0.06</v>
      </c>
    </row>
    <row r="189" spans="1:39">
      <c r="A189" s="60">
        <v>2016</v>
      </c>
      <c r="B189" s="256">
        <v>37</v>
      </c>
      <c r="C189" s="256">
        <v>0</v>
      </c>
      <c r="D189" s="256">
        <v>0</v>
      </c>
      <c r="E189" s="256">
        <v>3.5</v>
      </c>
      <c r="AI189" s="60">
        <v>2014</v>
      </c>
      <c r="AJ189" s="256">
        <v>31.7</v>
      </c>
      <c r="AK189" s="256">
        <v>0</v>
      </c>
      <c r="AL189" s="256">
        <v>0.03</v>
      </c>
      <c r="AM189" s="256">
        <v>0.95</v>
      </c>
    </row>
    <row r="190" spans="1:39">
      <c r="A190" s="60">
        <v>2017</v>
      </c>
      <c r="B190" s="256"/>
      <c r="C190" s="256"/>
      <c r="D190" s="256"/>
      <c r="E190" s="256"/>
      <c r="AI190" s="60">
        <v>2016</v>
      </c>
      <c r="AJ190" s="256">
        <v>37</v>
      </c>
      <c r="AK190" s="256">
        <v>0</v>
      </c>
      <c r="AL190" s="256">
        <v>0</v>
      </c>
      <c r="AM190" s="256">
        <v>3.5</v>
      </c>
    </row>
    <row r="191" spans="1:39">
      <c r="A191" s="60">
        <v>2018</v>
      </c>
      <c r="B191" s="256"/>
      <c r="C191" s="256"/>
      <c r="D191" s="256"/>
      <c r="E191" s="256"/>
      <c r="AI191" s="60">
        <v>2019</v>
      </c>
      <c r="AJ191" s="256">
        <v>28.28</v>
      </c>
      <c r="AK191" s="256">
        <v>0</v>
      </c>
      <c r="AL191" s="256">
        <v>0.03</v>
      </c>
      <c r="AM191" s="256">
        <v>0.42</v>
      </c>
    </row>
    <row r="192" spans="1:39">
      <c r="A192" s="60">
        <v>2019</v>
      </c>
      <c r="B192" s="256">
        <v>28.28</v>
      </c>
      <c r="C192" s="256">
        <v>0</v>
      </c>
      <c r="D192" s="256">
        <v>0.03</v>
      </c>
      <c r="E192" s="256">
        <v>0.42</v>
      </c>
      <c r="AI192" s="60">
        <v>2021</v>
      </c>
      <c r="AJ192" s="257">
        <v>15.401299999999994</v>
      </c>
      <c r="AK192" s="257">
        <v>0</v>
      </c>
      <c r="AL192" s="257">
        <v>3.7499999999999999E-2</v>
      </c>
      <c r="AM192" s="257">
        <v>1.6125E-2</v>
      </c>
    </row>
    <row r="193" spans="1:7">
      <c r="A193" s="60">
        <v>2020</v>
      </c>
      <c r="B193" s="256"/>
      <c r="C193" s="256"/>
      <c r="D193" s="256"/>
      <c r="E193" s="256"/>
    </row>
    <row r="194" spans="1:7">
      <c r="A194" s="60">
        <v>2021</v>
      </c>
      <c r="B194" s="257">
        <v>15.401299999999994</v>
      </c>
      <c r="C194" s="257">
        <v>0</v>
      </c>
      <c r="D194" s="257">
        <v>3.7499999999999999E-2</v>
      </c>
      <c r="E194" s="257">
        <v>1.6125E-2</v>
      </c>
    </row>
    <row r="195" spans="1:7">
      <c r="B195" s="175"/>
      <c r="C195" s="175"/>
      <c r="D195" s="176"/>
      <c r="E195" s="176"/>
      <c r="G195" s="47"/>
    </row>
    <row r="196" spans="1:7">
      <c r="B196" s="175"/>
      <c r="C196" s="175"/>
      <c r="D196" s="176"/>
      <c r="E196" s="176"/>
      <c r="G196" s="47"/>
    </row>
    <row r="197" spans="1:7">
      <c r="D197" s="47"/>
      <c r="E197" s="47"/>
      <c r="G197" s="47"/>
    </row>
    <row r="198" spans="1:7">
      <c r="D198" s="47"/>
      <c r="E198" s="47"/>
      <c r="G198" s="47"/>
    </row>
    <row r="199" spans="1:7">
      <c r="B199" s="48"/>
      <c r="C199" s="48"/>
      <c r="D199" s="48"/>
      <c r="E199" s="48"/>
    </row>
    <row r="200" spans="1:7">
      <c r="B200" s="48"/>
      <c r="C200" s="48"/>
      <c r="D200" s="48"/>
      <c r="E200" s="48"/>
    </row>
    <row r="201" spans="1:7">
      <c r="B201" s="47"/>
      <c r="C201" s="47"/>
      <c r="D201" s="47"/>
      <c r="E201" s="47"/>
    </row>
    <row r="202" spans="1:7">
      <c r="B202" s="48"/>
      <c r="C202" s="48"/>
      <c r="D202" s="48"/>
      <c r="E202" s="48"/>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72"/>
  <sheetViews>
    <sheetView zoomScale="85" zoomScaleNormal="85" workbookViewId="0"/>
  </sheetViews>
  <sheetFormatPr defaultColWidth="9" defaultRowHeight="15"/>
  <cols>
    <col min="1" max="1" width="25.25" style="112" customWidth="1"/>
    <col min="2" max="2" width="19.25" style="112" customWidth="1"/>
    <col min="3" max="3" width="25" style="112" customWidth="1"/>
    <col min="4" max="8" width="15.125" style="112" customWidth="1"/>
    <col min="9" max="9" width="19.25" style="112" customWidth="1"/>
    <col min="10" max="11" width="4" style="112" customWidth="1"/>
    <col min="12" max="16384" width="9" style="112"/>
  </cols>
  <sheetData>
    <row r="1" spans="1:11">
      <c r="A1" s="111" t="s">
        <v>4204</v>
      </c>
      <c r="D1" s="113"/>
      <c r="E1" s="113"/>
      <c r="F1" s="113"/>
      <c r="G1" s="113"/>
      <c r="H1" s="113"/>
      <c r="I1" s="113"/>
      <c r="J1" s="113"/>
      <c r="K1" s="113"/>
    </row>
    <row r="2" spans="1:11">
      <c r="A2" s="112" t="s">
        <v>312</v>
      </c>
      <c r="D2" s="113"/>
      <c r="E2" s="113"/>
      <c r="F2" s="113"/>
      <c r="G2" s="113"/>
      <c r="H2" s="113"/>
      <c r="I2" s="113"/>
      <c r="J2" s="113"/>
      <c r="K2" s="113"/>
    </row>
    <row r="3" spans="1:11">
      <c r="D3" s="113"/>
      <c r="E3" s="113"/>
      <c r="F3" s="113"/>
      <c r="G3" s="113"/>
      <c r="H3" s="113"/>
      <c r="I3" s="113"/>
      <c r="J3" s="113"/>
      <c r="K3" s="113"/>
    </row>
    <row r="4" spans="1:11">
      <c r="A4" s="114" t="s">
        <v>24</v>
      </c>
      <c r="B4" s="115" t="s">
        <v>297</v>
      </c>
      <c r="C4" s="116"/>
      <c r="D4" s="113"/>
      <c r="E4" s="113"/>
      <c r="F4" s="113"/>
      <c r="G4" s="113"/>
      <c r="H4" s="113"/>
      <c r="I4" s="113"/>
      <c r="J4" s="113"/>
      <c r="K4" s="113"/>
    </row>
    <row r="5" spans="1:11">
      <c r="A5" s="114" t="s">
        <v>128</v>
      </c>
      <c r="B5" s="115" t="s">
        <v>4202</v>
      </c>
      <c r="C5" s="116"/>
      <c r="D5" s="113"/>
      <c r="E5" s="113"/>
      <c r="F5" s="113"/>
      <c r="G5" s="113"/>
      <c r="H5" s="113"/>
      <c r="I5" s="113"/>
      <c r="J5" s="113"/>
      <c r="K5" s="113"/>
    </row>
    <row r="6" spans="1:11">
      <c r="A6" s="117" t="s">
        <v>31</v>
      </c>
      <c r="B6" s="115" t="s">
        <v>105</v>
      </c>
      <c r="C6" s="116"/>
      <c r="D6" s="118"/>
      <c r="E6" s="118"/>
      <c r="F6" s="118"/>
      <c r="G6" s="118"/>
      <c r="H6" s="118"/>
      <c r="I6" s="118"/>
      <c r="J6" s="118"/>
      <c r="K6" s="118"/>
    </row>
    <row r="7" spans="1:11">
      <c r="A7" s="117" t="s">
        <v>2616</v>
      </c>
      <c r="B7" s="115" t="s">
        <v>4203</v>
      </c>
      <c r="C7" s="116"/>
      <c r="D7" s="118"/>
      <c r="E7" s="118"/>
      <c r="F7" s="118"/>
      <c r="G7" s="118"/>
      <c r="H7" s="118"/>
      <c r="I7" s="118"/>
      <c r="J7" s="118"/>
      <c r="K7" s="118"/>
    </row>
    <row r="8" spans="1:11">
      <c r="A8" s="112" t="s">
        <v>64</v>
      </c>
    </row>
    <row r="9" spans="1:11">
      <c r="A9" s="112" t="s">
        <v>65</v>
      </c>
    </row>
    <row r="10" spans="1:11">
      <c r="A10" s="112" t="s">
        <v>195</v>
      </c>
    </row>
    <row r="12" spans="1:11">
      <c r="A12" s="111" t="s">
        <v>2957</v>
      </c>
    </row>
    <row r="13" spans="1:11">
      <c r="A13" s="111" t="s">
        <v>4205</v>
      </c>
    </row>
    <row r="14" spans="1:11" ht="30">
      <c r="A14" s="119"/>
      <c r="B14" s="119"/>
      <c r="C14" s="120"/>
      <c r="D14" s="121" t="s">
        <v>4207</v>
      </c>
      <c r="E14" s="121" t="s">
        <v>31</v>
      </c>
      <c r="F14" s="121" t="s">
        <v>2616</v>
      </c>
    </row>
    <row r="15" spans="1:11">
      <c r="A15" s="119" t="s">
        <v>191</v>
      </c>
      <c r="B15" s="119" t="s">
        <v>66</v>
      </c>
      <c r="C15" s="120" t="s">
        <v>67</v>
      </c>
      <c r="D15" s="118"/>
      <c r="E15" s="118"/>
      <c r="F15" s="113"/>
    </row>
    <row r="16" spans="1:11">
      <c r="A16" s="119"/>
      <c r="B16" s="119" t="s">
        <v>62</v>
      </c>
      <c r="C16" s="120" t="s">
        <v>207</v>
      </c>
      <c r="D16" s="118"/>
      <c r="E16" s="118"/>
      <c r="F16" s="113"/>
    </row>
    <row r="17" spans="1:6">
      <c r="A17" s="119"/>
      <c r="B17" s="119" t="s">
        <v>156</v>
      </c>
      <c r="C17" s="120" t="s">
        <v>57</v>
      </c>
      <c r="D17" s="118"/>
      <c r="E17" s="118"/>
      <c r="F17" s="113"/>
    </row>
    <row r="18" spans="1:6">
      <c r="A18" s="119"/>
      <c r="B18" s="119" t="s">
        <v>300</v>
      </c>
      <c r="C18" s="120" t="s">
        <v>303</v>
      </c>
      <c r="D18" s="118"/>
      <c r="E18" s="118"/>
      <c r="F18" s="113"/>
    </row>
    <row r="19" spans="1:6">
      <c r="A19" s="115"/>
      <c r="B19" s="119" t="s">
        <v>18</v>
      </c>
      <c r="C19" s="120" t="s">
        <v>58</v>
      </c>
      <c r="D19" s="118">
        <v>39</v>
      </c>
      <c r="E19" s="118">
        <v>24</v>
      </c>
      <c r="F19" s="113">
        <v>22</v>
      </c>
    </row>
    <row r="20" spans="1:6">
      <c r="A20" s="119"/>
      <c r="B20" s="119" t="s">
        <v>164</v>
      </c>
      <c r="C20" s="120" t="s">
        <v>165</v>
      </c>
      <c r="D20" s="118">
        <v>2</v>
      </c>
      <c r="E20" s="118"/>
      <c r="F20" s="113"/>
    </row>
    <row r="21" spans="1:6">
      <c r="A21" s="119"/>
      <c r="B21" s="119" t="s">
        <v>301</v>
      </c>
      <c r="C21" s="120" t="s">
        <v>302</v>
      </c>
      <c r="D21" s="118"/>
      <c r="E21" s="118"/>
      <c r="F21" s="113"/>
    </row>
    <row r="22" spans="1:6">
      <c r="A22" s="122"/>
      <c r="B22" s="122"/>
      <c r="C22" s="123"/>
      <c r="D22" s="118"/>
      <c r="E22" s="118"/>
      <c r="F22" s="113"/>
    </row>
    <row r="23" spans="1:6">
      <c r="A23" s="124" t="s">
        <v>190</v>
      </c>
      <c r="B23" s="124" t="s">
        <v>241</v>
      </c>
      <c r="C23" s="125" t="s">
        <v>183</v>
      </c>
      <c r="F23" s="113"/>
    </row>
    <row r="24" spans="1:6">
      <c r="A24" s="124"/>
      <c r="B24" s="124" t="s">
        <v>126</v>
      </c>
      <c r="C24" s="125" t="s">
        <v>167</v>
      </c>
      <c r="F24" s="113"/>
    </row>
    <row r="25" spans="1:6">
      <c r="A25" s="124"/>
      <c r="B25" s="124" t="s">
        <v>174</v>
      </c>
      <c r="C25" s="125" t="s">
        <v>178</v>
      </c>
      <c r="F25" s="113"/>
    </row>
    <row r="26" spans="1:6" ht="15" customHeight="1">
      <c r="A26" s="124"/>
      <c r="B26" s="124" t="s">
        <v>198</v>
      </c>
      <c r="C26" s="125" t="s">
        <v>200</v>
      </c>
      <c r="F26" s="113"/>
    </row>
    <row r="27" spans="1:6">
      <c r="A27" s="124"/>
      <c r="B27" s="124" t="s">
        <v>185</v>
      </c>
      <c r="C27" s="125" t="s">
        <v>189</v>
      </c>
      <c r="F27" s="113"/>
    </row>
    <row r="28" spans="1:6">
      <c r="A28" s="124"/>
      <c r="B28" s="124" t="s">
        <v>168</v>
      </c>
      <c r="C28" s="125" t="s">
        <v>172</v>
      </c>
      <c r="F28" s="113"/>
    </row>
    <row r="29" spans="1:6">
      <c r="A29" s="124"/>
      <c r="B29" s="124" t="s">
        <v>260</v>
      </c>
      <c r="C29" s="125" t="s">
        <v>261</v>
      </c>
      <c r="F29" s="113"/>
    </row>
    <row r="30" spans="1:6">
      <c r="A30" s="124"/>
      <c r="B30" s="124" t="s">
        <v>181</v>
      </c>
      <c r="C30" s="125" t="s">
        <v>182</v>
      </c>
      <c r="F30" s="113"/>
    </row>
    <row r="31" spans="1:6">
      <c r="A31" s="124"/>
      <c r="B31" s="124" t="s">
        <v>242</v>
      </c>
      <c r="C31" s="125" t="s">
        <v>188</v>
      </c>
      <c r="F31" s="113"/>
    </row>
    <row r="32" spans="1:6">
      <c r="A32" s="124"/>
      <c r="B32" s="124" t="s">
        <v>166</v>
      </c>
      <c r="C32" s="125" t="s">
        <v>173</v>
      </c>
      <c r="F32" s="113"/>
    </row>
    <row r="33" spans="1:9">
      <c r="A33" s="124"/>
      <c r="B33" s="124" t="s">
        <v>68</v>
      </c>
      <c r="C33" s="125" t="s">
        <v>69</v>
      </c>
      <c r="F33" s="113"/>
    </row>
    <row r="34" spans="1:9">
      <c r="A34" s="124"/>
      <c r="B34" s="124" t="s">
        <v>305</v>
      </c>
      <c r="C34" s="125" t="s">
        <v>307</v>
      </c>
      <c r="F34" s="113"/>
    </row>
    <row r="35" spans="1:9">
      <c r="A35" s="124"/>
      <c r="B35" s="124" t="s">
        <v>175</v>
      </c>
      <c r="C35" s="125" t="s">
        <v>179</v>
      </c>
      <c r="F35" s="113"/>
    </row>
    <row r="36" spans="1:9">
      <c r="A36" s="124"/>
      <c r="B36" s="124" t="s">
        <v>127</v>
      </c>
      <c r="C36" s="125" t="s">
        <v>170</v>
      </c>
      <c r="F36" s="113"/>
    </row>
    <row r="37" spans="1:9">
      <c r="A37" s="124"/>
      <c r="B37" s="124" t="s">
        <v>176</v>
      </c>
      <c r="C37" s="125" t="s">
        <v>177</v>
      </c>
      <c r="F37" s="113"/>
    </row>
    <row r="41" spans="1:9">
      <c r="H41" s="126"/>
      <c r="I41" s="127"/>
    </row>
    <row r="42" spans="1:9">
      <c r="H42" s="126"/>
      <c r="I42" s="127"/>
    </row>
    <row r="43" spans="1:9">
      <c r="H43" s="126"/>
      <c r="I43" s="127"/>
    </row>
    <row r="44" spans="1:9">
      <c r="H44" s="126"/>
      <c r="I44" s="127"/>
    </row>
    <row r="45" spans="1:9">
      <c r="H45" s="126"/>
      <c r="I45" s="127"/>
    </row>
    <row r="46" spans="1:9">
      <c r="H46" s="126"/>
      <c r="I46" s="127"/>
    </row>
    <row r="47" spans="1:9">
      <c r="H47" s="126"/>
      <c r="I47" s="127"/>
    </row>
    <row r="48" spans="1:9">
      <c r="H48" s="126"/>
      <c r="I48" s="127"/>
    </row>
    <row r="49" spans="8:9">
      <c r="H49" s="126"/>
      <c r="I49" s="127"/>
    </row>
    <row r="50" spans="8:9">
      <c r="H50" s="126"/>
      <c r="I50" s="127"/>
    </row>
    <row r="51" spans="8:9">
      <c r="H51" s="126"/>
      <c r="I51" s="127"/>
    </row>
    <row r="52" spans="8:9">
      <c r="H52" s="126"/>
      <c r="I52" s="127"/>
    </row>
    <row r="53" spans="8:9">
      <c r="H53" s="126"/>
      <c r="I53" s="127"/>
    </row>
    <row r="54" spans="8:9">
      <c r="H54" s="126"/>
      <c r="I54" s="127"/>
    </row>
    <row r="55" spans="8:9">
      <c r="H55" s="126"/>
      <c r="I55" s="127"/>
    </row>
    <row r="56" spans="8:9">
      <c r="H56" s="126"/>
      <c r="I56" s="127"/>
    </row>
    <row r="57" spans="8:9">
      <c r="H57" s="126"/>
      <c r="I57" s="127"/>
    </row>
    <row r="58" spans="8:9">
      <c r="H58" s="126"/>
      <c r="I58" s="127"/>
    </row>
    <row r="59" spans="8:9">
      <c r="H59" s="126"/>
      <c r="I59" s="127"/>
    </row>
    <row r="60" spans="8:9">
      <c r="H60" s="126"/>
      <c r="I60" s="127"/>
    </row>
    <row r="61" spans="8:9">
      <c r="H61" s="126"/>
      <c r="I61" s="127"/>
    </row>
    <row r="62" spans="8:9">
      <c r="H62" s="126"/>
      <c r="I62" s="127"/>
    </row>
    <row r="63" spans="8:9">
      <c r="H63" s="126"/>
      <c r="I63" s="127"/>
    </row>
    <row r="64" spans="8:9">
      <c r="H64" s="126"/>
      <c r="I64" s="127"/>
    </row>
    <row r="65" spans="8:9">
      <c r="H65" s="126"/>
      <c r="I65" s="127"/>
    </row>
    <row r="66" spans="8:9">
      <c r="H66" s="126"/>
      <c r="I66" s="127"/>
    </row>
    <row r="67" spans="8:9">
      <c r="H67" s="126"/>
      <c r="I67" s="127"/>
    </row>
    <row r="68" spans="8:9">
      <c r="H68" s="126"/>
      <c r="I68" s="127"/>
    </row>
    <row r="69" spans="8:9">
      <c r="H69" s="126"/>
      <c r="I69" s="127"/>
    </row>
    <row r="70" spans="8:9">
      <c r="H70" s="126"/>
      <c r="I70" s="127"/>
    </row>
    <row r="71" spans="8:9">
      <c r="H71" s="126"/>
      <c r="I71" s="127"/>
    </row>
    <row r="72" spans="8:9">
      <c r="H72" s="126"/>
      <c r="I72" s="127"/>
    </row>
  </sheetData>
  <pageMargins left="0" right="0" top="0.39409448818897641" bottom="0.39409448818897641" header="0" footer="0"/>
  <pageSetup paperSize="9" orientation="portrait" r:id="rId1"/>
  <headerFooter>
    <oddHeader>&amp;C&amp;A</oddHeader>
    <oddFooter>&amp;CPagina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80"/>
  <sheetViews>
    <sheetView zoomScale="70" zoomScaleNormal="70" workbookViewId="0"/>
  </sheetViews>
  <sheetFormatPr defaultColWidth="9" defaultRowHeight="15.75"/>
  <cols>
    <col min="1" max="1" width="28.375" style="59" customWidth="1"/>
    <col min="2" max="2" width="29.125" style="59" customWidth="1"/>
    <col min="3" max="3" width="20.875" style="129" customWidth="1"/>
    <col min="4" max="6" width="7.375" style="61" customWidth="1"/>
    <col min="7" max="7" width="12.25" style="61" customWidth="1"/>
    <col min="8" max="13" width="7.375" style="61" customWidth="1"/>
    <col min="14" max="15" width="7.375" style="90" customWidth="1"/>
    <col min="16" max="16" width="7.375" style="61" customWidth="1"/>
    <col min="17" max="18" width="7.375" style="90" customWidth="1"/>
    <col min="19" max="19" width="7.375" style="61" customWidth="1"/>
    <col min="20" max="21" width="7.375" style="90" customWidth="1"/>
    <col min="22" max="26" width="6.875" style="16" customWidth="1"/>
    <col min="27" max="1024" width="10.75" style="7" customWidth="1"/>
    <col min="1025" max="16384" width="9" style="7"/>
  </cols>
  <sheetData>
    <row r="1" spans="1:26">
      <c r="A1" s="59" t="s">
        <v>4206</v>
      </c>
      <c r="B1" s="87"/>
      <c r="C1" s="130"/>
      <c r="N1" s="61"/>
      <c r="O1" s="61"/>
      <c r="Q1" s="61"/>
      <c r="R1" s="61"/>
      <c r="T1" s="61"/>
      <c r="U1" s="61"/>
      <c r="V1" s="306"/>
    </row>
    <row r="2" spans="1:26">
      <c r="A2" s="87" t="s">
        <v>284</v>
      </c>
      <c r="B2" s="87"/>
      <c r="C2" s="130"/>
      <c r="N2" s="61"/>
      <c r="O2" s="61"/>
      <c r="Q2" s="61"/>
      <c r="R2" s="61"/>
      <c r="T2" s="61"/>
      <c r="U2" s="61"/>
      <c r="V2" s="306"/>
    </row>
    <row r="3" spans="1:26">
      <c r="N3" s="61"/>
      <c r="O3" s="61"/>
      <c r="Q3" s="61"/>
      <c r="R3" s="61"/>
      <c r="T3" s="61"/>
      <c r="U3" s="61"/>
      <c r="V3" s="306"/>
    </row>
    <row r="4" spans="1:26">
      <c r="A4" s="87" t="s">
        <v>89</v>
      </c>
      <c r="B4" s="87"/>
      <c r="C4" s="130"/>
      <c r="D4" s="88">
        <v>2005</v>
      </c>
      <c r="E4" s="88">
        <v>2006</v>
      </c>
      <c r="F4" s="88">
        <v>2007</v>
      </c>
      <c r="G4" s="88">
        <v>2008</v>
      </c>
      <c r="H4" s="88">
        <v>2009</v>
      </c>
      <c r="I4" s="88">
        <v>2010</v>
      </c>
      <c r="J4" s="88">
        <v>2011</v>
      </c>
      <c r="K4" s="88">
        <v>2012</v>
      </c>
      <c r="L4" s="88">
        <v>2013</v>
      </c>
      <c r="M4" s="88">
        <v>2014</v>
      </c>
      <c r="N4" s="89">
        <v>2015</v>
      </c>
      <c r="O4" s="89">
        <v>2016</v>
      </c>
      <c r="P4" s="88">
        <v>2017</v>
      </c>
      <c r="Q4" s="89">
        <v>2018</v>
      </c>
      <c r="R4" s="89">
        <v>2019</v>
      </c>
      <c r="S4" s="88">
        <v>2020</v>
      </c>
      <c r="T4" s="89">
        <v>2021</v>
      </c>
      <c r="U4" s="89">
        <v>2022</v>
      </c>
      <c r="V4" s="307">
        <v>2023</v>
      </c>
    </row>
    <row r="5" spans="1:26">
      <c r="A5" s="87"/>
      <c r="B5" s="87"/>
      <c r="C5" s="160"/>
      <c r="D5" s="88"/>
      <c r="E5" s="88"/>
      <c r="F5" s="88"/>
      <c r="G5" s="88"/>
      <c r="H5" s="88"/>
      <c r="I5" s="88"/>
      <c r="J5" s="88"/>
      <c r="K5" s="88"/>
      <c r="L5" s="88"/>
      <c r="M5" s="88" t="s">
        <v>201</v>
      </c>
      <c r="N5" s="89"/>
      <c r="O5" s="89"/>
      <c r="P5" s="88" t="s">
        <v>201</v>
      </c>
      <c r="Q5" s="89"/>
      <c r="R5" s="89"/>
      <c r="S5" s="88" t="s">
        <v>201</v>
      </c>
      <c r="T5" s="89"/>
      <c r="U5" s="89"/>
      <c r="V5" s="307" t="s">
        <v>201</v>
      </c>
    </row>
    <row r="6" spans="1:26">
      <c r="A6" s="177" t="s">
        <v>4093</v>
      </c>
      <c r="B6" s="87"/>
      <c r="C6" s="130"/>
      <c r="D6" s="88">
        <v>160</v>
      </c>
      <c r="E6" s="88">
        <v>132</v>
      </c>
      <c r="F6" s="88">
        <v>160</v>
      </c>
      <c r="G6" s="88">
        <v>160</v>
      </c>
      <c r="H6" s="88">
        <v>159</v>
      </c>
      <c r="I6" s="88">
        <v>160</v>
      </c>
      <c r="J6" s="88">
        <v>128</v>
      </c>
      <c r="K6" s="88">
        <v>160</v>
      </c>
      <c r="L6" s="88">
        <v>160</v>
      </c>
      <c r="M6" s="88">
        <v>160</v>
      </c>
      <c r="N6" s="89"/>
      <c r="O6" s="89"/>
      <c r="P6" s="87">
        <v>160</v>
      </c>
      <c r="Q6" s="89"/>
      <c r="R6" s="89"/>
      <c r="S6" s="87">
        <v>160</v>
      </c>
      <c r="T6" s="89"/>
      <c r="U6" s="89"/>
      <c r="V6" s="307">
        <v>160</v>
      </c>
    </row>
    <row r="7" spans="1:26">
      <c r="A7" s="87" t="s">
        <v>90</v>
      </c>
      <c r="B7" s="87"/>
      <c r="C7" s="130"/>
      <c r="D7" s="59"/>
      <c r="E7" s="59"/>
      <c r="F7" s="59"/>
      <c r="G7" s="59"/>
      <c r="H7" s="59"/>
      <c r="I7" s="59"/>
      <c r="J7" s="59"/>
      <c r="K7" s="59"/>
      <c r="L7" s="59"/>
      <c r="M7" s="59"/>
      <c r="P7" s="87"/>
      <c r="V7" s="306"/>
    </row>
    <row r="8" spans="1:26">
      <c r="A8" s="59" t="s">
        <v>38</v>
      </c>
      <c r="D8" s="188">
        <v>3.26</v>
      </c>
      <c r="E8" s="188">
        <v>1.0484374999999999</v>
      </c>
      <c r="F8" s="188">
        <v>0.42249999999999999</v>
      </c>
      <c r="G8" s="188">
        <v>5.1749999999999998</v>
      </c>
      <c r="H8" s="188">
        <v>3.1150000000000002</v>
      </c>
      <c r="I8" s="188">
        <v>10.1675</v>
      </c>
      <c r="J8" s="188">
        <v>7.2367647058823499</v>
      </c>
      <c r="K8" s="188">
        <v>7.7443037974683602</v>
      </c>
      <c r="L8" s="188">
        <v>8.27</v>
      </c>
      <c r="M8" s="188">
        <v>10.41</v>
      </c>
      <c r="N8" s="189"/>
      <c r="O8" s="189"/>
      <c r="P8" s="188">
        <v>9.75</v>
      </c>
      <c r="Q8" s="189"/>
      <c r="R8" s="189"/>
      <c r="S8" s="188">
        <v>6.3150500000000012</v>
      </c>
      <c r="T8" s="189"/>
      <c r="U8" s="189"/>
      <c r="V8" s="308">
        <v>13.481974999999998</v>
      </c>
    </row>
    <row r="9" spans="1:26">
      <c r="A9" s="59" t="s">
        <v>39</v>
      </c>
      <c r="D9" s="188">
        <v>0</v>
      </c>
      <c r="E9" s="188">
        <v>0</v>
      </c>
      <c r="F9" s="188">
        <v>0</v>
      </c>
      <c r="G9" s="188">
        <v>0</v>
      </c>
      <c r="H9" s="188">
        <v>0</v>
      </c>
      <c r="I9" s="188">
        <v>0</v>
      </c>
      <c r="J9" s="188">
        <v>0</v>
      </c>
      <c r="K9" s="188">
        <v>0</v>
      </c>
      <c r="L9" s="188">
        <v>0</v>
      </c>
      <c r="M9" s="188">
        <v>0</v>
      </c>
      <c r="N9" s="189"/>
      <c r="O9" s="189"/>
      <c r="P9" s="188">
        <v>0</v>
      </c>
      <c r="Q9" s="189"/>
      <c r="R9" s="189"/>
      <c r="S9" s="188">
        <v>0</v>
      </c>
      <c r="T9" s="189"/>
      <c r="U9" s="189"/>
      <c r="V9" s="188">
        <v>0</v>
      </c>
    </row>
    <row r="10" spans="1:26">
      <c r="A10" s="59" t="s">
        <v>91</v>
      </c>
      <c r="D10" s="188">
        <v>0</v>
      </c>
      <c r="E10" s="188">
        <v>0</v>
      </c>
      <c r="F10" s="188">
        <v>0</v>
      </c>
      <c r="G10" s="188">
        <v>0</v>
      </c>
      <c r="H10" s="188">
        <v>0</v>
      </c>
      <c r="I10" s="188">
        <v>0</v>
      </c>
      <c r="J10" s="188">
        <v>0</v>
      </c>
      <c r="K10" s="188">
        <v>0</v>
      </c>
      <c r="L10" s="188">
        <v>0.08</v>
      </c>
      <c r="M10" s="188">
        <v>0.28999999999999998</v>
      </c>
      <c r="N10" s="189"/>
      <c r="O10" s="189"/>
      <c r="P10" s="188">
        <v>0</v>
      </c>
      <c r="Q10" s="189"/>
      <c r="R10" s="189"/>
      <c r="S10" s="188">
        <v>0.12375</v>
      </c>
      <c r="T10" s="189"/>
      <c r="U10" s="189"/>
      <c r="V10" s="308">
        <v>0.28875000000000001</v>
      </c>
    </row>
    <row r="11" spans="1:26">
      <c r="A11" s="59" t="s">
        <v>134</v>
      </c>
      <c r="D11" s="188">
        <v>0</v>
      </c>
      <c r="E11" s="188">
        <v>0</v>
      </c>
      <c r="F11" s="188">
        <v>0</v>
      </c>
      <c r="G11" s="188">
        <v>0</v>
      </c>
      <c r="H11" s="188">
        <v>0</v>
      </c>
      <c r="I11" s="188">
        <v>0</v>
      </c>
      <c r="J11" s="188">
        <v>0</v>
      </c>
      <c r="K11" s="188">
        <v>0</v>
      </c>
      <c r="L11" s="188">
        <v>0</v>
      </c>
      <c r="M11" s="188">
        <v>0</v>
      </c>
      <c r="N11" s="189"/>
      <c r="O11" s="189"/>
      <c r="P11" s="188"/>
      <c r="Q11" s="189"/>
      <c r="R11" s="189"/>
      <c r="S11" s="188">
        <v>0</v>
      </c>
      <c r="T11" s="189"/>
      <c r="U11" s="189"/>
      <c r="V11" s="188">
        <v>0</v>
      </c>
    </row>
    <row r="12" spans="1:26">
      <c r="A12" s="59" t="s">
        <v>36</v>
      </c>
      <c r="D12" s="188">
        <v>3.26</v>
      </c>
      <c r="E12" s="188">
        <v>1.0484374999999999</v>
      </c>
      <c r="F12" s="188">
        <v>0.42249999999999999</v>
      </c>
      <c r="G12" s="188">
        <v>5.1749999999999998</v>
      </c>
      <c r="H12" s="188">
        <v>3.1150000000000002</v>
      </c>
      <c r="I12" s="188">
        <v>10.1675</v>
      </c>
      <c r="J12" s="188">
        <v>7.2367647058823499</v>
      </c>
      <c r="K12" s="188">
        <v>7.7443037974683602</v>
      </c>
      <c r="L12" s="188">
        <v>8.35</v>
      </c>
      <c r="M12" s="188">
        <v>10.7</v>
      </c>
      <c r="N12" s="189"/>
      <c r="O12" s="189"/>
      <c r="P12" s="188">
        <v>9.75</v>
      </c>
      <c r="Q12" s="189"/>
      <c r="R12" s="189"/>
      <c r="S12" s="188">
        <v>6.438387500000001</v>
      </c>
      <c r="T12" s="189"/>
      <c r="U12" s="189"/>
      <c r="V12" s="308">
        <v>13.770724999999999</v>
      </c>
    </row>
    <row r="13" spans="1:26">
      <c r="A13" s="59" t="s">
        <v>92</v>
      </c>
      <c r="D13" s="188">
        <v>0.17</v>
      </c>
      <c r="E13" s="188">
        <v>0.12656249999999999</v>
      </c>
      <c r="F13" s="188">
        <v>0</v>
      </c>
      <c r="G13" s="188">
        <v>0.5</v>
      </c>
      <c r="H13" s="188">
        <v>0</v>
      </c>
      <c r="I13" s="188">
        <v>0</v>
      </c>
      <c r="J13" s="188">
        <v>0</v>
      </c>
      <c r="K13" s="188">
        <v>0</v>
      </c>
      <c r="L13" s="190">
        <v>2.5000000000000001E-3</v>
      </c>
      <c r="M13" s="188">
        <v>0.23</v>
      </c>
      <c r="N13" s="189"/>
      <c r="O13" s="189"/>
      <c r="P13" s="188">
        <v>2E-3</v>
      </c>
      <c r="Q13" s="189"/>
      <c r="R13" s="189"/>
      <c r="S13" s="188">
        <v>0.13285000000000005</v>
      </c>
      <c r="T13" s="189"/>
      <c r="U13" s="189"/>
      <c r="V13" s="308">
        <v>7.1512499999999979E-2</v>
      </c>
    </row>
    <row r="14" spans="1:26" s="6" customFormat="1">
      <c r="A14" s="59" t="s">
        <v>101</v>
      </c>
      <c r="B14" s="59"/>
      <c r="C14" s="129"/>
      <c r="D14" s="188">
        <v>0</v>
      </c>
      <c r="E14" s="188">
        <v>0</v>
      </c>
      <c r="F14" s="188">
        <v>0</v>
      </c>
      <c r="G14" s="188">
        <v>0</v>
      </c>
      <c r="H14" s="188">
        <v>0</v>
      </c>
      <c r="I14" s="188">
        <v>0</v>
      </c>
      <c r="J14" s="188">
        <v>0</v>
      </c>
      <c r="K14" s="188">
        <v>0</v>
      </c>
      <c r="L14" s="188">
        <v>0</v>
      </c>
      <c r="M14" s="188">
        <v>0</v>
      </c>
      <c r="N14" s="189"/>
      <c r="O14" s="189"/>
      <c r="P14" s="188"/>
      <c r="Q14" s="189"/>
      <c r="R14" s="189"/>
      <c r="S14" s="188">
        <v>0</v>
      </c>
      <c r="T14" s="189"/>
      <c r="U14" s="189"/>
      <c r="V14" s="188">
        <v>0</v>
      </c>
      <c r="W14" s="19"/>
      <c r="X14" s="19"/>
      <c r="Y14" s="19"/>
      <c r="Z14" s="19"/>
    </row>
    <row r="15" spans="1:26">
      <c r="D15" s="91"/>
      <c r="E15" s="91"/>
      <c r="F15" s="91"/>
      <c r="G15" s="91"/>
      <c r="H15" s="91"/>
      <c r="I15" s="91"/>
      <c r="J15" s="91"/>
      <c r="K15" s="91"/>
      <c r="L15" s="91"/>
      <c r="M15" s="91"/>
      <c r="V15" s="306"/>
    </row>
    <row r="16" spans="1:26">
      <c r="A16" s="87" t="s">
        <v>93</v>
      </c>
      <c r="B16" s="87"/>
      <c r="C16" s="179" t="s">
        <v>4093</v>
      </c>
      <c r="D16" s="88">
        <v>160</v>
      </c>
      <c r="E16" s="88">
        <v>160</v>
      </c>
      <c r="F16" s="88">
        <v>159</v>
      </c>
      <c r="G16" s="88">
        <v>159</v>
      </c>
      <c r="H16" s="88">
        <v>157</v>
      </c>
      <c r="I16" s="88">
        <v>159</v>
      </c>
      <c r="J16" s="88">
        <v>159</v>
      </c>
      <c r="K16" s="88">
        <v>160</v>
      </c>
      <c r="L16" s="88">
        <v>160</v>
      </c>
      <c r="M16" s="88">
        <v>160</v>
      </c>
      <c r="N16" s="89"/>
      <c r="O16" s="89"/>
      <c r="P16" s="88">
        <v>160</v>
      </c>
      <c r="Q16" s="89"/>
      <c r="R16" s="89"/>
      <c r="S16" s="88">
        <v>160</v>
      </c>
      <c r="T16" s="89"/>
      <c r="U16" s="89"/>
      <c r="V16" s="309">
        <v>160</v>
      </c>
    </row>
    <row r="17" spans="1:22">
      <c r="A17" s="87"/>
      <c r="B17" s="87"/>
      <c r="C17" s="179" t="s">
        <v>299</v>
      </c>
      <c r="D17" s="88">
        <v>8</v>
      </c>
      <c r="E17" s="88">
        <v>8</v>
      </c>
      <c r="F17" s="88">
        <v>5</v>
      </c>
      <c r="G17" s="88">
        <v>8</v>
      </c>
      <c r="H17" s="88">
        <v>8</v>
      </c>
      <c r="I17" s="88">
        <v>10</v>
      </c>
      <c r="J17" s="88">
        <v>10</v>
      </c>
      <c r="K17" s="88">
        <v>11</v>
      </c>
      <c r="L17" s="88">
        <v>11</v>
      </c>
      <c r="M17" s="88">
        <v>12</v>
      </c>
      <c r="P17" s="88">
        <v>12</v>
      </c>
      <c r="S17" s="88">
        <v>15</v>
      </c>
      <c r="V17" s="88">
        <v>15</v>
      </c>
    </row>
    <row r="18" spans="1:22">
      <c r="A18" s="87"/>
      <c r="B18" s="87"/>
      <c r="C18" s="177" t="s">
        <v>4130</v>
      </c>
      <c r="D18" s="88"/>
      <c r="E18" s="88"/>
      <c r="F18" s="88"/>
      <c r="G18" s="88"/>
      <c r="H18" s="88"/>
      <c r="I18" s="88"/>
      <c r="J18" s="88"/>
      <c r="K18" s="88"/>
      <c r="L18" s="88"/>
      <c r="M18" s="88"/>
      <c r="N18" s="89"/>
      <c r="O18" s="89"/>
      <c r="P18" s="88"/>
      <c r="Q18" s="89"/>
      <c r="R18" s="89"/>
      <c r="S18" s="88"/>
      <c r="T18" s="89"/>
      <c r="U18" s="89"/>
      <c r="V18" s="309"/>
    </row>
    <row r="19" spans="1:22">
      <c r="A19" s="59" t="s">
        <v>95</v>
      </c>
      <c r="B19" s="92" t="s">
        <v>158</v>
      </c>
      <c r="C19" s="146"/>
      <c r="D19" s="224">
        <v>1</v>
      </c>
      <c r="E19" s="224">
        <v>0</v>
      </c>
      <c r="F19" s="224">
        <v>0</v>
      </c>
      <c r="G19" s="224">
        <v>0</v>
      </c>
      <c r="H19" s="224">
        <v>0</v>
      </c>
      <c r="I19" s="224">
        <v>0</v>
      </c>
      <c r="J19" s="224">
        <v>0</v>
      </c>
      <c r="K19" s="224">
        <v>0</v>
      </c>
      <c r="L19" s="224">
        <v>0</v>
      </c>
      <c r="M19" s="224">
        <v>2</v>
      </c>
      <c r="N19" s="205"/>
      <c r="O19" s="205"/>
      <c r="P19" s="224">
        <v>0</v>
      </c>
      <c r="Q19" s="205"/>
      <c r="R19" s="205"/>
      <c r="S19" s="224">
        <v>0</v>
      </c>
      <c r="T19" s="205"/>
      <c r="U19" s="205"/>
      <c r="V19" s="311">
        <v>3</v>
      </c>
    </row>
    <row r="20" spans="1:22">
      <c r="A20" s="59" t="s">
        <v>55</v>
      </c>
      <c r="B20" s="92" t="s">
        <v>56</v>
      </c>
      <c r="C20" s="156"/>
      <c r="D20" s="224">
        <v>0</v>
      </c>
      <c r="E20" s="224">
        <v>0</v>
      </c>
      <c r="F20" s="224">
        <v>0</v>
      </c>
      <c r="G20" s="224">
        <v>0</v>
      </c>
      <c r="H20" s="224">
        <v>1</v>
      </c>
      <c r="I20" s="224">
        <v>0</v>
      </c>
      <c r="J20" s="224">
        <v>0</v>
      </c>
      <c r="K20" s="224">
        <v>0</v>
      </c>
      <c r="L20" s="224">
        <v>0</v>
      </c>
      <c r="M20" s="224">
        <v>0</v>
      </c>
      <c r="N20" s="205"/>
      <c r="O20" s="205"/>
      <c r="P20" s="224">
        <v>0</v>
      </c>
      <c r="Q20" s="205"/>
      <c r="R20" s="205"/>
      <c r="S20" s="224">
        <v>0</v>
      </c>
      <c r="T20" s="205"/>
      <c r="U20" s="205"/>
      <c r="V20" s="311" t="s">
        <v>315</v>
      </c>
    </row>
    <row r="21" spans="1:22">
      <c r="A21" s="59" t="s">
        <v>250</v>
      </c>
      <c r="B21" s="92"/>
      <c r="C21" s="156"/>
      <c r="D21" s="224">
        <v>27</v>
      </c>
      <c r="E21" s="224">
        <v>33</v>
      </c>
      <c r="F21" s="224">
        <v>1</v>
      </c>
      <c r="G21" s="224">
        <v>37</v>
      </c>
      <c r="H21" s="224">
        <v>3</v>
      </c>
      <c r="I21" s="224">
        <v>8</v>
      </c>
      <c r="J21" s="224">
        <v>14</v>
      </c>
      <c r="K21" s="224">
        <v>6</v>
      </c>
      <c r="L21" s="224">
        <v>4</v>
      </c>
      <c r="M21" s="224">
        <v>9</v>
      </c>
      <c r="N21" s="205"/>
      <c r="O21" s="205"/>
      <c r="P21" s="224">
        <v>5</v>
      </c>
      <c r="Q21" s="205"/>
      <c r="R21" s="205"/>
      <c r="S21" s="224">
        <v>13</v>
      </c>
      <c r="T21" s="205"/>
      <c r="U21" s="205"/>
      <c r="V21" s="311">
        <v>22</v>
      </c>
    </row>
    <row r="22" spans="1:22">
      <c r="C22" s="156"/>
      <c r="D22" s="224"/>
      <c r="E22" s="224"/>
      <c r="F22" s="224"/>
      <c r="G22" s="224"/>
      <c r="H22" s="224"/>
      <c r="I22" s="224"/>
      <c r="J22" s="224"/>
      <c r="K22" s="224"/>
      <c r="L22" s="224"/>
      <c r="M22" s="224"/>
      <c r="N22" s="205"/>
      <c r="O22" s="205"/>
      <c r="P22" s="224"/>
      <c r="Q22" s="205"/>
      <c r="R22" s="205"/>
      <c r="S22" s="224"/>
      <c r="T22" s="205"/>
      <c r="U22" s="205"/>
      <c r="V22" s="311" t="s">
        <v>315</v>
      </c>
    </row>
    <row r="23" spans="1:22">
      <c r="A23" s="59" t="s">
        <v>120</v>
      </c>
      <c r="B23" s="92" t="s">
        <v>153</v>
      </c>
      <c r="C23" s="156" t="str">
        <f>VLOOKUP(B23,A_soortinfo!C:F,4,FALSE)</f>
        <v>nvt</v>
      </c>
      <c r="D23" s="224">
        <v>0</v>
      </c>
      <c r="E23" s="224">
        <v>0</v>
      </c>
      <c r="F23" s="224">
        <v>0</v>
      </c>
      <c r="G23" s="224">
        <v>0</v>
      </c>
      <c r="H23" s="224">
        <v>0</v>
      </c>
      <c r="I23" s="224">
        <v>0</v>
      </c>
      <c r="J23" s="224">
        <v>0</v>
      </c>
      <c r="K23" s="224">
        <v>1</v>
      </c>
      <c r="L23" s="224">
        <v>0</v>
      </c>
      <c r="M23" s="224">
        <v>0</v>
      </c>
      <c r="N23" s="205"/>
      <c r="O23" s="205"/>
      <c r="P23" s="224">
        <v>0</v>
      </c>
      <c r="Q23" s="205"/>
      <c r="R23" s="205"/>
      <c r="S23" s="224">
        <v>0</v>
      </c>
      <c r="T23" s="205"/>
      <c r="U23" s="205"/>
      <c r="V23" s="311" t="s">
        <v>315</v>
      </c>
    </row>
    <row r="24" spans="1:22">
      <c r="B24" s="92"/>
      <c r="C24" s="156"/>
      <c r="D24" s="224"/>
      <c r="E24" s="224"/>
      <c r="F24" s="224"/>
      <c r="G24" s="224"/>
      <c r="H24" s="224"/>
      <c r="I24" s="224"/>
      <c r="J24" s="224"/>
      <c r="K24" s="224"/>
      <c r="L24" s="224"/>
      <c r="M24" s="224"/>
      <c r="N24" s="205"/>
      <c r="O24" s="205"/>
      <c r="P24" s="224"/>
      <c r="Q24" s="205"/>
      <c r="R24" s="205"/>
      <c r="S24" s="224"/>
      <c r="T24" s="205"/>
      <c r="U24" s="205"/>
      <c r="V24" s="311"/>
    </row>
    <row r="25" spans="1:22">
      <c r="A25" s="59" t="s">
        <v>10</v>
      </c>
      <c r="B25" s="92" t="s">
        <v>136</v>
      </c>
      <c r="C25" s="156" t="str">
        <f>VLOOKUP(B25,A_soortinfo!C:F,4,FALSE)</f>
        <v>nvt</v>
      </c>
      <c r="D25" s="224">
        <v>31</v>
      </c>
      <c r="E25" s="224">
        <v>16</v>
      </c>
      <c r="F25" s="224">
        <v>14</v>
      </c>
      <c r="G25" s="224">
        <v>42</v>
      </c>
      <c r="H25" s="224">
        <v>36</v>
      </c>
      <c r="I25" s="224">
        <v>51</v>
      </c>
      <c r="J25" s="224">
        <v>32</v>
      </c>
      <c r="K25" s="224">
        <v>55</v>
      </c>
      <c r="L25" s="224">
        <v>44</v>
      </c>
      <c r="M25" s="224">
        <v>50</v>
      </c>
      <c r="N25" s="205"/>
      <c r="O25" s="205"/>
      <c r="P25" s="224">
        <v>45</v>
      </c>
      <c r="Q25" s="205"/>
      <c r="R25" s="205"/>
      <c r="S25" s="224">
        <v>48</v>
      </c>
      <c r="T25" s="205"/>
      <c r="U25" s="205"/>
      <c r="V25" s="311">
        <v>60</v>
      </c>
    </row>
    <row r="26" spans="1:22">
      <c r="A26" s="59" t="s">
        <v>271</v>
      </c>
      <c r="B26" s="92" t="s">
        <v>78</v>
      </c>
      <c r="C26" s="156" t="str">
        <f>VLOOKUP(B26,A_soortinfo!C:F,4,FALSE)</f>
        <v>EB</v>
      </c>
      <c r="D26" s="225">
        <v>3</v>
      </c>
      <c r="E26" s="225">
        <v>7</v>
      </c>
      <c r="F26" s="225">
        <v>2</v>
      </c>
      <c r="G26" s="225">
        <v>11</v>
      </c>
      <c r="H26" s="225">
        <v>14</v>
      </c>
      <c r="I26" s="225">
        <v>10</v>
      </c>
      <c r="J26" s="225">
        <v>4</v>
      </c>
      <c r="K26" s="225">
        <v>11</v>
      </c>
      <c r="L26" s="224">
        <v>12</v>
      </c>
      <c r="M26" s="224">
        <v>12</v>
      </c>
      <c r="N26" s="205"/>
      <c r="O26" s="205"/>
      <c r="P26" s="224">
        <v>20</v>
      </c>
      <c r="Q26" s="205"/>
      <c r="R26" s="205"/>
      <c r="S26" s="224">
        <v>31</v>
      </c>
      <c r="T26" s="205"/>
      <c r="U26" s="205"/>
      <c r="V26" s="311">
        <v>39</v>
      </c>
    </row>
    <row r="27" spans="1:22">
      <c r="A27" s="59" t="s">
        <v>266</v>
      </c>
      <c r="B27" s="92" t="s">
        <v>70</v>
      </c>
      <c r="C27" s="156" t="str">
        <f>VLOOKUP(B27,A_soortinfo!C:F,4,FALSE)</f>
        <v>EB</v>
      </c>
      <c r="D27" s="225">
        <v>0</v>
      </c>
      <c r="E27" s="225">
        <v>0</v>
      </c>
      <c r="F27" s="225">
        <v>0</v>
      </c>
      <c r="G27" s="225">
        <v>0</v>
      </c>
      <c r="H27" s="225">
        <v>0</v>
      </c>
      <c r="I27" s="225">
        <v>1</v>
      </c>
      <c r="J27" s="225">
        <v>0</v>
      </c>
      <c r="K27" s="225">
        <v>0</v>
      </c>
      <c r="L27" s="224">
        <v>0</v>
      </c>
      <c r="M27" s="224">
        <v>0</v>
      </c>
      <c r="N27" s="205"/>
      <c r="O27" s="205"/>
      <c r="P27" s="224">
        <v>0</v>
      </c>
      <c r="Q27" s="205"/>
      <c r="R27" s="205"/>
      <c r="S27" s="224">
        <v>0</v>
      </c>
      <c r="T27" s="205"/>
      <c r="U27" s="205"/>
      <c r="V27" s="311" t="s">
        <v>315</v>
      </c>
    </row>
    <row r="28" spans="1:22">
      <c r="A28" s="59" t="s">
        <v>267</v>
      </c>
      <c r="B28" s="92" t="s">
        <v>53</v>
      </c>
      <c r="C28" s="156" t="str">
        <f>VLOOKUP(B28,A_soortinfo!C:F,4,FALSE)</f>
        <v>BE</v>
      </c>
      <c r="D28" s="225">
        <v>0</v>
      </c>
      <c r="E28" s="225">
        <v>0</v>
      </c>
      <c r="F28" s="225">
        <v>0</v>
      </c>
      <c r="G28" s="225">
        <v>0</v>
      </c>
      <c r="H28" s="225">
        <v>0</v>
      </c>
      <c r="I28" s="225">
        <v>0</v>
      </c>
      <c r="J28" s="225">
        <v>0</v>
      </c>
      <c r="K28" s="225">
        <v>0</v>
      </c>
      <c r="L28" s="224">
        <v>0</v>
      </c>
      <c r="M28" s="224">
        <v>1</v>
      </c>
      <c r="N28" s="205"/>
      <c r="O28" s="205"/>
      <c r="P28" s="224">
        <v>2</v>
      </c>
      <c r="Q28" s="205"/>
      <c r="R28" s="205"/>
      <c r="S28" s="224">
        <v>0</v>
      </c>
      <c r="T28" s="205"/>
      <c r="U28" s="205"/>
      <c r="V28" s="311" t="s">
        <v>315</v>
      </c>
    </row>
    <row r="29" spans="1:22">
      <c r="A29" s="59" t="s">
        <v>268</v>
      </c>
      <c r="B29" s="92" t="s">
        <v>72</v>
      </c>
      <c r="C29" s="156" t="str">
        <f>VLOOKUP(B29,A_soortinfo!C:F,4,FALSE)</f>
        <v>nvt</v>
      </c>
      <c r="D29" s="225">
        <v>3</v>
      </c>
      <c r="E29" s="225">
        <v>5</v>
      </c>
      <c r="F29" s="225">
        <v>2</v>
      </c>
      <c r="G29" s="225">
        <v>8</v>
      </c>
      <c r="H29" s="225">
        <v>8</v>
      </c>
      <c r="I29" s="225">
        <v>13</v>
      </c>
      <c r="J29" s="225">
        <v>2</v>
      </c>
      <c r="K29" s="225">
        <v>11</v>
      </c>
      <c r="L29" s="224">
        <v>12</v>
      </c>
      <c r="M29" s="224">
        <v>11</v>
      </c>
      <c r="N29" s="205"/>
      <c r="O29" s="205"/>
      <c r="P29" s="224">
        <v>19</v>
      </c>
      <c r="Q29" s="205"/>
      <c r="R29" s="205"/>
      <c r="S29" s="224">
        <v>29</v>
      </c>
      <c r="T29" s="205"/>
      <c r="U29" s="205"/>
      <c r="V29" s="311">
        <v>34</v>
      </c>
    </row>
    <row r="30" spans="1:22">
      <c r="A30" s="59" t="s">
        <v>269</v>
      </c>
      <c r="B30" s="92" t="s">
        <v>71</v>
      </c>
      <c r="C30" s="156" t="str">
        <f>VLOOKUP(B30,A_soortinfo!C:F,4,FALSE)</f>
        <v>nvt</v>
      </c>
      <c r="D30" s="225">
        <v>0</v>
      </c>
      <c r="E30" s="225">
        <v>0</v>
      </c>
      <c r="F30" s="225">
        <v>0</v>
      </c>
      <c r="G30" s="225">
        <v>0</v>
      </c>
      <c r="H30" s="225">
        <v>0</v>
      </c>
      <c r="I30" s="225">
        <v>2</v>
      </c>
      <c r="J30" s="225">
        <v>1</v>
      </c>
      <c r="K30" s="225">
        <v>1</v>
      </c>
      <c r="L30" s="224">
        <v>0</v>
      </c>
      <c r="M30" s="224">
        <v>0</v>
      </c>
      <c r="N30" s="205"/>
      <c r="O30" s="205"/>
      <c r="P30" s="224">
        <v>0</v>
      </c>
      <c r="Q30" s="205"/>
      <c r="R30" s="205"/>
      <c r="S30" s="224">
        <v>3</v>
      </c>
      <c r="T30" s="205"/>
      <c r="U30" s="205"/>
      <c r="V30" s="311">
        <v>9</v>
      </c>
    </row>
    <row r="31" spans="1:22">
      <c r="A31" s="59" t="s">
        <v>270</v>
      </c>
      <c r="B31" s="92" t="s">
        <v>88</v>
      </c>
      <c r="C31" s="156" t="str">
        <f>VLOOKUP(B31,A_soortinfo!C:F,4,FALSE)</f>
        <v>TNB</v>
      </c>
      <c r="D31" s="225">
        <v>0</v>
      </c>
      <c r="E31" s="225">
        <v>1</v>
      </c>
      <c r="F31" s="225">
        <v>0</v>
      </c>
      <c r="G31" s="225">
        <v>0</v>
      </c>
      <c r="H31" s="225">
        <v>0</v>
      </c>
      <c r="I31" s="225">
        <v>0</v>
      </c>
      <c r="J31" s="225">
        <v>0</v>
      </c>
      <c r="K31" s="225">
        <v>1</v>
      </c>
      <c r="L31" s="224">
        <v>0</v>
      </c>
      <c r="M31" s="224">
        <v>0</v>
      </c>
      <c r="N31" s="205"/>
      <c r="O31" s="205"/>
      <c r="P31" s="224">
        <v>3</v>
      </c>
      <c r="Q31" s="205"/>
      <c r="R31" s="205"/>
      <c r="S31" s="224">
        <v>4</v>
      </c>
      <c r="T31" s="205"/>
      <c r="U31" s="205"/>
      <c r="V31" s="311">
        <v>4</v>
      </c>
    </row>
    <row r="32" spans="1:22">
      <c r="A32" s="59" t="s">
        <v>11</v>
      </c>
      <c r="B32" s="92" t="s">
        <v>79</v>
      </c>
      <c r="C32" s="156" t="str">
        <f>VLOOKUP(B32,A_soortinfo!C:F,4,FALSE)</f>
        <v>BE</v>
      </c>
      <c r="D32" s="224">
        <v>0</v>
      </c>
      <c r="E32" s="224">
        <v>0</v>
      </c>
      <c r="F32" s="224">
        <v>0</v>
      </c>
      <c r="G32" s="224">
        <v>0</v>
      </c>
      <c r="H32" s="224">
        <v>0</v>
      </c>
      <c r="I32" s="224">
        <v>0</v>
      </c>
      <c r="J32" s="224">
        <v>0</v>
      </c>
      <c r="K32" s="224">
        <v>4</v>
      </c>
      <c r="L32" s="224">
        <v>1</v>
      </c>
      <c r="M32" s="224">
        <v>3</v>
      </c>
      <c r="N32" s="205"/>
      <c r="O32" s="205"/>
      <c r="P32" s="224">
        <v>4</v>
      </c>
      <c r="Q32" s="205"/>
      <c r="R32" s="205"/>
      <c r="S32" s="224">
        <v>4</v>
      </c>
      <c r="T32" s="205"/>
      <c r="U32" s="205"/>
      <c r="V32" s="311">
        <v>5</v>
      </c>
    </row>
    <row r="33" spans="1:26">
      <c r="A33" s="59" t="s">
        <v>75</v>
      </c>
      <c r="B33" s="92" t="s">
        <v>76</v>
      </c>
      <c r="C33" s="156" t="str">
        <f>VLOOKUP(B33,A_soortinfo!C:F,4,FALSE)</f>
        <v>EB</v>
      </c>
      <c r="D33" s="224">
        <v>0</v>
      </c>
      <c r="E33" s="224">
        <v>0</v>
      </c>
      <c r="F33" s="224">
        <v>0</v>
      </c>
      <c r="G33" s="224">
        <v>0</v>
      </c>
      <c r="H33" s="224">
        <v>0</v>
      </c>
      <c r="I33" s="224">
        <v>0</v>
      </c>
      <c r="J33" s="224">
        <v>0</v>
      </c>
      <c r="K33" s="224">
        <v>0</v>
      </c>
      <c r="L33" s="224">
        <v>0</v>
      </c>
      <c r="M33" s="224">
        <v>0</v>
      </c>
      <c r="N33" s="205"/>
      <c r="O33" s="205"/>
      <c r="P33" s="224">
        <v>1</v>
      </c>
      <c r="Q33" s="205"/>
      <c r="R33" s="205"/>
      <c r="S33" s="224">
        <v>0</v>
      </c>
      <c r="T33" s="205"/>
      <c r="U33" s="205"/>
      <c r="V33" s="311" t="s">
        <v>315</v>
      </c>
    </row>
    <row r="34" spans="1:26">
      <c r="B34" s="92"/>
      <c r="C34" s="156"/>
      <c r="D34" s="224">
        <v>0</v>
      </c>
      <c r="E34" s="224">
        <v>0</v>
      </c>
      <c r="F34" s="224">
        <v>0</v>
      </c>
      <c r="G34" s="224">
        <v>0</v>
      </c>
      <c r="H34" s="224">
        <v>0</v>
      </c>
      <c r="I34" s="224">
        <v>0</v>
      </c>
      <c r="J34" s="224">
        <v>0</v>
      </c>
      <c r="K34" s="224">
        <v>0</v>
      </c>
      <c r="L34" s="224">
        <v>0</v>
      </c>
      <c r="M34" s="224">
        <v>0</v>
      </c>
      <c r="N34" s="205"/>
      <c r="O34" s="205"/>
      <c r="P34" s="224">
        <v>0</v>
      </c>
      <c r="Q34" s="205"/>
      <c r="R34" s="205"/>
      <c r="S34" s="224">
        <v>0</v>
      </c>
      <c r="T34" s="205"/>
      <c r="U34" s="205"/>
      <c r="V34" s="311" t="s">
        <v>315</v>
      </c>
    </row>
    <row r="35" spans="1:26">
      <c r="A35" s="59" t="s">
        <v>22</v>
      </c>
      <c r="B35" s="92" t="s">
        <v>160</v>
      </c>
      <c r="C35" s="156" t="str">
        <f>VLOOKUP(B35,A_soortinfo!C:F,4,FALSE)</f>
        <v>nvt</v>
      </c>
      <c r="D35" s="224">
        <v>0</v>
      </c>
      <c r="E35" s="224">
        <v>0</v>
      </c>
      <c r="F35" s="224">
        <v>0</v>
      </c>
      <c r="G35" s="224">
        <v>0</v>
      </c>
      <c r="H35" s="224">
        <v>0</v>
      </c>
      <c r="I35" s="224">
        <v>0</v>
      </c>
      <c r="J35" s="224">
        <v>0</v>
      </c>
      <c r="K35" s="224">
        <v>0</v>
      </c>
      <c r="L35" s="224">
        <v>0</v>
      </c>
      <c r="M35" s="224">
        <v>1</v>
      </c>
      <c r="N35" s="205"/>
      <c r="O35" s="205"/>
      <c r="P35" s="224">
        <v>0</v>
      </c>
      <c r="Q35" s="205"/>
      <c r="R35" s="205"/>
      <c r="S35" s="224">
        <v>0</v>
      </c>
      <c r="T35" s="205"/>
      <c r="U35" s="205"/>
      <c r="V35" s="311">
        <v>3</v>
      </c>
    </row>
    <row r="36" spans="1:26">
      <c r="A36" s="59" t="s">
        <v>12</v>
      </c>
      <c r="B36" s="92" t="s">
        <v>80</v>
      </c>
      <c r="C36" s="156" t="str">
        <f>VLOOKUP(B36,A_soortinfo!C:F,4,FALSE)</f>
        <v>nvt</v>
      </c>
      <c r="D36" s="224">
        <v>2</v>
      </c>
      <c r="E36" s="224">
        <v>0</v>
      </c>
      <c r="F36" s="224">
        <v>0</v>
      </c>
      <c r="G36" s="224">
        <v>2</v>
      </c>
      <c r="H36" s="224">
        <v>1</v>
      </c>
      <c r="I36" s="224">
        <v>1</v>
      </c>
      <c r="J36" s="224">
        <v>2</v>
      </c>
      <c r="K36" s="224">
        <v>3</v>
      </c>
      <c r="L36" s="224">
        <v>3</v>
      </c>
      <c r="M36" s="224">
        <v>4</v>
      </c>
      <c r="N36" s="205"/>
      <c r="O36" s="205"/>
      <c r="P36" s="224">
        <v>5</v>
      </c>
      <c r="Q36" s="205"/>
      <c r="R36" s="205"/>
      <c r="S36" s="224">
        <v>2</v>
      </c>
      <c r="T36" s="205"/>
      <c r="U36" s="205"/>
      <c r="V36" s="311">
        <v>3</v>
      </c>
    </row>
    <row r="37" spans="1:26">
      <c r="A37" s="59" t="s">
        <v>13</v>
      </c>
      <c r="B37" s="92" t="s">
        <v>161</v>
      </c>
      <c r="C37" s="156" t="str">
        <f>VLOOKUP(B37,A_soortinfo!C:F,4,FALSE)</f>
        <v>nvt</v>
      </c>
      <c r="D37" s="224">
        <v>0</v>
      </c>
      <c r="E37" s="224">
        <v>0</v>
      </c>
      <c r="F37" s="224">
        <v>0</v>
      </c>
      <c r="G37" s="224">
        <v>0</v>
      </c>
      <c r="H37" s="224">
        <v>0</v>
      </c>
      <c r="I37" s="224">
        <v>0</v>
      </c>
      <c r="J37" s="224">
        <v>0</v>
      </c>
      <c r="K37" s="224">
        <v>0</v>
      </c>
      <c r="L37" s="224">
        <v>0</v>
      </c>
      <c r="M37" s="224">
        <v>0</v>
      </c>
      <c r="N37" s="205"/>
      <c r="O37" s="205"/>
      <c r="P37" s="224">
        <v>0</v>
      </c>
      <c r="Q37" s="205"/>
      <c r="R37" s="205"/>
      <c r="S37" s="224">
        <v>4</v>
      </c>
      <c r="T37" s="205"/>
      <c r="U37" s="205"/>
      <c r="V37" s="311">
        <v>3</v>
      </c>
    </row>
    <row r="38" spans="1:26">
      <c r="A38" s="59" t="s">
        <v>42</v>
      </c>
      <c r="B38" s="92" t="s">
        <v>137</v>
      </c>
      <c r="C38" s="156" t="str">
        <f>VLOOKUP(B38,A_soortinfo!C:F,4,FALSE)</f>
        <v>nvt</v>
      </c>
      <c r="D38" s="224">
        <v>0</v>
      </c>
      <c r="E38" s="224">
        <v>0</v>
      </c>
      <c r="F38" s="224">
        <v>0</v>
      </c>
      <c r="G38" s="224">
        <v>0</v>
      </c>
      <c r="H38" s="224">
        <v>0</v>
      </c>
      <c r="I38" s="224">
        <v>0</v>
      </c>
      <c r="J38" s="224">
        <v>0</v>
      </c>
      <c r="K38" s="224">
        <v>0</v>
      </c>
      <c r="L38" s="224">
        <v>0</v>
      </c>
      <c r="M38" s="224">
        <v>0</v>
      </c>
      <c r="N38" s="205"/>
      <c r="O38" s="205"/>
      <c r="P38" s="224">
        <v>0</v>
      </c>
      <c r="Q38" s="205"/>
      <c r="R38" s="205"/>
      <c r="S38" s="224">
        <v>1</v>
      </c>
      <c r="T38" s="205"/>
      <c r="U38" s="205"/>
      <c r="V38" s="311">
        <v>1</v>
      </c>
    </row>
    <row r="39" spans="1:26">
      <c r="A39" s="59" t="s">
        <v>40</v>
      </c>
      <c r="B39" s="92" t="s">
        <v>140</v>
      </c>
      <c r="C39" s="156" t="str">
        <f>VLOOKUP(B39,A_soortinfo!C:F,4,FALSE)</f>
        <v>nvt</v>
      </c>
      <c r="D39" s="224">
        <v>0</v>
      </c>
      <c r="E39" s="224">
        <v>0</v>
      </c>
      <c r="F39" s="224">
        <v>0</v>
      </c>
      <c r="G39" s="224">
        <v>0</v>
      </c>
      <c r="H39" s="224">
        <v>0</v>
      </c>
      <c r="I39" s="224">
        <v>0</v>
      </c>
      <c r="J39" s="224">
        <v>0</v>
      </c>
      <c r="K39" s="224">
        <v>0</v>
      </c>
      <c r="L39" s="224">
        <v>0</v>
      </c>
      <c r="M39" s="224">
        <v>1</v>
      </c>
      <c r="N39" s="205"/>
      <c r="O39" s="205"/>
      <c r="P39" s="224">
        <v>0</v>
      </c>
      <c r="Q39" s="205"/>
      <c r="R39" s="205"/>
      <c r="S39" s="224">
        <v>0</v>
      </c>
      <c r="T39" s="205"/>
      <c r="U39" s="205"/>
      <c r="V39" s="311" t="s">
        <v>315</v>
      </c>
    </row>
    <row r="40" spans="1:26">
      <c r="A40" s="59" t="s">
        <v>97</v>
      </c>
      <c r="B40" s="92" t="s">
        <v>152</v>
      </c>
      <c r="C40" s="156" t="str">
        <f>VLOOKUP(B40,A_soortinfo!C:F,4,FALSE)</f>
        <v>nvt</v>
      </c>
      <c r="D40" s="224">
        <v>0</v>
      </c>
      <c r="E40" s="224">
        <v>0</v>
      </c>
      <c r="F40" s="224">
        <v>0</v>
      </c>
      <c r="G40" s="224">
        <v>0</v>
      </c>
      <c r="H40" s="224">
        <v>0</v>
      </c>
      <c r="I40" s="224">
        <v>0</v>
      </c>
      <c r="J40" s="224">
        <v>1</v>
      </c>
      <c r="K40" s="224">
        <v>0</v>
      </c>
      <c r="L40" s="224">
        <v>1</v>
      </c>
      <c r="M40" s="224">
        <v>0</v>
      </c>
      <c r="N40" s="205"/>
      <c r="O40" s="205"/>
      <c r="P40" s="224">
        <v>0</v>
      </c>
      <c r="Q40" s="205"/>
      <c r="R40" s="205"/>
      <c r="S40" s="224">
        <v>0</v>
      </c>
      <c r="T40" s="205"/>
      <c r="U40" s="205"/>
      <c r="V40" s="311" t="s">
        <v>315</v>
      </c>
    </row>
    <row r="41" spans="1:26">
      <c r="A41" s="59" t="s">
        <v>98</v>
      </c>
      <c r="B41" s="92" t="s">
        <v>149</v>
      </c>
      <c r="C41" s="156" t="str">
        <f>VLOOKUP(B41,A_soortinfo!C:F,4,FALSE)</f>
        <v>nvt</v>
      </c>
      <c r="D41" s="224">
        <v>0</v>
      </c>
      <c r="E41" s="224">
        <v>0</v>
      </c>
      <c r="F41" s="224">
        <v>0</v>
      </c>
      <c r="G41" s="224">
        <v>0</v>
      </c>
      <c r="H41" s="224">
        <v>0</v>
      </c>
      <c r="I41" s="224">
        <v>0</v>
      </c>
      <c r="J41" s="224">
        <v>2</v>
      </c>
      <c r="K41" s="224">
        <v>1</v>
      </c>
      <c r="L41" s="224">
        <v>0</v>
      </c>
      <c r="M41" s="224">
        <v>0</v>
      </c>
      <c r="N41" s="205"/>
      <c r="O41" s="205"/>
      <c r="P41" s="224">
        <v>0</v>
      </c>
      <c r="Q41" s="205"/>
      <c r="R41" s="205"/>
      <c r="S41" s="224">
        <v>2</v>
      </c>
      <c r="T41" s="205"/>
      <c r="U41" s="205"/>
      <c r="V41" s="311">
        <v>2</v>
      </c>
    </row>
    <row r="42" spans="1:26">
      <c r="A42" s="59" t="s">
        <v>14</v>
      </c>
      <c r="B42" s="92" t="s">
        <v>4131</v>
      </c>
      <c r="C42" s="156" t="str">
        <f>VLOOKUP(B42,A_soortinfo!C:F,4,FALSE)</f>
        <v>nvt</v>
      </c>
      <c r="D42" s="224">
        <v>63</v>
      </c>
      <c r="E42" s="224">
        <v>33</v>
      </c>
      <c r="F42" s="224">
        <v>33</v>
      </c>
      <c r="G42" s="224">
        <v>52</v>
      </c>
      <c r="H42" s="224">
        <v>36</v>
      </c>
      <c r="I42" s="224">
        <v>58</v>
      </c>
      <c r="J42" s="224">
        <v>43</v>
      </c>
      <c r="K42" s="224">
        <v>66</v>
      </c>
      <c r="L42" s="224">
        <v>61</v>
      </c>
      <c r="M42" s="224">
        <v>56</v>
      </c>
      <c r="N42" s="205"/>
      <c r="O42" s="205"/>
      <c r="P42" s="224">
        <v>54</v>
      </c>
      <c r="Q42" s="205"/>
      <c r="R42" s="205"/>
      <c r="S42" s="224">
        <v>45</v>
      </c>
      <c r="T42" s="205"/>
      <c r="U42" s="205"/>
      <c r="V42" s="311">
        <v>61</v>
      </c>
    </row>
    <row r="43" spans="1:26">
      <c r="A43" s="59" t="s">
        <v>17</v>
      </c>
      <c r="B43" s="92" t="s">
        <v>216</v>
      </c>
      <c r="C43" s="156" t="str">
        <f>VLOOKUP(B43,A_soortinfo!C:F,4,FALSE)</f>
        <v>KW</v>
      </c>
      <c r="D43" s="224">
        <v>22</v>
      </c>
      <c r="E43" s="224">
        <v>9</v>
      </c>
      <c r="F43" s="224">
        <v>0</v>
      </c>
      <c r="G43" s="224">
        <v>12</v>
      </c>
      <c r="H43" s="224">
        <v>12</v>
      </c>
      <c r="I43" s="224">
        <v>14</v>
      </c>
      <c r="J43" s="224">
        <v>0</v>
      </c>
      <c r="K43" s="224">
        <v>0</v>
      </c>
      <c r="L43" s="224">
        <v>3</v>
      </c>
      <c r="M43" s="224">
        <v>10</v>
      </c>
      <c r="N43" s="205"/>
      <c r="O43" s="205"/>
      <c r="P43" s="224">
        <v>8</v>
      </c>
      <c r="Q43" s="205"/>
      <c r="R43" s="205"/>
      <c r="S43" s="224">
        <v>3</v>
      </c>
      <c r="T43" s="205"/>
      <c r="U43" s="205"/>
      <c r="V43" s="311">
        <v>1</v>
      </c>
    </row>
    <row r="44" spans="1:26">
      <c r="A44" s="59" t="s">
        <v>159</v>
      </c>
      <c r="B44" s="92" t="s">
        <v>144</v>
      </c>
      <c r="C44" s="156" t="str">
        <f>VLOOKUP(B44,A_soortinfo!C:F,4,FALSE)</f>
        <v>nvt</v>
      </c>
      <c r="D44" s="224">
        <v>0</v>
      </c>
      <c r="E44" s="224">
        <v>0</v>
      </c>
      <c r="F44" s="224">
        <v>0</v>
      </c>
      <c r="G44" s="224">
        <v>0</v>
      </c>
      <c r="H44" s="224">
        <v>0</v>
      </c>
      <c r="I44" s="224">
        <v>0</v>
      </c>
      <c r="J44" s="224">
        <v>0</v>
      </c>
      <c r="K44" s="224">
        <v>0</v>
      </c>
      <c r="L44" s="224">
        <v>0</v>
      </c>
      <c r="M44" s="224">
        <v>0</v>
      </c>
      <c r="N44" s="205"/>
      <c r="O44" s="205"/>
      <c r="P44" s="224">
        <v>0</v>
      </c>
      <c r="Q44" s="205"/>
      <c r="R44" s="205"/>
      <c r="S44" s="224">
        <v>1</v>
      </c>
      <c r="T44" s="205"/>
      <c r="U44" s="205"/>
      <c r="V44" s="311" t="s">
        <v>315</v>
      </c>
    </row>
    <row r="45" spans="1:26" s="18" customFormat="1">
      <c r="A45" s="59" t="s">
        <v>15</v>
      </c>
      <c r="B45" s="92" t="s">
        <v>143</v>
      </c>
      <c r="C45" s="156" t="str">
        <f>VLOOKUP(B45,A_soortinfo!C:F,4,FALSE)</f>
        <v>nvt</v>
      </c>
      <c r="D45" s="224">
        <v>16</v>
      </c>
      <c r="E45" s="224">
        <v>4</v>
      </c>
      <c r="F45" s="224">
        <v>2</v>
      </c>
      <c r="G45" s="224">
        <v>12</v>
      </c>
      <c r="H45" s="224">
        <v>17</v>
      </c>
      <c r="I45" s="224">
        <v>21</v>
      </c>
      <c r="J45" s="224">
        <v>11</v>
      </c>
      <c r="K45" s="224">
        <v>12</v>
      </c>
      <c r="L45" s="224">
        <v>7</v>
      </c>
      <c r="M45" s="224">
        <v>14</v>
      </c>
      <c r="N45" s="205"/>
      <c r="O45" s="205"/>
      <c r="P45" s="224">
        <v>6</v>
      </c>
      <c r="Q45" s="205"/>
      <c r="R45" s="205"/>
      <c r="S45" s="224">
        <v>11</v>
      </c>
      <c r="T45" s="205"/>
      <c r="U45" s="205"/>
      <c r="V45" s="311">
        <v>15</v>
      </c>
      <c r="W45" s="21"/>
      <c r="X45" s="21"/>
      <c r="Y45" s="21"/>
      <c r="Z45" s="21"/>
    </row>
    <row r="46" spans="1:26">
      <c r="A46" s="59" t="s">
        <v>16</v>
      </c>
      <c r="B46" s="92" t="s">
        <v>162</v>
      </c>
      <c r="C46" s="156" t="str">
        <f>VLOOKUP(B46,A_soortinfo!C:F,4,FALSE)</f>
        <v>nvt</v>
      </c>
      <c r="D46" s="224">
        <v>35</v>
      </c>
      <c r="E46" s="224">
        <v>27</v>
      </c>
      <c r="F46" s="224">
        <v>0</v>
      </c>
      <c r="G46" s="224">
        <v>20</v>
      </c>
      <c r="H46" s="224">
        <v>21</v>
      </c>
      <c r="I46" s="224">
        <v>19</v>
      </c>
      <c r="J46" s="224">
        <v>14</v>
      </c>
      <c r="K46" s="224">
        <v>14</v>
      </c>
      <c r="L46" s="224">
        <v>16</v>
      </c>
      <c r="M46" s="224">
        <v>23</v>
      </c>
      <c r="N46" s="205"/>
      <c r="O46" s="205"/>
      <c r="P46" s="224">
        <v>21</v>
      </c>
      <c r="Q46" s="205"/>
      <c r="R46" s="205"/>
      <c r="S46" s="224">
        <v>17</v>
      </c>
      <c r="T46" s="205"/>
      <c r="U46" s="205"/>
      <c r="V46" s="311">
        <v>26</v>
      </c>
    </row>
    <row r="47" spans="1:26">
      <c r="A47" s="59" t="s">
        <v>272</v>
      </c>
      <c r="B47" s="92" t="s">
        <v>217</v>
      </c>
      <c r="C47" s="156" t="str">
        <f>VLOOKUP(B47,A_soortinfo!C:F,4,FALSE)</f>
        <v>nvt</v>
      </c>
      <c r="D47" s="224">
        <v>0</v>
      </c>
      <c r="E47" s="224">
        <v>0</v>
      </c>
      <c r="F47" s="224">
        <v>0</v>
      </c>
      <c r="G47" s="224">
        <v>0</v>
      </c>
      <c r="H47" s="224">
        <v>0</v>
      </c>
      <c r="I47" s="224">
        <v>0</v>
      </c>
      <c r="J47" s="224">
        <v>0</v>
      </c>
      <c r="K47" s="224">
        <v>0</v>
      </c>
      <c r="L47" s="224">
        <v>0</v>
      </c>
      <c r="M47" s="224">
        <v>23</v>
      </c>
      <c r="N47" s="205"/>
      <c r="O47" s="205"/>
      <c r="P47" s="224">
        <v>0</v>
      </c>
      <c r="Q47" s="205"/>
      <c r="R47" s="205"/>
      <c r="S47" s="224">
        <v>0</v>
      </c>
      <c r="T47" s="205"/>
      <c r="U47" s="205"/>
      <c r="V47" s="311" t="s">
        <v>315</v>
      </c>
    </row>
    <row r="48" spans="1:26">
      <c r="A48" s="59" t="s">
        <v>273</v>
      </c>
      <c r="B48" s="92" t="s">
        <v>218</v>
      </c>
      <c r="C48" s="156" t="str">
        <f>VLOOKUP(B48,A_soortinfo!C:F,4,FALSE)</f>
        <v>nvt</v>
      </c>
      <c r="D48" s="224">
        <v>0</v>
      </c>
      <c r="E48" s="224">
        <v>0</v>
      </c>
      <c r="F48" s="224">
        <v>0</v>
      </c>
      <c r="G48" s="224">
        <v>0</v>
      </c>
      <c r="H48" s="224">
        <v>0</v>
      </c>
      <c r="I48" s="224">
        <v>0</v>
      </c>
      <c r="J48" s="224">
        <v>0</v>
      </c>
      <c r="K48" s="224">
        <v>0</v>
      </c>
      <c r="L48" s="224">
        <v>1</v>
      </c>
      <c r="M48" s="224">
        <v>0</v>
      </c>
      <c r="N48" s="205"/>
      <c r="O48" s="205"/>
      <c r="P48" s="224">
        <v>0</v>
      </c>
      <c r="Q48" s="205"/>
      <c r="R48" s="205"/>
      <c r="S48" s="224">
        <v>0</v>
      </c>
      <c r="T48" s="205"/>
      <c r="U48" s="205"/>
      <c r="V48" s="311" t="s">
        <v>315</v>
      </c>
    </row>
    <row r="49" spans="1:22">
      <c r="A49" s="87"/>
      <c r="B49" s="94"/>
      <c r="C49" s="156"/>
      <c r="D49" s="194"/>
      <c r="E49" s="194"/>
      <c r="F49" s="194"/>
      <c r="G49" s="194"/>
      <c r="H49" s="194"/>
      <c r="I49" s="194"/>
      <c r="J49" s="194"/>
      <c r="K49" s="194"/>
      <c r="L49" s="194"/>
      <c r="M49" s="194"/>
      <c r="N49" s="189"/>
      <c r="O49" s="189"/>
      <c r="P49" s="188"/>
      <c r="Q49" s="189"/>
      <c r="R49" s="189"/>
      <c r="S49" s="194"/>
      <c r="T49" s="189"/>
      <c r="U49" s="189"/>
      <c r="V49" s="312"/>
    </row>
    <row r="50" spans="1:22">
      <c r="B50" s="92"/>
      <c r="C50" s="156"/>
      <c r="D50" s="188"/>
      <c r="E50" s="188"/>
      <c r="F50" s="188"/>
      <c r="G50" s="188"/>
      <c r="H50" s="188"/>
      <c r="I50" s="188"/>
      <c r="J50" s="188"/>
      <c r="K50" s="188"/>
      <c r="L50" s="188"/>
      <c r="M50" s="188"/>
      <c r="N50" s="189"/>
      <c r="O50" s="189"/>
      <c r="P50" s="188"/>
      <c r="Q50" s="189"/>
      <c r="R50" s="189"/>
      <c r="S50" s="188"/>
      <c r="T50" s="189"/>
      <c r="U50" s="189"/>
      <c r="V50" s="312"/>
    </row>
    <row r="51" spans="1:22">
      <c r="A51" s="94" t="s">
        <v>99</v>
      </c>
      <c r="B51" s="94"/>
      <c r="C51" s="156"/>
      <c r="D51" s="211"/>
      <c r="E51" s="211"/>
      <c r="F51" s="211"/>
      <c r="G51" s="211"/>
      <c r="H51" s="211"/>
      <c r="I51" s="211"/>
      <c r="J51" s="211"/>
      <c r="K51" s="211"/>
      <c r="L51" s="211"/>
      <c r="M51" s="211"/>
      <c r="N51" s="212"/>
      <c r="O51" s="212"/>
      <c r="P51" s="211"/>
      <c r="Q51" s="212"/>
      <c r="R51" s="212"/>
      <c r="S51" s="188"/>
      <c r="T51" s="212"/>
      <c r="U51" s="212"/>
      <c r="V51" s="313"/>
    </row>
    <row r="52" spans="1:22">
      <c r="A52" s="59" t="s">
        <v>22</v>
      </c>
      <c r="B52" s="92" t="s">
        <v>160</v>
      </c>
      <c r="C52" s="156" t="str">
        <f>VLOOKUP(B52,A_soortinfo!C:F,4,FALSE)</f>
        <v>nvt</v>
      </c>
      <c r="D52" s="188">
        <v>0</v>
      </c>
      <c r="E52" s="188">
        <v>0</v>
      </c>
      <c r="F52" s="188">
        <v>0</v>
      </c>
      <c r="G52" s="188">
        <v>0</v>
      </c>
      <c r="H52" s="188">
        <v>0</v>
      </c>
      <c r="I52" s="188">
        <v>0</v>
      </c>
      <c r="J52" s="188">
        <v>0</v>
      </c>
      <c r="K52" s="188">
        <v>0</v>
      </c>
      <c r="L52" s="188">
        <v>0</v>
      </c>
      <c r="M52" s="188">
        <v>0</v>
      </c>
      <c r="N52" s="189"/>
      <c r="O52" s="189"/>
      <c r="P52" s="188">
        <v>0</v>
      </c>
      <c r="Q52" s="189"/>
      <c r="R52" s="189"/>
      <c r="S52" s="188">
        <v>0</v>
      </c>
      <c r="T52" s="189"/>
      <c r="U52" s="189"/>
      <c r="V52" s="312">
        <v>0.16917500000000005</v>
      </c>
    </row>
    <row r="53" spans="1:22">
      <c r="A53" s="59" t="s">
        <v>75</v>
      </c>
      <c r="B53" s="92" t="s">
        <v>76</v>
      </c>
      <c r="C53" s="156" t="str">
        <f>VLOOKUP(B53,A_soortinfo!C:F,4,FALSE)</f>
        <v>EB</v>
      </c>
      <c r="D53" s="188">
        <v>0</v>
      </c>
      <c r="E53" s="188">
        <v>0</v>
      </c>
      <c r="F53" s="188">
        <v>0</v>
      </c>
      <c r="G53" s="188">
        <v>0</v>
      </c>
      <c r="H53" s="188">
        <v>0</v>
      </c>
      <c r="I53" s="188">
        <v>0</v>
      </c>
      <c r="J53" s="188">
        <v>0</v>
      </c>
      <c r="K53" s="188">
        <v>0</v>
      </c>
      <c r="L53" s="188">
        <v>0</v>
      </c>
      <c r="M53" s="188">
        <v>0</v>
      </c>
      <c r="N53" s="189"/>
      <c r="O53" s="189"/>
      <c r="P53" s="188">
        <v>0</v>
      </c>
      <c r="Q53" s="189"/>
      <c r="R53" s="189"/>
      <c r="S53" s="188">
        <v>0</v>
      </c>
      <c r="T53" s="189"/>
      <c r="U53" s="189"/>
      <c r="V53" s="312" t="s">
        <v>315</v>
      </c>
    </row>
    <row r="54" spans="1:22">
      <c r="A54" s="59" t="s">
        <v>120</v>
      </c>
      <c r="B54" s="92" t="s">
        <v>153</v>
      </c>
      <c r="C54" s="156" t="str">
        <f>VLOOKUP(B54,A_soortinfo!C:F,4,FALSE)</f>
        <v>nvt</v>
      </c>
      <c r="D54" s="188">
        <v>0</v>
      </c>
      <c r="E54" s="188">
        <v>0</v>
      </c>
      <c r="F54" s="188">
        <v>0</v>
      </c>
      <c r="G54" s="188">
        <v>0</v>
      </c>
      <c r="H54" s="188">
        <v>0</v>
      </c>
      <c r="I54" s="188">
        <v>0</v>
      </c>
      <c r="J54" s="188">
        <v>0</v>
      </c>
      <c r="K54" s="188">
        <v>8.3750000000000003E-4</v>
      </c>
      <c r="L54" s="188">
        <v>0</v>
      </c>
      <c r="M54" s="188">
        <v>0</v>
      </c>
      <c r="N54" s="189"/>
      <c r="O54" s="189"/>
      <c r="P54" s="188">
        <v>0</v>
      </c>
      <c r="Q54" s="189"/>
      <c r="R54" s="189"/>
      <c r="S54" s="188">
        <v>0</v>
      </c>
      <c r="T54" s="189"/>
      <c r="U54" s="189"/>
      <c r="V54" s="312" t="s">
        <v>315</v>
      </c>
    </row>
    <row r="55" spans="1:22">
      <c r="A55" s="59" t="s">
        <v>95</v>
      </c>
      <c r="B55" s="92" t="s">
        <v>158</v>
      </c>
      <c r="C55" s="156" t="str">
        <f>VLOOKUP(B55,A_soortinfo!C:F,4,FALSE)</f>
        <v>nvt</v>
      </c>
      <c r="D55" s="188">
        <v>4.125E-4</v>
      </c>
      <c r="E55" s="188">
        <v>0</v>
      </c>
      <c r="F55" s="188">
        <v>0</v>
      </c>
      <c r="G55" s="188">
        <v>0</v>
      </c>
      <c r="H55" s="188">
        <v>0</v>
      </c>
      <c r="I55" s="188">
        <v>0</v>
      </c>
      <c r="J55" s="188">
        <v>0</v>
      </c>
      <c r="K55" s="188">
        <v>0</v>
      </c>
      <c r="L55" s="188">
        <v>0</v>
      </c>
      <c r="M55" s="188">
        <v>0.21</v>
      </c>
      <c r="N55" s="189"/>
      <c r="O55" s="189"/>
      <c r="P55" s="188">
        <v>0</v>
      </c>
      <c r="Q55" s="189"/>
      <c r="R55" s="189"/>
      <c r="S55" s="188">
        <v>0</v>
      </c>
      <c r="T55" s="189"/>
      <c r="U55" s="189"/>
      <c r="V55" s="312">
        <v>2.5962500000000003E-2</v>
      </c>
    </row>
    <row r="56" spans="1:22">
      <c r="A56" s="59" t="s">
        <v>12</v>
      </c>
      <c r="B56" s="92" t="s">
        <v>80</v>
      </c>
      <c r="C56" s="156" t="str">
        <f>VLOOKUP(B56,A_soortinfo!C:F,4,FALSE)</f>
        <v>nvt</v>
      </c>
      <c r="D56" s="188">
        <v>8.25E-4</v>
      </c>
      <c r="E56" s="188">
        <v>0</v>
      </c>
      <c r="F56" s="188">
        <v>0</v>
      </c>
      <c r="G56" s="188">
        <v>0.12375</v>
      </c>
      <c r="H56" s="188">
        <v>4.17721518987342E-4</v>
      </c>
      <c r="I56" s="188">
        <v>4.1250000000000002E-3</v>
      </c>
      <c r="J56" s="188">
        <v>0.17599999999999999</v>
      </c>
      <c r="K56" s="188">
        <v>9.0749999999999997E-3</v>
      </c>
      <c r="L56" s="188">
        <v>8.9999999999999993E-3</v>
      </c>
      <c r="M56" s="188">
        <v>0.05</v>
      </c>
      <c r="N56" s="189"/>
      <c r="O56" s="189"/>
      <c r="P56" s="188">
        <v>0.40100000000000002</v>
      </c>
      <c r="Q56" s="189"/>
      <c r="R56" s="189"/>
      <c r="S56" s="188">
        <v>4.1662500000000005E-2</v>
      </c>
      <c r="T56" s="189"/>
      <c r="U56" s="189"/>
      <c r="V56" s="312">
        <v>9.0750000000000015E-3</v>
      </c>
    </row>
    <row r="57" spans="1:22">
      <c r="A57" s="59" t="s">
        <v>250</v>
      </c>
      <c r="C57" s="156"/>
      <c r="D57" s="188">
        <v>0.23</v>
      </c>
      <c r="E57" s="188">
        <v>0.69626746323529398</v>
      </c>
      <c r="F57" s="188">
        <v>4.1250000000000002E-3</v>
      </c>
      <c r="G57" s="188">
        <v>1.1517500000000001</v>
      </c>
      <c r="H57" s="188">
        <v>2.96582278481013E-2</v>
      </c>
      <c r="I57" s="188">
        <v>0.30937500000000001</v>
      </c>
      <c r="J57" s="188">
        <v>0.34265000000000001</v>
      </c>
      <c r="K57" s="188">
        <v>2.4750000000000002E-3</v>
      </c>
      <c r="L57" s="188">
        <v>2.5000000000000001E-3</v>
      </c>
      <c r="M57" s="188">
        <v>0.02</v>
      </c>
      <c r="N57" s="189"/>
      <c r="O57" s="189"/>
      <c r="P57" s="188">
        <v>2E-3</v>
      </c>
      <c r="Q57" s="189"/>
      <c r="R57" s="189"/>
      <c r="S57" s="188">
        <v>0.13285000000000005</v>
      </c>
      <c r="T57" s="189"/>
      <c r="U57" s="189"/>
      <c r="V57" s="312">
        <v>6.2299999999999994E-2</v>
      </c>
    </row>
    <row r="58" spans="1:22">
      <c r="A58" s="59" t="s">
        <v>40</v>
      </c>
      <c r="B58" s="92" t="s">
        <v>140</v>
      </c>
      <c r="C58" s="156" t="str">
        <f>VLOOKUP(B58,A_soortinfo!C:F,4,FALSE)</f>
        <v>nvt</v>
      </c>
      <c r="D58" s="188">
        <v>0</v>
      </c>
      <c r="E58" s="188">
        <v>0</v>
      </c>
      <c r="F58" s="188">
        <v>0</v>
      </c>
      <c r="G58" s="188">
        <v>0</v>
      </c>
      <c r="H58" s="188">
        <v>0</v>
      </c>
      <c r="I58" s="188">
        <v>0</v>
      </c>
      <c r="J58" s="188">
        <v>0</v>
      </c>
      <c r="K58" s="188">
        <v>0</v>
      </c>
      <c r="L58" s="188">
        <v>0</v>
      </c>
      <c r="M58" s="188">
        <v>0</v>
      </c>
      <c r="N58" s="189"/>
      <c r="O58" s="189"/>
      <c r="P58" s="188">
        <v>0</v>
      </c>
      <c r="Q58" s="189"/>
      <c r="R58" s="189"/>
      <c r="S58" s="188">
        <v>0</v>
      </c>
      <c r="T58" s="189"/>
      <c r="U58" s="189"/>
      <c r="V58" s="312" t="s">
        <v>315</v>
      </c>
    </row>
    <row r="59" spans="1:22">
      <c r="A59" s="59" t="s">
        <v>97</v>
      </c>
      <c r="B59" s="92" t="s">
        <v>152</v>
      </c>
      <c r="C59" s="156" t="str">
        <f>VLOOKUP(B59,A_soortinfo!C:F,4,FALSE)</f>
        <v>nvt</v>
      </c>
      <c r="D59" s="188">
        <v>0</v>
      </c>
      <c r="E59" s="188">
        <v>0</v>
      </c>
      <c r="F59" s="188">
        <v>0</v>
      </c>
      <c r="G59" s="188">
        <v>0</v>
      </c>
      <c r="H59" s="188">
        <v>0</v>
      </c>
      <c r="I59" s="188">
        <v>0</v>
      </c>
      <c r="J59" s="188">
        <v>5.5E-2</v>
      </c>
      <c r="K59" s="188">
        <v>0</v>
      </c>
      <c r="L59" s="188">
        <v>0.08</v>
      </c>
      <c r="M59" s="188">
        <v>0.14000000000000001</v>
      </c>
      <c r="N59" s="189"/>
      <c r="O59" s="189"/>
      <c r="P59" s="188">
        <v>0</v>
      </c>
      <c r="Q59" s="189"/>
      <c r="R59" s="189"/>
      <c r="S59" s="188">
        <v>0</v>
      </c>
      <c r="T59" s="189"/>
      <c r="U59" s="189"/>
      <c r="V59" s="312" t="s">
        <v>315</v>
      </c>
    </row>
    <row r="60" spans="1:22">
      <c r="A60" s="59" t="s">
        <v>10</v>
      </c>
      <c r="B60" s="92" t="s">
        <v>136</v>
      </c>
      <c r="C60" s="156" t="str">
        <f>VLOOKUP(B60,A_soortinfo!C:F,4,FALSE)</f>
        <v>nvt</v>
      </c>
      <c r="D60" s="188">
        <v>1.0579499999999999</v>
      </c>
      <c r="E60" s="188">
        <v>0.97786764705882401</v>
      </c>
      <c r="F60" s="188">
        <v>7.6325000000000004E-2</v>
      </c>
      <c r="G60" s="188">
        <v>4.9227125000000003</v>
      </c>
      <c r="H60" s="188">
        <v>4.1635996835442999</v>
      </c>
      <c r="I60" s="188">
        <v>14.741362499999999</v>
      </c>
      <c r="J60" s="188">
        <v>8.9464529411764708</v>
      </c>
      <c r="K60" s="188">
        <v>9.0535875000000008</v>
      </c>
      <c r="L60" s="188">
        <v>6.06</v>
      </c>
      <c r="M60" s="188">
        <v>9.15</v>
      </c>
      <c r="N60" s="189"/>
      <c r="O60" s="189"/>
      <c r="P60" s="188">
        <v>5.6070000000000002</v>
      </c>
      <c r="Q60" s="189"/>
      <c r="R60" s="189"/>
      <c r="S60" s="188">
        <v>3.1274750000000004</v>
      </c>
      <c r="T60" s="189"/>
      <c r="U60" s="189"/>
      <c r="V60" s="312">
        <v>10.864975000000001</v>
      </c>
    </row>
    <row r="61" spans="1:22">
      <c r="A61" s="59" t="s">
        <v>98</v>
      </c>
      <c r="B61" s="92" t="s">
        <v>149</v>
      </c>
      <c r="C61" s="156" t="str">
        <f>VLOOKUP(B61,A_soortinfo!C:F,4,FALSE)</f>
        <v>nvt</v>
      </c>
      <c r="D61" s="188">
        <v>0</v>
      </c>
      <c r="E61" s="188">
        <v>0</v>
      </c>
      <c r="F61" s="188">
        <v>0</v>
      </c>
      <c r="G61" s="188">
        <v>0</v>
      </c>
      <c r="H61" s="188">
        <v>0</v>
      </c>
      <c r="I61" s="188">
        <v>0</v>
      </c>
      <c r="J61" s="188">
        <v>0.55000000000000004</v>
      </c>
      <c r="K61" s="188">
        <v>0.2475</v>
      </c>
      <c r="L61" s="188">
        <v>0</v>
      </c>
      <c r="M61" s="188">
        <v>0.17</v>
      </c>
      <c r="N61" s="189"/>
      <c r="O61" s="189"/>
      <c r="P61" s="188">
        <v>0</v>
      </c>
      <c r="Q61" s="189"/>
      <c r="R61" s="189"/>
      <c r="S61" s="188">
        <v>0.12375</v>
      </c>
      <c r="T61" s="189"/>
      <c r="U61" s="189"/>
      <c r="V61" s="312">
        <v>0.28875000000000001</v>
      </c>
    </row>
    <row r="62" spans="1:22">
      <c r="A62" s="59" t="s">
        <v>14</v>
      </c>
      <c r="B62" s="92" t="s">
        <v>4131</v>
      </c>
      <c r="C62" s="156" t="str">
        <f>VLOOKUP(B62,A_soortinfo!C:F,4,FALSE)</f>
        <v>nvt</v>
      </c>
      <c r="D62" s="188">
        <v>1.9346625</v>
      </c>
      <c r="E62" s="188">
        <v>2.7719466911764701</v>
      </c>
      <c r="F62" s="188">
        <v>0.59781249999999997</v>
      </c>
      <c r="G62" s="188">
        <v>4.1528375000000004</v>
      </c>
      <c r="H62" s="188">
        <v>1.89092610759494</v>
      </c>
      <c r="I62" s="188">
        <v>3.5830625</v>
      </c>
      <c r="J62" s="188">
        <v>2.82710588235294</v>
      </c>
      <c r="K62" s="188">
        <v>0.820025</v>
      </c>
      <c r="L62" s="188">
        <v>1.96</v>
      </c>
      <c r="M62" s="188">
        <v>1.1000000000000001</v>
      </c>
      <c r="N62" s="189"/>
      <c r="O62" s="189"/>
      <c r="P62" s="188">
        <v>3.4790000000000001</v>
      </c>
      <c r="Q62" s="189"/>
      <c r="R62" s="189"/>
      <c r="S62" s="188">
        <v>2.6150500000000001</v>
      </c>
      <c r="T62" s="189"/>
      <c r="U62" s="189"/>
      <c r="V62" s="312">
        <v>1.8981249999999998</v>
      </c>
    </row>
    <row r="63" spans="1:22">
      <c r="A63" s="59" t="s">
        <v>17</v>
      </c>
      <c r="B63" s="92" t="s">
        <v>216</v>
      </c>
      <c r="C63" s="156" t="str">
        <f>VLOOKUP(B63,A_soortinfo!C:F,4,FALSE)</f>
        <v>KW</v>
      </c>
      <c r="D63" s="188">
        <v>3.9612500000000002E-2</v>
      </c>
      <c r="E63" s="188">
        <v>0.10725</v>
      </c>
      <c r="F63" s="188">
        <v>0</v>
      </c>
      <c r="G63" s="188">
        <v>0.68474999999999997</v>
      </c>
      <c r="H63" s="188">
        <v>0.56851898734177198</v>
      </c>
      <c r="I63" s="188">
        <v>0.40521249999999998</v>
      </c>
      <c r="J63" s="188">
        <v>0</v>
      </c>
      <c r="K63" s="188">
        <v>0</v>
      </c>
      <c r="L63" s="188">
        <v>1E-3</v>
      </c>
      <c r="M63" s="188">
        <v>0.02</v>
      </c>
      <c r="N63" s="189"/>
      <c r="O63" s="189"/>
      <c r="P63" s="188">
        <v>0.129</v>
      </c>
      <c r="Q63" s="189"/>
      <c r="R63" s="189"/>
      <c r="S63" s="188">
        <v>1.6625000000000001E-3</v>
      </c>
      <c r="T63" s="189"/>
      <c r="U63" s="189"/>
      <c r="V63" s="312">
        <v>8.3750000000000003E-4</v>
      </c>
    </row>
    <row r="64" spans="1:22">
      <c r="A64" s="59" t="s">
        <v>11</v>
      </c>
      <c r="B64" s="92" t="s">
        <v>79</v>
      </c>
      <c r="C64" s="156" t="str">
        <f>VLOOKUP(B64,A_soortinfo!C:F,4,FALSE)</f>
        <v>BE</v>
      </c>
      <c r="D64" s="188">
        <v>0</v>
      </c>
      <c r="E64" s="188">
        <v>0</v>
      </c>
      <c r="F64" s="188">
        <v>0</v>
      </c>
      <c r="G64" s="188">
        <v>0</v>
      </c>
      <c r="H64" s="188">
        <v>0</v>
      </c>
      <c r="I64" s="188">
        <v>0</v>
      </c>
      <c r="J64" s="188">
        <v>0</v>
      </c>
      <c r="K64" s="188">
        <v>2.5000000000000001E-3</v>
      </c>
      <c r="L64" s="188">
        <v>0.21</v>
      </c>
      <c r="M64" s="188">
        <v>0.01</v>
      </c>
      <c r="N64" s="189"/>
      <c r="O64" s="189"/>
      <c r="P64" s="188">
        <v>0.498</v>
      </c>
      <c r="Q64" s="189"/>
      <c r="R64" s="189"/>
      <c r="S64" s="188">
        <v>0.66883750000000008</v>
      </c>
      <c r="T64" s="189"/>
      <c r="U64" s="189"/>
      <c r="V64" s="312">
        <v>0.34787499999999999</v>
      </c>
    </row>
    <row r="65" spans="1:26">
      <c r="A65" s="59" t="s">
        <v>15</v>
      </c>
      <c r="B65" s="92" t="s">
        <v>143</v>
      </c>
      <c r="C65" s="156" t="str">
        <f>VLOOKUP(B65,A_soortinfo!C:F,4,FALSE)</f>
        <v>nvt</v>
      </c>
      <c r="D65" s="188">
        <v>8.6137500000000006E-2</v>
      </c>
      <c r="E65" s="188">
        <v>6.3581801470588201E-2</v>
      </c>
      <c r="F65" s="188">
        <v>1.6500000000000001E-2</v>
      </c>
      <c r="G65" s="188">
        <v>0.40500000000000003</v>
      </c>
      <c r="H65" s="188">
        <v>0.160112816455696</v>
      </c>
      <c r="I65" s="188">
        <v>0.540825</v>
      </c>
      <c r="J65" s="188">
        <v>0.259129411764706</v>
      </c>
      <c r="K65" s="188">
        <v>1.9900000000000001E-2</v>
      </c>
      <c r="L65" s="188">
        <v>6.0000000000000001E-3</v>
      </c>
      <c r="M65" s="188">
        <v>0.12</v>
      </c>
      <c r="N65" s="189"/>
      <c r="O65" s="189"/>
      <c r="P65" s="188">
        <v>6.9000000000000006E-2</v>
      </c>
      <c r="Q65" s="189"/>
      <c r="R65" s="189"/>
      <c r="S65" s="188">
        <v>1.4199999999999999E-2</v>
      </c>
      <c r="T65" s="189"/>
      <c r="U65" s="189"/>
      <c r="V65" s="312">
        <v>7.1262499999999979E-2</v>
      </c>
    </row>
    <row r="66" spans="1:26">
      <c r="A66" s="59" t="s">
        <v>55</v>
      </c>
      <c r="B66" s="92" t="s">
        <v>56</v>
      </c>
      <c r="C66" s="156" t="str">
        <f>VLOOKUP(B66,A_soortinfo!C:F,4,FALSE)</f>
        <v>nvt</v>
      </c>
      <c r="D66" s="188">
        <v>0</v>
      </c>
      <c r="E66" s="188">
        <v>0</v>
      </c>
      <c r="F66" s="188">
        <v>0</v>
      </c>
      <c r="G66" s="188">
        <v>0</v>
      </c>
      <c r="H66" s="188">
        <v>4.17721518987342E-4</v>
      </c>
      <c r="I66" s="188">
        <v>0</v>
      </c>
      <c r="J66" s="188">
        <v>0</v>
      </c>
      <c r="K66" s="188">
        <v>0</v>
      </c>
      <c r="L66" s="188">
        <v>0</v>
      </c>
      <c r="M66" s="188">
        <v>0</v>
      </c>
      <c r="N66" s="189"/>
      <c r="O66" s="189"/>
      <c r="P66" s="188">
        <v>0</v>
      </c>
      <c r="Q66" s="189"/>
      <c r="R66" s="189"/>
      <c r="S66" s="188">
        <v>0</v>
      </c>
      <c r="T66" s="189"/>
      <c r="U66" s="189"/>
      <c r="V66" s="312">
        <v>0</v>
      </c>
    </row>
    <row r="67" spans="1:26">
      <c r="A67" s="59" t="s">
        <v>16</v>
      </c>
      <c r="B67" s="92" t="s">
        <v>162</v>
      </c>
      <c r="C67" s="156" t="str">
        <f>VLOOKUP(B67,A_soortinfo!C:F,4,FALSE)</f>
        <v>nvt</v>
      </c>
      <c r="D67" s="188">
        <v>0.50081249999999999</v>
      </c>
      <c r="E67" s="188">
        <v>0.58561213235294096</v>
      </c>
      <c r="F67" s="188">
        <v>0</v>
      </c>
      <c r="G67" s="188">
        <v>1.5189999999999999</v>
      </c>
      <c r="H67" s="188">
        <v>0.36009651898734202</v>
      </c>
      <c r="I67" s="188">
        <v>0.64853749999999999</v>
      </c>
      <c r="J67" s="188">
        <v>0.37817352941176502</v>
      </c>
      <c r="K67" s="188">
        <v>0.10287499999999999</v>
      </c>
      <c r="L67" s="188">
        <v>0.64</v>
      </c>
      <c r="M67" s="188">
        <v>0.31</v>
      </c>
      <c r="N67" s="189"/>
      <c r="O67" s="189"/>
      <c r="P67" s="188">
        <v>0.64</v>
      </c>
      <c r="Q67" s="189"/>
      <c r="R67" s="189"/>
      <c r="S67" s="188">
        <v>0.21080000000000004</v>
      </c>
      <c r="T67" s="189"/>
      <c r="U67" s="189"/>
      <c r="V67" s="312">
        <v>0.3050874999999999</v>
      </c>
    </row>
    <row r="68" spans="1:26" s="18" customFormat="1">
      <c r="A68" s="59"/>
      <c r="B68" s="92"/>
      <c r="C68" s="156"/>
      <c r="D68" s="91"/>
      <c r="E68" s="91"/>
      <c r="F68" s="91"/>
      <c r="G68" s="91"/>
      <c r="H68" s="91"/>
      <c r="I68" s="91"/>
      <c r="J68" s="91"/>
      <c r="K68" s="91"/>
      <c r="L68" s="91"/>
      <c r="M68" s="91"/>
      <c r="N68" s="90"/>
      <c r="O68" s="90"/>
      <c r="P68" s="61"/>
      <c r="Q68" s="90"/>
      <c r="R68" s="90"/>
      <c r="S68" s="61"/>
      <c r="T68" s="90"/>
      <c r="U68" s="90"/>
      <c r="V68" s="310"/>
      <c r="W68" s="21"/>
      <c r="X68" s="21"/>
      <c r="Y68" s="21"/>
      <c r="Z68" s="21"/>
    </row>
    <row r="69" spans="1:26">
      <c r="B69" s="92"/>
      <c r="C69" s="156"/>
      <c r="D69" s="91"/>
      <c r="E69" s="91"/>
      <c r="F69" s="91"/>
      <c r="G69" s="91"/>
      <c r="H69" s="91"/>
      <c r="I69" s="91"/>
      <c r="J69" s="91"/>
      <c r="K69" s="91"/>
      <c r="L69" s="91"/>
      <c r="M69" s="91"/>
      <c r="V69" s="310"/>
    </row>
    <row r="70" spans="1:26">
      <c r="B70" s="92"/>
      <c r="D70" s="91"/>
      <c r="E70" s="91"/>
      <c r="F70" s="91"/>
      <c r="G70" s="91"/>
      <c r="H70" s="91"/>
      <c r="I70" s="91"/>
      <c r="J70" s="91"/>
      <c r="K70" s="91"/>
      <c r="L70" s="91"/>
      <c r="M70" s="91"/>
      <c r="V70" s="310"/>
    </row>
    <row r="71" spans="1:26">
      <c r="B71" s="92"/>
      <c r="D71" s="91"/>
      <c r="E71" s="91"/>
      <c r="F71" s="91"/>
      <c r="G71" s="91"/>
      <c r="H71" s="91"/>
      <c r="I71" s="91"/>
      <c r="J71" s="91"/>
      <c r="K71" s="91"/>
      <c r="L71" s="91"/>
      <c r="M71" s="91"/>
      <c r="V71" s="310"/>
    </row>
    <row r="72" spans="1:26">
      <c r="B72" s="92"/>
      <c r="D72" s="91"/>
      <c r="E72" s="91"/>
      <c r="F72" s="91"/>
      <c r="G72" s="91"/>
      <c r="H72" s="91"/>
      <c r="I72" s="91"/>
      <c r="J72" s="91"/>
      <c r="K72" s="91"/>
      <c r="L72" s="91"/>
      <c r="M72" s="91"/>
    </row>
    <row r="73" spans="1:26">
      <c r="B73" s="92"/>
      <c r="D73" s="91"/>
      <c r="E73" s="91"/>
      <c r="F73" s="91"/>
      <c r="G73" s="91"/>
      <c r="H73" s="91"/>
      <c r="I73" s="91"/>
      <c r="J73" s="91"/>
      <c r="K73" s="91"/>
      <c r="L73" s="91"/>
      <c r="M73" s="91"/>
    </row>
    <row r="74" spans="1:26">
      <c r="B74" s="92"/>
      <c r="D74" s="91"/>
      <c r="E74" s="91"/>
      <c r="F74" s="91"/>
      <c r="G74" s="91"/>
      <c r="H74" s="91"/>
      <c r="I74" s="91"/>
      <c r="J74" s="91"/>
      <c r="K74" s="91"/>
      <c r="L74" s="91"/>
      <c r="M74" s="91"/>
    </row>
    <row r="75" spans="1:26">
      <c r="B75" s="92"/>
      <c r="D75" s="91"/>
      <c r="E75" s="91"/>
      <c r="F75" s="91"/>
      <c r="G75" s="91"/>
      <c r="H75" s="91"/>
      <c r="I75" s="91"/>
      <c r="J75" s="91"/>
      <c r="K75" s="91"/>
      <c r="L75" s="91"/>
      <c r="M75" s="91"/>
    </row>
    <row r="76" spans="1:26">
      <c r="B76" s="92"/>
      <c r="D76" s="91"/>
      <c r="E76" s="91"/>
      <c r="F76" s="91"/>
      <c r="G76" s="91"/>
      <c r="H76" s="91"/>
      <c r="I76" s="91"/>
      <c r="J76" s="91"/>
      <c r="K76" s="91"/>
      <c r="L76" s="91"/>
      <c r="M76" s="91"/>
    </row>
    <row r="77" spans="1:26">
      <c r="B77" s="92"/>
      <c r="D77" s="91"/>
      <c r="E77" s="91"/>
      <c r="F77" s="91"/>
      <c r="G77" s="91"/>
      <c r="H77" s="91"/>
      <c r="I77" s="91"/>
      <c r="J77" s="91"/>
      <c r="K77" s="91"/>
      <c r="L77" s="91"/>
      <c r="M77" s="91"/>
    </row>
    <row r="78" spans="1:26">
      <c r="B78" s="92"/>
      <c r="D78" s="91"/>
      <c r="E78" s="91"/>
      <c r="F78" s="91"/>
      <c r="G78" s="91"/>
      <c r="H78" s="91"/>
      <c r="I78" s="91"/>
      <c r="J78" s="91"/>
      <c r="K78" s="91"/>
      <c r="L78" s="91"/>
      <c r="M78" s="91"/>
    </row>
    <row r="79" spans="1:26">
      <c r="B79" s="92"/>
      <c r="D79" s="91"/>
      <c r="E79" s="91"/>
      <c r="F79" s="91"/>
      <c r="G79" s="91"/>
      <c r="H79" s="91"/>
      <c r="I79" s="91"/>
      <c r="J79" s="91"/>
      <c r="K79" s="91"/>
      <c r="L79" s="91"/>
      <c r="M79" s="91"/>
    </row>
    <row r="80" spans="1:26">
      <c r="B80" s="92"/>
      <c r="D80" s="91"/>
      <c r="E80" s="91"/>
      <c r="F80" s="91"/>
      <c r="G80" s="91"/>
      <c r="H80" s="91"/>
      <c r="I80" s="91"/>
      <c r="J80" s="91"/>
      <c r="K80" s="91"/>
      <c r="L80" s="91"/>
      <c r="M80" s="91"/>
    </row>
  </sheetData>
  <sortState xmlns:xlrd2="http://schemas.microsoft.com/office/spreadsheetml/2017/richdata2" ref="A46:X57">
    <sortCondition ref="A46:A57"/>
  </sortState>
  <pageMargins left="0" right="0" top="0.39409448818897641" bottom="0.39409448818897641" header="0" footer="0"/>
  <pageSetup paperSize="9" orientation="portrait" horizontalDpi="4294967293" r:id="rId1"/>
  <headerFooter>
    <oddHeader>&amp;C&amp;A</oddHeader>
    <oddFooter>&amp;CPagina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533D4-2BCC-4645-99DB-A372786B044F}">
  <dimension ref="A1:F11"/>
  <sheetViews>
    <sheetView workbookViewId="0"/>
  </sheetViews>
  <sheetFormatPr defaultColWidth="9" defaultRowHeight="15"/>
  <cols>
    <col min="1" max="1" width="18.875" style="48" bestFit="1" customWidth="1"/>
    <col min="2" max="2" width="13" style="48" bestFit="1" customWidth="1"/>
    <col min="3" max="3" width="9.5" style="48" bestFit="1" customWidth="1"/>
    <col min="4" max="4" width="13" style="48" bestFit="1" customWidth="1"/>
    <col min="5" max="5" width="10.25" style="48" bestFit="1" customWidth="1"/>
    <col min="6" max="16384" width="9" style="48"/>
  </cols>
  <sheetData>
    <row r="1" spans="1:6" ht="15.75" thickBot="1">
      <c r="A1" s="65" t="s">
        <v>0</v>
      </c>
      <c r="B1" s="66" t="s">
        <v>338</v>
      </c>
      <c r="C1" s="66" t="s">
        <v>339</v>
      </c>
      <c r="D1" s="66" t="s">
        <v>340</v>
      </c>
      <c r="E1" s="66" t="s">
        <v>341</v>
      </c>
    </row>
    <row r="2" spans="1:6" ht="15.75" thickBot="1">
      <c r="A2" s="67" t="s">
        <v>24</v>
      </c>
      <c r="B2" s="68" t="s">
        <v>342</v>
      </c>
      <c r="C2" s="69">
        <v>0.33</v>
      </c>
      <c r="D2" s="68" t="s">
        <v>343</v>
      </c>
      <c r="E2" s="69">
        <v>0.67</v>
      </c>
    </row>
    <row r="3" spans="1:6" ht="15.75" thickBot="1">
      <c r="A3" s="67" t="s">
        <v>9</v>
      </c>
      <c r="B3" s="68" t="s">
        <v>344</v>
      </c>
      <c r="C3" s="69">
        <v>0.06</v>
      </c>
      <c r="D3" s="68" t="s">
        <v>345</v>
      </c>
      <c r="E3" s="69">
        <v>0.94</v>
      </c>
    </row>
    <row r="4" spans="1:6" ht="15.75" thickBot="1">
      <c r="A4" s="67" t="s">
        <v>332</v>
      </c>
      <c r="B4" s="68" t="s">
        <v>346</v>
      </c>
      <c r="C4" s="69">
        <v>0.43</v>
      </c>
      <c r="D4" s="68" t="s">
        <v>347</v>
      </c>
      <c r="E4" s="69">
        <v>0.56999999999999995</v>
      </c>
    </row>
    <row r="5" spans="1:6" ht="15.75" thickBot="1">
      <c r="A5" s="67" t="s">
        <v>251</v>
      </c>
      <c r="B5" s="68" t="s">
        <v>348</v>
      </c>
      <c r="C5" s="69">
        <v>0.62</v>
      </c>
      <c r="D5" s="68" t="s">
        <v>349</v>
      </c>
      <c r="E5" s="69">
        <v>0.38</v>
      </c>
      <c r="F5" s="48" t="s">
        <v>4194</v>
      </c>
    </row>
    <row r="6" spans="1:6" ht="15.75" thickBot="1">
      <c r="A6" s="67" t="s">
        <v>128</v>
      </c>
      <c r="B6" s="68" t="s">
        <v>350</v>
      </c>
      <c r="C6" s="69">
        <v>0.47</v>
      </c>
      <c r="D6" s="68" t="s">
        <v>351</v>
      </c>
      <c r="E6" s="69">
        <v>0.53</v>
      </c>
      <c r="F6" s="48" t="s">
        <v>4193</v>
      </c>
    </row>
    <row r="7" spans="1:6" ht="15.75" thickBot="1">
      <c r="A7" s="67" t="s">
        <v>25</v>
      </c>
      <c r="B7" s="68" t="s">
        <v>352</v>
      </c>
      <c r="C7" s="69">
        <v>0.8</v>
      </c>
      <c r="D7" s="68" t="s">
        <v>353</v>
      </c>
      <c r="E7" s="69">
        <v>0.2</v>
      </c>
    </row>
    <row r="8" spans="1:6" ht="15.75" thickBot="1">
      <c r="A8" s="67" t="s">
        <v>29</v>
      </c>
      <c r="B8" s="68"/>
      <c r="C8" s="69">
        <v>0.66</v>
      </c>
      <c r="D8" s="68"/>
      <c r="E8" s="69">
        <v>0.34</v>
      </c>
      <c r="F8" s="48" t="s">
        <v>354</v>
      </c>
    </row>
    <row r="9" spans="1:6" ht="15.75" thickBot="1">
      <c r="A9" s="67" t="s">
        <v>319</v>
      </c>
      <c r="B9" s="68"/>
      <c r="C9" s="69">
        <v>0.66</v>
      </c>
      <c r="D9" s="68"/>
      <c r="E9" s="69">
        <v>0.34</v>
      </c>
      <c r="F9" s="48" t="s">
        <v>354</v>
      </c>
    </row>
    <row r="11" spans="1:6">
      <c r="A11" s="48" t="s">
        <v>2947</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C12A5-B149-4936-8BE4-94A0851DA7BD}">
  <dimension ref="A1:V101"/>
  <sheetViews>
    <sheetView zoomScale="70" zoomScaleNormal="70" workbookViewId="0"/>
  </sheetViews>
  <sheetFormatPr defaultRowHeight="14.25"/>
  <cols>
    <col min="1" max="1" width="32.375" customWidth="1"/>
    <col min="2" max="2" width="31.875" bestFit="1" customWidth="1"/>
    <col min="3" max="3" width="25.125" customWidth="1"/>
    <col min="19" max="19" width="9" style="236"/>
    <col min="22" max="22" width="9" style="2"/>
  </cols>
  <sheetData>
    <row r="1" spans="1:22" ht="15.75">
      <c r="A1" s="59" t="s">
        <v>4206</v>
      </c>
      <c r="B1" s="87"/>
      <c r="C1" s="87"/>
      <c r="D1" s="61"/>
      <c r="E1" s="61"/>
      <c r="F1" s="61"/>
      <c r="G1" s="61"/>
      <c r="H1" s="61"/>
      <c r="I1" s="61"/>
      <c r="J1" s="61"/>
      <c r="K1" s="61"/>
      <c r="L1" s="61"/>
      <c r="M1" s="61"/>
      <c r="N1" s="61"/>
      <c r="O1" s="61"/>
      <c r="P1" s="61"/>
      <c r="Q1" s="61"/>
      <c r="R1" s="61"/>
      <c r="S1" s="61"/>
      <c r="T1" s="61"/>
      <c r="U1" s="61"/>
    </row>
    <row r="2" spans="1:22" ht="15.75">
      <c r="A2" s="87" t="s">
        <v>287</v>
      </c>
      <c r="B2" s="87"/>
      <c r="C2" s="87"/>
      <c r="D2" s="61"/>
      <c r="E2" s="61"/>
      <c r="F2" s="61"/>
      <c r="G2" s="61"/>
      <c r="H2" s="61"/>
      <c r="I2" s="61"/>
      <c r="J2" s="61"/>
      <c r="K2" s="61"/>
      <c r="L2" s="61"/>
      <c r="M2" s="61"/>
      <c r="N2" s="61"/>
      <c r="O2" s="61"/>
      <c r="P2" s="61"/>
      <c r="Q2" s="61"/>
      <c r="R2" s="61"/>
      <c r="S2" s="61"/>
      <c r="T2" s="61"/>
      <c r="U2" s="61"/>
    </row>
    <row r="3" spans="1:22" ht="15.75">
      <c r="A3" s="87"/>
      <c r="B3" s="87"/>
      <c r="C3" s="87"/>
      <c r="D3" s="88"/>
      <c r="E3" s="88"/>
      <c r="F3" s="88"/>
      <c r="G3" s="88"/>
      <c r="H3" s="88"/>
      <c r="I3" s="88"/>
      <c r="J3" s="88"/>
      <c r="K3" s="88"/>
      <c r="L3" s="61"/>
      <c r="M3" s="61"/>
      <c r="N3" s="61"/>
      <c r="O3" s="61"/>
      <c r="P3" s="61"/>
      <c r="Q3" s="61"/>
      <c r="R3" s="61"/>
      <c r="S3" s="61"/>
      <c r="T3" s="61"/>
      <c r="U3" s="61"/>
    </row>
    <row r="4" spans="1:22" ht="15.75">
      <c r="A4" s="87" t="s">
        <v>89</v>
      </c>
      <c r="B4" s="87"/>
      <c r="C4" s="87"/>
      <c r="D4" s="88">
        <v>2005</v>
      </c>
      <c r="E4" s="88">
        <v>2006</v>
      </c>
      <c r="F4" s="88">
        <v>2007</v>
      </c>
      <c r="G4" s="88">
        <v>2008</v>
      </c>
      <c r="H4" s="88">
        <v>2009</v>
      </c>
      <c r="I4" s="88">
        <v>2010</v>
      </c>
      <c r="J4" s="88">
        <v>2011</v>
      </c>
      <c r="K4" s="88">
        <v>2012</v>
      </c>
      <c r="L4" s="89">
        <v>2013</v>
      </c>
      <c r="M4" s="89">
        <v>2014</v>
      </c>
      <c r="N4" s="88">
        <v>2015</v>
      </c>
      <c r="O4" s="89">
        <v>2016</v>
      </c>
      <c r="P4" s="89">
        <v>2017</v>
      </c>
      <c r="Q4" s="88">
        <v>2018</v>
      </c>
      <c r="R4" s="89">
        <v>2019</v>
      </c>
      <c r="S4" s="88">
        <v>2020</v>
      </c>
      <c r="T4" s="89">
        <v>2021</v>
      </c>
      <c r="U4" s="89">
        <v>2022</v>
      </c>
      <c r="V4" s="314">
        <v>2023</v>
      </c>
    </row>
    <row r="5" spans="1:22" ht="15.75">
      <c r="A5" s="87"/>
      <c r="B5" s="87"/>
      <c r="C5" s="87"/>
      <c r="D5" s="88"/>
      <c r="E5" s="88"/>
      <c r="F5" s="88"/>
      <c r="G5" s="88"/>
      <c r="H5" s="88"/>
      <c r="I5" s="88"/>
      <c r="J5" s="88"/>
      <c r="K5" s="88"/>
      <c r="L5" s="89"/>
      <c r="M5" s="89"/>
      <c r="N5" s="88" t="s">
        <v>201</v>
      </c>
      <c r="O5" s="89"/>
      <c r="P5" s="89"/>
      <c r="Q5" s="88" t="s">
        <v>201</v>
      </c>
      <c r="R5" s="89"/>
      <c r="S5" s="88" t="s">
        <v>201</v>
      </c>
      <c r="T5" s="89"/>
      <c r="U5" s="89"/>
      <c r="V5" s="314" t="s">
        <v>201</v>
      </c>
    </row>
    <row r="6" spans="1:22" ht="15.75">
      <c r="A6" s="87" t="s">
        <v>87</v>
      </c>
      <c r="B6" s="87"/>
      <c r="C6" s="87"/>
      <c r="D6" s="88">
        <v>80</v>
      </c>
      <c r="E6" s="88">
        <v>78</v>
      </c>
      <c r="F6" s="88">
        <v>76</v>
      </c>
      <c r="G6" s="88">
        <v>80</v>
      </c>
      <c r="H6" s="88">
        <v>92</v>
      </c>
      <c r="I6" s="88">
        <v>80</v>
      </c>
      <c r="J6" s="88">
        <v>80</v>
      </c>
      <c r="K6" s="88">
        <v>80</v>
      </c>
      <c r="L6" s="89"/>
      <c r="M6" s="89"/>
      <c r="N6" s="88">
        <v>80</v>
      </c>
      <c r="O6" s="89"/>
      <c r="P6" s="89"/>
      <c r="Q6" s="88">
        <v>88</v>
      </c>
      <c r="R6" s="89"/>
      <c r="S6" s="88">
        <v>88</v>
      </c>
      <c r="T6" s="89"/>
      <c r="U6" s="89"/>
      <c r="V6" s="314">
        <v>100</v>
      </c>
    </row>
    <row r="7" spans="1:22" ht="15.75">
      <c r="A7" s="87" t="s">
        <v>90</v>
      </c>
      <c r="B7" s="87"/>
      <c r="C7" s="87"/>
      <c r="D7" s="59"/>
      <c r="E7" s="59"/>
      <c r="F7" s="59"/>
      <c r="G7" s="59"/>
      <c r="H7" s="59"/>
      <c r="I7" s="59"/>
      <c r="J7" s="59"/>
      <c r="K7" s="59"/>
      <c r="L7" s="89"/>
      <c r="M7" s="89"/>
      <c r="N7" s="61"/>
      <c r="O7" s="90"/>
      <c r="P7" s="90"/>
      <c r="Q7" s="59"/>
      <c r="R7" s="90"/>
      <c r="S7" s="59"/>
      <c r="T7" s="90"/>
      <c r="U7" s="90"/>
    </row>
    <row r="8" spans="1:22" ht="15">
      <c r="A8" s="59" t="s">
        <v>38</v>
      </c>
      <c r="B8" s="59"/>
      <c r="C8" s="59"/>
      <c r="D8" s="188">
        <v>6.9970555555555602</v>
      </c>
      <c r="E8" s="188">
        <v>4.9818288770053503</v>
      </c>
      <c r="F8" s="188">
        <v>17.660863888888901</v>
      </c>
      <c r="G8" s="188">
        <v>21.959800000000001</v>
      </c>
      <c r="H8" s="188">
        <v>22.240398196487899</v>
      </c>
      <c r="I8" s="188">
        <v>31.978899999999999</v>
      </c>
      <c r="J8" s="188">
        <v>24.206875</v>
      </c>
      <c r="K8" s="188">
        <v>16.525500000000001</v>
      </c>
      <c r="L8" s="191"/>
      <c r="M8" s="192"/>
      <c r="N8" s="188">
        <v>13.2</v>
      </c>
      <c r="O8" s="189"/>
      <c r="P8" s="231"/>
      <c r="Q8" s="188">
        <v>26.7</v>
      </c>
      <c r="R8" s="231"/>
      <c r="S8" s="194">
        <v>25.185654166666666</v>
      </c>
      <c r="T8" s="231"/>
      <c r="U8" s="231"/>
      <c r="V8" s="3">
        <v>23.6998125</v>
      </c>
    </row>
    <row r="9" spans="1:22" ht="15">
      <c r="A9" s="59" t="s">
        <v>39</v>
      </c>
      <c r="B9" s="59"/>
      <c r="C9" s="59"/>
      <c r="D9" s="188">
        <v>0</v>
      </c>
      <c r="E9" s="188">
        <v>1.38235294117647E-3</v>
      </c>
      <c r="F9" s="188">
        <v>7.3611111111111099E-2</v>
      </c>
      <c r="G9" s="188">
        <v>0</v>
      </c>
      <c r="H9" s="188">
        <v>0</v>
      </c>
      <c r="I9" s="188">
        <v>5.8749999999999997E-2</v>
      </c>
      <c r="J9" s="188">
        <v>5.8749999999999997E-2</v>
      </c>
      <c r="K9" s="188">
        <v>0</v>
      </c>
      <c r="L9" s="191"/>
      <c r="M9" s="192"/>
      <c r="N9" s="188">
        <v>0</v>
      </c>
      <c r="O9" s="189"/>
      <c r="P9" s="231"/>
      <c r="Q9" s="188">
        <v>0</v>
      </c>
      <c r="R9" s="231"/>
      <c r="S9" s="194">
        <v>0</v>
      </c>
      <c r="T9" s="231"/>
      <c r="U9" s="231"/>
      <c r="V9" s="3">
        <v>9.791666666666666E-4</v>
      </c>
    </row>
    <row r="10" spans="1:22" ht="15">
      <c r="A10" s="59" t="s">
        <v>91</v>
      </c>
      <c r="B10" s="59"/>
      <c r="C10" s="59"/>
      <c r="D10" s="188">
        <v>1.43611111111111</v>
      </c>
      <c r="E10" s="188">
        <v>1.58970588235294</v>
      </c>
      <c r="F10" s="188">
        <v>0</v>
      </c>
      <c r="G10" s="188">
        <v>1.5275000000000001</v>
      </c>
      <c r="H10" s="188">
        <v>0</v>
      </c>
      <c r="I10" s="188">
        <v>1.82125</v>
      </c>
      <c r="J10" s="188">
        <v>2.97275</v>
      </c>
      <c r="K10" s="188">
        <v>1.7625</v>
      </c>
      <c r="L10" s="191"/>
      <c r="M10" s="192"/>
      <c r="N10" s="188">
        <v>2.5</v>
      </c>
      <c r="O10" s="189"/>
      <c r="P10" s="231"/>
      <c r="Q10" s="188">
        <v>0.02</v>
      </c>
      <c r="R10" s="231"/>
      <c r="S10" s="194">
        <v>1.41</v>
      </c>
      <c r="T10" s="231"/>
      <c r="U10" s="231"/>
      <c r="V10" s="3">
        <v>0.29374999999999996</v>
      </c>
    </row>
    <row r="11" spans="1:22" ht="15">
      <c r="A11" s="59" t="s">
        <v>134</v>
      </c>
      <c r="B11" s="59"/>
      <c r="C11" s="59"/>
      <c r="D11" s="188">
        <v>0</v>
      </c>
      <c r="E11" s="188">
        <v>0</v>
      </c>
      <c r="F11" s="188">
        <v>0</v>
      </c>
      <c r="G11" s="188">
        <v>0</v>
      </c>
      <c r="H11" s="188">
        <v>0</v>
      </c>
      <c r="I11" s="188">
        <v>0</v>
      </c>
      <c r="J11" s="188">
        <v>0</v>
      </c>
      <c r="K11" s="188">
        <v>0</v>
      </c>
      <c r="L11" s="191"/>
      <c r="M11" s="192"/>
      <c r="N11" s="188">
        <v>0</v>
      </c>
      <c r="O11" s="189"/>
      <c r="P11" s="231"/>
      <c r="Q11" s="188">
        <v>0</v>
      </c>
      <c r="R11" s="231"/>
      <c r="S11" s="194">
        <v>0</v>
      </c>
      <c r="T11" s="231"/>
      <c r="U11" s="231"/>
      <c r="V11" s="188">
        <v>0</v>
      </c>
    </row>
    <row r="12" spans="1:22" ht="15">
      <c r="A12" s="59" t="s">
        <v>36</v>
      </c>
      <c r="B12" s="59"/>
      <c r="C12" s="59"/>
      <c r="D12" s="188">
        <v>7.7790833333333298</v>
      </c>
      <c r="E12" s="188">
        <v>6.4872112299465199</v>
      </c>
      <c r="F12" s="188">
        <v>17.660863888888901</v>
      </c>
      <c r="G12" s="188">
        <v>23.487300000000001</v>
      </c>
      <c r="H12" s="188">
        <v>22.3483735168486</v>
      </c>
      <c r="I12" s="188">
        <v>32.582725000000003</v>
      </c>
      <c r="J12" s="188">
        <v>27.203125</v>
      </c>
      <c r="K12" s="188">
        <v>17.8445</v>
      </c>
      <c r="L12" s="191"/>
      <c r="M12" s="192"/>
      <c r="N12" s="188">
        <v>15.02</v>
      </c>
      <c r="O12" s="189"/>
      <c r="P12" s="231"/>
      <c r="Q12" s="188">
        <v>26.7</v>
      </c>
      <c r="R12" s="231"/>
      <c r="S12" s="194">
        <v>26.078654166666666</v>
      </c>
      <c r="T12" s="231"/>
      <c r="U12" s="231"/>
      <c r="V12" s="3">
        <v>23.993562499999996</v>
      </c>
    </row>
    <row r="13" spans="1:22" ht="15">
      <c r="A13" s="59" t="s">
        <v>92</v>
      </c>
      <c r="B13" s="59"/>
      <c r="C13" s="59"/>
      <c r="D13" s="188">
        <v>17.6957878787879</v>
      </c>
      <c r="E13" s="188">
        <v>10.669906417112299</v>
      </c>
      <c r="F13" s="188">
        <v>10.332100000000001</v>
      </c>
      <c r="G13" s="188">
        <v>24.817299999999999</v>
      </c>
      <c r="H13" s="188">
        <v>13.944390128144301</v>
      </c>
      <c r="I13" s="188">
        <v>19.274725</v>
      </c>
      <c r="J13" s="188">
        <v>15.593875000000001</v>
      </c>
      <c r="K13" s="188">
        <v>9.9326000000000008</v>
      </c>
      <c r="L13" s="191"/>
      <c r="M13" s="192"/>
      <c r="N13" s="188">
        <v>7.59</v>
      </c>
      <c r="O13" s="189"/>
      <c r="P13" s="189"/>
      <c r="Q13" s="188">
        <v>11.27</v>
      </c>
      <c r="R13" s="189"/>
      <c r="S13" s="194">
        <v>14.218516666666666</v>
      </c>
      <c r="T13" s="189"/>
      <c r="U13" s="189"/>
      <c r="V13" s="3">
        <v>11.603003205128203</v>
      </c>
    </row>
    <row r="14" spans="1:22" ht="15">
      <c r="A14" s="59" t="s">
        <v>101</v>
      </c>
      <c r="B14" s="59"/>
      <c r="C14" s="59"/>
      <c r="D14" s="188">
        <v>0</v>
      </c>
      <c r="E14" s="188">
        <v>0</v>
      </c>
      <c r="F14" s="188">
        <v>0</v>
      </c>
      <c r="G14" s="188">
        <v>0</v>
      </c>
      <c r="H14" s="188">
        <v>0</v>
      </c>
      <c r="I14" s="188">
        <v>0</v>
      </c>
      <c r="J14" s="188">
        <v>0</v>
      </c>
      <c r="K14" s="188">
        <v>0</v>
      </c>
      <c r="L14" s="191"/>
      <c r="M14" s="192"/>
      <c r="N14" s="188">
        <v>0.11</v>
      </c>
      <c r="O14" s="189"/>
      <c r="P14" s="189"/>
      <c r="Q14" s="188">
        <v>0.12</v>
      </c>
      <c r="R14" s="189"/>
      <c r="S14" s="194">
        <v>2.4675000000000002E-2</v>
      </c>
      <c r="T14" s="189"/>
      <c r="U14" s="189"/>
      <c r="V14" s="188">
        <v>0</v>
      </c>
    </row>
    <row r="15" spans="1:22" ht="15">
      <c r="A15" s="59"/>
      <c r="B15" s="59"/>
      <c r="C15" s="59"/>
      <c r="D15" s="91"/>
      <c r="E15" s="91"/>
      <c r="F15" s="91"/>
      <c r="G15" s="91"/>
      <c r="H15" s="91"/>
      <c r="I15" s="91"/>
      <c r="J15" s="91"/>
      <c r="K15" s="91"/>
      <c r="L15" s="97"/>
      <c r="M15" s="98"/>
      <c r="N15" s="61"/>
      <c r="O15" s="90"/>
      <c r="P15" s="90"/>
      <c r="Q15" s="61"/>
      <c r="R15" s="90"/>
      <c r="S15" s="61"/>
      <c r="T15" s="90"/>
      <c r="U15" s="90"/>
    </row>
    <row r="16" spans="1:22" ht="15.75">
      <c r="A16" s="87" t="s">
        <v>93</v>
      </c>
      <c r="B16" s="87"/>
      <c r="C16" s="178" t="s">
        <v>4093</v>
      </c>
      <c r="D16" s="88">
        <v>80</v>
      </c>
      <c r="E16" s="88">
        <v>78</v>
      </c>
      <c r="F16" s="88">
        <v>76</v>
      </c>
      <c r="G16" s="88">
        <v>80</v>
      </c>
      <c r="H16" s="88">
        <v>92</v>
      </c>
      <c r="I16" s="88">
        <v>80</v>
      </c>
      <c r="J16" s="88">
        <v>80</v>
      </c>
      <c r="K16" s="88">
        <v>80</v>
      </c>
      <c r="L16" s="89"/>
      <c r="M16" s="89"/>
      <c r="N16" s="88">
        <v>80</v>
      </c>
      <c r="O16" s="89"/>
      <c r="P16" s="89"/>
      <c r="Q16" s="88">
        <v>88</v>
      </c>
      <c r="R16" s="89"/>
      <c r="S16" s="88">
        <v>88</v>
      </c>
      <c r="T16" s="89"/>
      <c r="U16" s="89"/>
      <c r="V16" s="314">
        <v>100</v>
      </c>
    </row>
    <row r="17" spans="1:22" ht="15.75">
      <c r="A17" s="105" t="s">
        <v>252</v>
      </c>
      <c r="B17" s="105"/>
      <c r="C17" s="179" t="s">
        <v>299</v>
      </c>
      <c r="D17" s="100">
        <v>8</v>
      </c>
      <c r="E17" s="100">
        <v>7</v>
      </c>
      <c r="F17" s="100">
        <v>10</v>
      </c>
      <c r="G17" s="100">
        <v>12</v>
      </c>
      <c r="H17" s="100">
        <v>9</v>
      </c>
      <c r="I17" s="100">
        <v>19</v>
      </c>
      <c r="J17" s="100">
        <v>17</v>
      </c>
      <c r="K17" s="100">
        <v>15</v>
      </c>
      <c r="L17" s="101"/>
      <c r="M17" s="102"/>
      <c r="N17" s="100">
        <v>22</v>
      </c>
      <c r="O17" s="103"/>
      <c r="P17" s="103"/>
      <c r="Q17" s="100">
        <v>19</v>
      </c>
      <c r="R17" s="103"/>
      <c r="S17" s="88">
        <v>21</v>
      </c>
      <c r="T17" s="103"/>
      <c r="U17" s="103"/>
      <c r="V17" s="314">
        <f>COUNTIF(V29:V67,"&gt;0")</f>
        <v>26</v>
      </c>
    </row>
    <row r="18" spans="1:22" ht="15.75">
      <c r="A18" s="59"/>
      <c r="B18" s="59"/>
      <c r="C18" s="177" t="s">
        <v>4130</v>
      </c>
      <c r="D18" s="61"/>
      <c r="E18" s="61"/>
      <c r="F18" s="61"/>
      <c r="G18" s="61"/>
      <c r="H18" s="61"/>
      <c r="I18" s="61"/>
      <c r="J18" s="61"/>
      <c r="K18" s="61"/>
      <c r="L18" s="90"/>
      <c r="M18" s="90"/>
      <c r="N18" s="61"/>
      <c r="O18" s="90"/>
      <c r="P18" s="90"/>
      <c r="Q18" s="61"/>
      <c r="R18" s="90"/>
      <c r="S18" s="61"/>
      <c r="T18" s="90"/>
      <c r="U18" s="90"/>
    </row>
    <row r="19" spans="1:22" ht="15">
      <c r="A19" s="59" t="s">
        <v>95</v>
      </c>
      <c r="B19" s="107" t="s">
        <v>158</v>
      </c>
      <c r="C19" s="7"/>
      <c r="D19" s="224">
        <v>18</v>
      </c>
      <c r="E19" s="224">
        <v>15</v>
      </c>
      <c r="F19" s="224">
        <v>30</v>
      </c>
      <c r="G19" s="224">
        <v>16</v>
      </c>
      <c r="H19" s="224">
        <v>27</v>
      </c>
      <c r="I19" s="224">
        <v>21</v>
      </c>
      <c r="J19" s="224">
        <v>41</v>
      </c>
      <c r="K19" s="224">
        <v>22</v>
      </c>
      <c r="L19" s="203"/>
      <c r="M19" s="204"/>
      <c r="N19" s="224">
        <v>42</v>
      </c>
      <c r="O19" s="205"/>
      <c r="P19" s="205"/>
      <c r="Q19" s="224">
        <v>35</v>
      </c>
      <c r="R19" s="205"/>
      <c r="S19" s="224">
        <v>47</v>
      </c>
      <c r="T19" s="205"/>
      <c r="U19" s="205"/>
      <c r="V19" s="2">
        <v>37</v>
      </c>
    </row>
    <row r="20" spans="1:22" ht="15.75">
      <c r="A20" s="59" t="s">
        <v>55</v>
      </c>
      <c r="B20" s="107" t="s">
        <v>56</v>
      </c>
      <c r="C20" s="177"/>
      <c r="D20" s="224">
        <v>46</v>
      </c>
      <c r="E20" s="224">
        <v>8</v>
      </c>
      <c r="F20" s="224">
        <v>16</v>
      </c>
      <c r="G20" s="224">
        <v>35</v>
      </c>
      <c r="H20" s="224">
        <v>20</v>
      </c>
      <c r="I20" s="224">
        <v>26</v>
      </c>
      <c r="J20" s="224">
        <v>9</v>
      </c>
      <c r="K20" s="224">
        <v>8</v>
      </c>
      <c r="L20" s="203"/>
      <c r="M20" s="204"/>
      <c r="N20" s="224">
        <v>17</v>
      </c>
      <c r="O20" s="205"/>
      <c r="P20" s="205"/>
      <c r="Q20" s="224">
        <v>17</v>
      </c>
      <c r="R20" s="205"/>
      <c r="S20" s="224">
        <v>1</v>
      </c>
      <c r="T20" s="205"/>
      <c r="U20" s="205"/>
      <c r="V20" s="2">
        <v>7</v>
      </c>
    </row>
    <row r="21" spans="1:22" ht="15.75">
      <c r="A21" s="59" t="s">
        <v>250</v>
      </c>
      <c r="B21" s="59"/>
      <c r="C21" s="146"/>
      <c r="D21" s="224">
        <v>29</v>
      </c>
      <c r="E21" s="224">
        <v>34</v>
      </c>
      <c r="F21" s="224">
        <v>45</v>
      </c>
      <c r="G21" s="224">
        <v>42</v>
      </c>
      <c r="H21" s="224">
        <v>39</v>
      </c>
      <c r="I21" s="224">
        <v>32</v>
      </c>
      <c r="J21" s="224">
        <v>52</v>
      </c>
      <c r="K21" s="224">
        <v>37</v>
      </c>
      <c r="L21" s="203"/>
      <c r="M21" s="204"/>
      <c r="N21" s="224">
        <v>63</v>
      </c>
      <c r="O21" s="205"/>
      <c r="P21" s="205"/>
      <c r="Q21" s="224">
        <v>40</v>
      </c>
      <c r="R21" s="205"/>
      <c r="S21" s="224">
        <v>49</v>
      </c>
      <c r="T21" s="205"/>
      <c r="U21" s="205"/>
      <c r="V21" s="2">
        <v>56</v>
      </c>
    </row>
    <row r="22" spans="1:22" ht="15.75">
      <c r="A22" s="59" t="s">
        <v>113</v>
      </c>
      <c r="B22" s="59"/>
      <c r="C22" s="167"/>
      <c r="D22" s="224">
        <v>1</v>
      </c>
      <c r="E22" s="224">
        <v>0</v>
      </c>
      <c r="F22" s="224">
        <v>0</v>
      </c>
      <c r="G22" s="224">
        <v>0</v>
      </c>
      <c r="H22" s="224">
        <v>0</v>
      </c>
      <c r="I22" s="224">
        <v>0</v>
      </c>
      <c r="J22" s="224">
        <v>0</v>
      </c>
      <c r="K22" s="224">
        <v>0</v>
      </c>
      <c r="L22" s="203"/>
      <c r="M22" s="204"/>
      <c r="N22" s="224">
        <v>0</v>
      </c>
      <c r="O22" s="205"/>
      <c r="P22" s="205"/>
      <c r="Q22" s="224">
        <v>0</v>
      </c>
      <c r="R22" s="205"/>
      <c r="S22" s="224">
        <v>0</v>
      </c>
      <c r="T22" s="205"/>
      <c r="U22" s="205"/>
      <c r="V22" s="2" t="s">
        <v>315</v>
      </c>
    </row>
    <row r="23" spans="1:22" ht="15.75">
      <c r="A23" s="59" t="s">
        <v>60</v>
      </c>
      <c r="B23" s="92" t="s">
        <v>61</v>
      </c>
      <c r="C23" s="156" t="str">
        <f>VLOOKUP(B23,A_soortinfo!C:F,4,FALSE)</f>
        <v>nvt</v>
      </c>
      <c r="D23" s="224">
        <v>0</v>
      </c>
      <c r="E23" s="224">
        <v>0</v>
      </c>
      <c r="F23" s="224">
        <v>0</v>
      </c>
      <c r="G23" s="224">
        <v>0</v>
      </c>
      <c r="H23" s="224">
        <v>0</v>
      </c>
      <c r="I23" s="224">
        <v>0</v>
      </c>
      <c r="J23" s="224">
        <v>0</v>
      </c>
      <c r="K23" s="224">
        <v>0</v>
      </c>
      <c r="L23" s="205"/>
      <c r="M23" s="205"/>
      <c r="N23" s="224">
        <v>1</v>
      </c>
      <c r="O23" s="205"/>
      <c r="P23" s="205"/>
      <c r="Q23" s="224">
        <v>0</v>
      </c>
      <c r="R23" s="205"/>
      <c r="S23" s="224">
        <v>1</v>
      </c>
      <c r="T23" s="205"/>
      <c r="U23" s="205"/>
      <c r="V23" s="2" t="s">
        <v>315</v>
      </c>
    </row>
    <row r="24" spans="1:22" ht="15.75">
      <c r="A24" s="59" t="s">
        <v>120</v>
      </c>
      <c r="B24" s="92" t="s">
        <v>153</v>
      </c>
      <c r="C24" s="156" t="str">
        <f>VLOOKUP(B24,A_soortinfo!C:F,4,FALSE)</f>
        <v>nvt</v>
      </c>
      <c r="D24" s="224">
        <v>0</v>
      </c>
      <c r="E24" s="224">
        <v>0</v>
      </c>
      <c r="F24" s="224">
        <v>0</v>
      </c>
      <c r="G24" s="224">
        <v>0</v>
      </c>
      <c r="H24" s="224">
        <v>0</v>
      </c>
      <c r="I24" s="224">
        <v>0</v>
      </c>
      <c r="J24" s="224">
        <v>0</v>
      </c>
      <c r="K24" s="224">
        <v>0</v>
      </c>
      <c r="L24" s="205"/>
      <c r="M24" s="205"/>
      <c r="N24" s="224">
        <v>0</v>
      </c>
      <c r="O24" s="205"/>
      <c r="P24" s="205"/>
      <c r="Q24" s="224">
        <v>1</v>
      </c>
      <c r="R24" s="205"/>
      <c r="S24" s="224">
        <v>1</v>
      </c>
      <c r="T24" s="205"/>
      <c r="U24" s="205"/>
      <c r="V24" s="2" t="s">
        <v>315</v>
      </c>
    </row>
    <row r="25" spans="1:22" ht="15.75">
      <c r="A25" s="59" t="s">
        <v>240</v>
      </c>
      <c r="B25" s="92" t="s">
        <v>228</v>
      </c>
      <c r="C25" s="156" t="str">
        <f>VLOOKUP(B25,A_soortinfo!C:F,4,FALSE)</f>
        <v>nvt</v>
      </c>
      <c r="D25" s="224">
        <v>0</v>
      </c>
      <c r="E25" s="224">
        <v>0</v>
      </c>
      <c r="F25" s="224">
        <v>0</v>
      </c>
      <c r="G25" s="224">
        <v>0</v>
      </c>
      <c r="H25" s="224">
        <v>0</v>
      </c>
      <c r="I25" s="224">
        <v>0</v>
      </c>
      <c r="J25" s="224">
        <v>0</v>
      </c>
      <c r="K25" s="224">
        <v>0</v>
      </c>
      <c r="L25" s="205"/>
      <c r="M25" s="205"/>
      <c r="N25" s="224">
        <v>0</v>
      </c>
      <c r="O25" s="205"/>
      <c r="P25" s="205"/>
      <c r="Q25" s="224">
        <v>1</v>
      </c>
      <c r="R25" s="205"/>
      <c r="S25" s="224">
        <v>0</v>
      </c>
      <c r="T25" s="205"/>
      <c r="U25" s="205"/>
      <c r="V25" s="2" t="s">
        <v>315</v>
      </c>
    </row>
    <row r="26" spans="1:22" ht="15.75">
      <c r="A26" s="59" t="s">
        <v>59</v>
      </c>
      <c r="B26" s="92" t="s">
        <v>154</v>
      </c>
      <c r="C26" s="156" t="str">
        <f>VLOOKUP(B26,A_soortinfo!C:F,4,FALSE)</f>
        <v>nvt</v>
      </c>
      <c r="D26" s="224">
        <v>0</v>
      </c>
      <c r="E26" s="224">
        <v>0</v>
      </c>
      <c r="F26" s="224">
        <v>0</v>
      </c>
      <c r="G26" s="224">
        <v>0</v>
      </c>
      <c r="H26" s="224">
        <v>0</v>
      </c>
      <c r="I26" s="224">
        <v>0</v>
      </c>
      <c r="J26" s="224">
        <v>0</v>
      </c>
      <c r="K26" s="224">
        <v>0</v>
      </c>
      <c r="L26" s="205"/>
      <c r="M26" s="205"/>
      <c r="N26" s="224">
        <v>0</v>
      </c>
      <c r="O26" s="205"/>
      <c r="P26" s="205"/>
      <c r="Q26" s="224">
        <v>1</v>
      </c>
      <c r="R26" s="205"/>
      <c r="S26" s="224">
        <v>0</v>
      </c>
      <c r="T26" s="205"/>
      <c r="U26" s="205"/>
      <c r="V26" s="2" t="s">
        <v>315</v>
      </c>
    </row>
    <row r="27" spans="1:22" ht="15.75">
      <c r="A27" s="59" t="s">
        <v>199</v>
      </c>
      <c r="B27" s="92" t="s">
        <v>227</v>
      </c>
      <c r="C27" s="156" t="str">
        <f>VLOOKUP(B27,A_soortinfo!C:F,4,FALSE)</f>
        <v>nvt</v>
      </c>
      <c r="D27" s="224">
        <v>0</v>
      </c>
      <c r="E27" s="224">
        <v>0</v>
      </c>
      <c r="F27" s="224">
        <v>0</v>
      </c>
      <c r="G27" s="224">
        <v>0</v>
      </c>
      <c r="H27" s="224">
        <v>0</v>
      </c>
      <c r="I27" s="224">
        <v>0</v>
      </c>
      <c r="J27" s="224">
        <v>0</v>
      </c>
      <c r="K27" s="224">
        <v>0</v>
      </c>
      <c r="L27" s="205"/>
      <c r="M27" s="205"/>
      <c r="N27" s="224">
        <v>0</v>
      </c>
      <c r="O27" s="205"/>
      <c r="P27" s="205"/>
      <c r="Q27" s="224">
        <v>2</v>
      </c>
      <c r="R27" s="205"/>
      <c r="S27" s="224">
        <v>0</v>
      </c>
      <c r="T27" s="205"/>
      <c r="U27" s="205"/>
      <c r="V27" s="2" t="s">
        <v>315</v>
      </c>
    </row>
    <row r="28" spans="1:22" ht="15.75">
      <c r="A28" s="59"/>
      <c r="B28" s="92"/>
      <c r="C28" s="156"/>
      <c r="D28" s="224"/>
      <c r="E28" s="224"/>
      <c r="F28" s="224"/>
      <c r="G28" s="224"/>
      <c r="H28" s="224"/>
      <c r="I28" s="224"/>
      <c r="J28" s="224"/>
      <c r="K28" s="224"/>
      <c r="L28" s="205"/>
      <c r="M28" s="205"/>
      <c r="N28" s="224"/>
      <c r="O28" s="205"/>
      <c r="P28" s="205"/>
      <c r="Q28" s="224"/>
      <c r="R28" s="205"/>
      <c r="S28" s="224"/>
      <c r="T28" s="205"/>
      <c r="U28" s="205"/>
    </row>
    <row r="29" spans="1:22" ht="15.75">
      <c r="A29" s="59" t="s">
        <v>254</v>
      </c>
      <c r="B29" s="92" t="s">
        <v>255</v>
      </c>
      <c r="C29" s="156" t="str">
        <f>VLOOKUP(B29,A_soortinfo!C:F,4,FALSE)</f>
        <v>nvt</v>
      </c>
      <c r="D29" s="224">
        <v>0</v>
      </c>
      <c r="E29" s="224">
        <v>0</v>
      </c>
      <c r="F29" s="224">
        <v>0</v>
      </c>
      <c r="G29" s="224">
        <v>0</v>
      </c>
      <c r="H29" s="224">
        <v>0</v>
      </c>
      <c r="I29" s="224">
        <v>0</v>
      </c>
      <c r="J29" s="224">
        <v>0</v>
      </c>
      <c r="K29" s="224">
        <v>0</v>
      </c>
      <c r="L29" s="205"/>
      <c r="M29" s="205"/>
      <c r="N29" s="224">
        <v>2</v>
      </c>
      <c r="O29" s="205"/>
      <c r="P29" s="205"/>
      <c r="Q29" s="224">
        <v>0</v>
      </c>
      <c r="R29" s="205"/>
      <c r="S29" s="224">
        <v>0</v>
      </c>
      <c r="T29" s="205"/>
      <c r="U29" s="205"/>
      <c r="V29" s="2" t="s">
        <v>315</v>
      </c>
    </row>
    <row r="30" spans="1:22" ht="15.75">
      <c r="A30" s="59" t="s">
        <v>277</v>
      </c>
      <c r="B30" s="92" t="s">
        <v>221</v>
      </c>
      <c r="C30" s="156" t="str">
        <f>VLOOKUP(B30,A_soortinfo!C:F,4,FALSE)</f>
        <v>nvt</v>
      </c>
      <c r="D30" s="225">
        <v>0</v>
      </c>
      <c r="E30" s="225">
        <v>0</v>
      </c>
      <c r="F30" s="225">
        <v>0</v>
      </c>
      <c r="G30" s="225">
        <v>0</v>
      </c>
      <c r="H30" s="225">
        <v>0</v>
      </c>
      <c r="I30" s="225">
        <v>1</v>
      </c>
      <c r="J30" s="225">
        <v>0</v>
      </c>
      <c r="K30" s="225">
        <v>0</v>
      </c>
      <c r="L30" s="228"/>
      <c r="M30" s="229"/>
      <c r="N30" s="225">
        <v>2</v>
      </c>
      <c r="O30" s="230"/>
      <c r="P30" s="234"/>
      <c r="Q30" s="225">
        <v>0</v>
      </c>
      <c r="R30" s="234"/>
      <c r="S30" s="224">
        <v>0</v>
      </c>
      <c r="T30" s="234"/>
      <c r="U30" s="234"/>
      <c r="V30" s="2" t="s">
        <v>315</v>
      </c>
    </row>
    <row r="31" spans="1:22" ht="15.75">
      <c r="A31" s="59" t="s">
        <v>10</v>
      </c>
      <c r="B31" s="92" t="s">
        <v>136</v>
      </c>
      <c r="C31" s="156" t="str">
        <f>VLOOKUP(B31,A_soortinfo!C:F,4,FALSE)</f>
        <v>nvt</v>
      </c>
      <c r="D31" s="224">
        <v>9</v>
      </c>
      <c r="E31" s="224">
        <v>2</v>
      </c>
      <c r="F31" s="224">
        <v>8</v>
      </c>
      <c r="G31" s="224">
        <v>5</v>
      </c>
      <c r="H31" s="224">
        <v>12</v>
      </c>
      <c r="I31" s="224">
        <v>13</v>
      </c>
      <c r="J31" s="224">
        <v>20</v>
      </c>
      <c r="K31" s="224">
        <v>17</v>
      </c>
      <c r="L31" s="203"/>
      <c r="M31" s="204"/>
      <c r="N31" s="224">
        <v>15</v>
      </c>
      <c r="O31" s="205"/>
      <c r="P31" s="205"/>
      <c r="Q31" s="224">
        <v>7</v>
      </c>
      <c r="R31" s="205"/>
      <c r="S31" s="224">
        <v>14</v>
      </c>
      <c r="T31" s="205"/>
      <c r="U31" s="205"/>
      <c r="V31" s="2">
        <v>17</v>
      </c>
    </row>
    <row r="32" spans="1:22" ht="15.75">
      <c r="A32" s="59" t="s">
        <v>271</v>
      </c>
      <c r="B32" s="92" t="s">
        <v>78</v>
      </c>
      <c r="C32" s="156" t="str">
        <f>VLOOKUP(B32,A_soortinfo!C:F,4,FALSE)</f>
        <v>EB</v>
      </c>
      <c r="D32" s="225">
        <v>0</v>
      </c>
      <c r="E32" s="225">
        <v>0</v>
      </c>
      <c r="F32" s="225">
        <v>0</v>
      </c>
      <c r="G32" s="225">
        <v>0</v>
      </c>
      <c r="H32" s="225">
        <v>0</v>
      </c>
      <c r="I32" s="225">
        <v>0</v>
      </c>
      <c r="J32" s="225">
        <v>1</v>
      </c>
      <c r="K32" s="225">
        <v>0</v>
      </c>
      <c r="L32" s="228"/>
      <c r="M32" s="229"/>
      <c r="N32" s="225">
        <v>0</v>
      </c>
      <c r="O32" s="230"/>
      <c r="P32" s="234"/>
      <c r="Q32" s="225">
        <v>0</v>
      </c>
      <c r="R32" s="234"/>
      <c r="S32" s="224">
        <v>0</v>
      </c>
      <c r="T32" s="234"/>
      <c r="U32" s="234"/>
      <c r="V32" s="2">
        <v>1</v>
      </c>
    </row>
    <row r="33" spans="1:22" ht="15.75">
      <c r="A33" s="59" t="s">
        <v>267</v>
      </c>
      <c r="B33" s="92" t="s">
        <v>53</v>
      </c>
      <c r="C33" s="156" t="str">
        <f>VLOOKUP(B33,A_soortinfo!C:F,4,FALSE)</f>
        <v>BE</v>
      </c>
      <c r="D33" s="225">
        <v>0</v>
      </c>
      <c r="E33" s="225">
        <v>0</v>
      </c>
      <c r="F33" s="225">
        <v>0</v>
      </c>
      <c r="G33" s="225">
        <v>0</v>
      </c>
      <c r="H33" s="225">
        <v>0</v>
      </c>
      <c r="I33" s="225">
        <v>0</v>
      </c>
      <c r="J33" s="225">
        <v>0</v>
      </c>
      <c r="K33" s="225">
        <v>1</v>
      </c>
      <c r="L33" s="228"/>
      <c r="M33" s="229"/>
      <c r="N33" s="225">
        <v>1</v>
      </c>
      <c r="O33" s="230"/>
      <c r="P33" s="234"/>
      <c r="Q33" s="225">
        <v>0</v>
      </c>
      <c r="R33" s="234"/>
      <c r="S33" s="224">
        <v>0</v>
      </c>
      <c r="T33" s="234"/>
      <c r="U33" s="234"/>
      <c r="V33" s="2" t="s">
        <v>315</v>
      </c>
    </row>
    <row r="34" spans="1:22" ht="15.75">
      <c r="A34" s="59" t="s">
        <v>268</v>
      </c>
      <c r="B34" s="92" t="s">
        <v>72</v>
      </c>
      <c r="C34" s="156" t="str">
        <f>VLOOKUP(B34,A_soortinfo!C:F,4,FALSE)</f>
        <v>nvt</v>
      </c>
      <c r="D34" s="225">
        <v>3</v>
      </c>
      <c r="E34" s="225">
        <v>2</v>
      </c>
      <c r="F34" s="225">
        <v>1</v>
      </c>
      <c r="G34" s="225">
        <v>2</v>
      </c>
      <c r="H34" s="225">
        <v>2</v>
      </c>
      <c r="I34" s="225">
        <v>3</v>
      </c>
      <c r="J34" s="225">
        <v>5</v>
      </c>
      <c r="K34" s="225">
        <v>0</v>
      </c>
      <c r="L34" s="228"/>
      <c r="M34" s="229"/>
      <c r="N34" s="225">
        <v>9</v>
      </c>
      <c r="O34" s="230"/>
      <c r="P34" s="234"/>
      <c r="Q34" s="225">
        <v>2</v>
      </c>
      <c r="R34" s="234"/>
      <c r="S34" s="224">
        <v>11</v>
      </c>
      <c r="T34" s="234"/>
      <c r="U34" s="234"/>
      <c r="V34" s="2">
        <v>4</v>
      </c>
    </row>
    <row r="35" spans="1:22" ht="15.75">
      <c r="A35" s="59" t="s">
        <v>269</v>
      </c>
      <c r="B35" s="92" t="s">
        <v>71</v>
      </c>
      <c r="C35" s="156" t="str">
        <f>VLOOKUP(B35,A_soortinfo!C:F,4,FALSE)</f>
        <v>nvt</v>
      </c>
      <c r="D35" s="225">
        <v>0</v>
      </c>
      <c r="E35" s="225">
        <v>0</v>
      </c>
      <c r="F35" s="225">
        <v>0</v>
      </c>
      <c r="G35" s="225">
        <v>0</v>
      </c>
      <c r="H35" s="225">
        <v>0</v>
      </c>
      <c r="I35" s="225">
        <v>1</v>
      </c>
      <c r="J35" s="225">
        <v>1</v>
      </c>
      <c r="K35" s="225">
        <v>8</v>
      </c>
      <c r="L35" s="228"/>
      <c r="M35" s="229"/>
      <c r="N35" s="225">
        <v>2</v>
      </c>
      <c r="O35" s="230"/>
      <c r="P35" s="234"/>
      <c r="Q35" s="225">
        <v>0</v>
      </c>
      <c r="R35" s="234"/>
      <c r="S35" s="224">
        <v>6</v>
      </c>
      <c r="T35" s="234"/>
      <c r="U35" s="234"/>
      <c r="V35" s="2">
        <v>13</v>
      </c>
    </row>
    <row r="36" spans="1:22" ht="15.75">
      <c r="A36" s="59" t="s">
        <v>270</v>
      </c>
      <c r="B36" s="92" t="s">
        <v>88</v>
      </c>
      <c r="C36" s="156" t="str">
        <f>VLOOKUP(B36,A_soortinfo!C:F,4,FALSE)</f>
        <v>TNB</v>
      </c>
      <c r="D36" s="225">
        <v>0</v>
      </c>
      <c r="E36" s="225">
        <v>0</v>
      </c>
      <c r="F36" s="225">
        <v>1</v>
      </c>
      <c r="G36" s="225">
        <v>1</v>
      </c>
      <c r="H36" s="225">
        <v>0</v>
      </c>
      <c r="I36" s="225">
        <v>1</v>
      </c>
      <c r="J36" s="225">
        <v>0</v>
      </c>
      <c r="K36" s="225">
        <v>2</v>
      </c>
      <c r="L36" s="228"/>
      <c r="M36" s="229"/>
      <c r="N36" s="225">
        <v>5</v>
      </c>
      <c r="O36" s="230"/>
      <c r="P36" s="234"/>
      <c r="Q36" s="225">
        <v>7</v>
      </c>
      <c r="R36" s="234"/>
      <c r="S36" s="224">
        <v>0</v>
      </c>
      <c r="T36" s="234"/>
      <c r="U36" s="234"/>
      <c r="V36" s="2">
        <v>1</v>
      </c>
    </row>
    <row r="37" spans="1:22" ht="16.5">
      <c r="A37" s="59" t="s">
        <v>275</v>
      </c>
      <c r="B37" s="106" t="s">
        <v>192</v>
      </c>
      <c r="C37" s="156" t="str">
        <f>VLOOKUP(B37,A_soortinfo!C:F,4,FALSE)</f>
        <v>nvt</v>
      </c>
      <c r="D37" s="235">
        <v>0</v>
      </c>
      <c r="E37" s="225">
        <v>0</v>
      </c>
      <c r="F37" s="225">
        <v>0</v>
      </c>
      <c r="G37" s="225">
        <v>0</v>
      </c>
      <c r="H37" s="225">
        <v>0</v>
      </c>
      <c r="I37" s="225">
        <v>0</v>
      </c>
      <c r="J37" s="225">
        <v>0</v>
      </c>
      <c r="K37" s="225">
        <v>0</v>
      </c>
      <c r="L37" s="228"/>
      <c r="M37" s="229"/>
      <c r="N37" s="225">
        <v>0</v>
      </c>
      <c r="O37" s="230"/>
      <c r="P37" s="234"/>
      <c r="Q37" s="225">
        <v>0</v>
      </c>
      <c r="R37" s="234"/>
      <c r="S37" s="224">
        <v>1</v>
      </c>
      <c r="T37" s="234"/>
      <c r="U37" s="234"/>
      <c r="V37" s="2">
        <v>1</v>
      </c>
    </row>
    <row r="38" spans="1:22" ht="15.75">
      <c r="A38" s="59" t="s">
        <v>11</v>
      </c>
      <c r="B38" s="92" t="s">
        <v>79</v>
      </c>
      <c r="C38" s="156" t="str">
        <f>VLOOKUP(B38,A_soortinfo!C:F,4,FALSE)</f>
        <v>BE</v>
      </c>
      <c r="D38" s="224">
        <v>0</v>
      </c>
      <c r="E38" s="224">
        <v>0</v>
      </c>
      <c r="F38" s="224">
        <v>0</v>
      </c>
      <c r="G38" s="224">
        <v>0</v>
      </c>
      <c r="H38" s="224">
        <v>2</v>
      </c>
      <c r="I38" s="224">
        <v>1</v>
      </c>
      <c r="J38" s="224">
        <v>0</v>
      </c>
      <c r="K38" s="224">
        <v>0</v>
      </c>
      <c r="L38" s="203"/>
      <c r="M38" s="204"/>
      <c r="N38" s="224">
        <v>4</v>
      </c>
      <c r="O38" s="205"/>
      <c r="P38" s="205"/>
      <c r="Q38" s="224">
        <v>0</v>
      </c>
      <c r="R38" s="205"/>
      <c r="S38" s="224">
        <v>3</v>
      </c>
      <c r="T38" s="205"/>
      <c r="U38" s="205"/>
      <c r="V38" s="2">
        <v>13</v>
      </c>
    </row>
    <row r="39" spans="1:22" ht="15.75">
      <c r="A39" s="59"/>
      <c r="B39" s="92"/>
      <c r="C39" s="156"/>
      <c r="D39" s="224"/>
      <c r="E39" s="224"/>
      <c r="F39" s="224"/>
      <c r="G39" s="224"/>
      <c r="H39" s="224"/>
      <c r="I39" s="224"/>
      <c r="J39" s="224"/>
      <c r="K39" s="224"/>
      <c r="L39" s="203"/>
      <c r="M39" s="204"/>
      <c r="N39" s="224"/>
      <c r="O39" s="205"/>
      <c r="P39" s="205"/>
      <c r="Q39" s="224"/>
      <c r="R39" s="205"/>
      <c r="S39" s="224"/>
      <c r="T39" s="205"/>
      <c r="U39" s="205"/>
    </row>
    <row r="40" spans="1:22" ht="15.75">
      <c r="A40" s="59" t="s">
        <v>22</v>
      </c>
      <c r="B40" s="92" t="s">
        <v>160</v>
      </c>
      <c r="C40" s="156" t="str">
        <f>VLOOKUP(B40,A_soortinfo!C:F,4,FALSE)</f>
        <v>nvt</v>
      </c>
      <c r="D40" s="224">
        <v>1</v>
      </c>
      <c r="E40" s="224">
        <v>0</v>
      </c>
      <c r="F40" s="224">
        <v>0</v>
      </c>
      <c r="G40" s="224">
        <v>2</v>
      </c>
      <c r="H40" s="224">
        <v>8</v>
      </c>
      <c r="I40" s="224">
        <v>15</v>
      </c>
      <c r="J40" s="224">
        <v>17</v>
      </c>
      <c r="K40" s="224">
        <v>23</v>
      </c>
      <c r="L40" s="203"/>
      <c r="M40" s="204"/>
      <c r="N40" s="224">
        <v>26</v>
      </c>
      <c r="O40" s="205"/>
      <c r="P40" s="205"/>
      <c r="Q40" s="224">
        <v>23</v>
      </c>
      <c r="R40" s="205"/>
      <c r="S40" s="224">
        <v>19</v>
      </c>
      <c r="T40" s="205"/>
      <c r="U40" s="205"/>
      <c r="V40" s="2">
        <v>34</v>
      </c>
    </row>
    <row r="41" spans="1:22" ht="15.75">
      <c r="A41" s="59" t="s">
        <v>12</v>
      </c>
      <c r="B41" s="92" t="s">
        <v>80</v>
      </c>
      <c r="C41" s="156" t="str">
        <f>VLOOKUP(B41,A_soortinfo!C:F,4,FALSE)</f>
        <v>nvt</v>
      </c>
      <c r="D41" s="224">
        <v>3</v>
      </c>
      <c r="E41" s="224">
        <v>3</v>
      </c>
      <c r="F41" s="224">
        <v>3</v>
      </c>
      <c r="G41" s="224">
        <v>2</v>
      </c>
      <c r="H41" s="224">
        <v>2</v>
      </c>
      <c r="I41" s="224">
        <v>4</v>
      </c>
      <c r="J41" s="224">
        <v>6</v>
      </c>
      <c r="K41" s="224">
        <v>6</v>
      </c>
      <c r="L41" s="203"/>
      <c r="M41" s="204"/>
      <c r="N41" s="224">
        <v>9</v>
      </c>
      <c r="O41" s="205"/>
      <c r="P41" s="205"/>
      <c r="Q41" s="224">
        <v>19</v>
      </c>
      <c r="R41" s="205"/>
      <c r="S41" s="224">
        <v>18</v>
      </c>
      <c r="T41" s="205"/>
      <c r="U41" s="205"/>
      <c r="V41" s="2">
        <v>18</v>
      </c>
    </row>
    <row r="42" spans="1:22" ht="15.75">
      <c r="A42" s="59" t="s">
        <v>104</v>
      </c>
      <c r="B42" s="92" t="s">
        <v>129</v>
      </c>
      <c r="C42" s="156" t="str">
        <f>VLOOKUP(B42,A_soortinfo!C:F,4,FALSE)</f>
        <v>nvt</v>
      </c>
      <c r="D42" s="224">
        <v>0</v>
      </c>
      <c r="E42" s="224">
        <v>0</v>
      </c>
      <c r="F42" s="224">
        <v>0</v>
      </c>
      <c r="G42" s="224">
        <v>0</v>
      </c>
      <c r="H42" s="224">
        <v>0</v>
      </c>
      <c r="I42" s="224">
        <v>0</v>
      </c>
      <c r="J42" s="224">
        <v>0</v>
      </c>
      <c r="K42" s="224">
        <v>0</v>
      </c>
      <c r="L42" s="205"/>
      <c r="M42" s="205"/>
      <c r="N42" s="224">
        <v>7</v>
      </c>
      <c r="O42" s="205"/>
      <c r="P42" s="205"/>
      <c r="Q42" s="224">
        <v>4</v>
      </c>
      <c r="R42" s="205"/>
      <c r="S42" s="224">
        <v>2</v>
      </c>
      <c r="T42" s="205"/>
      <c r="U42" s="205"/>
      <c r="V42" s="2">
        <v>2</v>
      </c>
    </row>
    <row r="43" spans="1:22" ht="15.75">
      <c r="A43" s="59" t="s">
        <v>54</v>
      </c>
      <c r="B43" s="92" t="s">
        <v>223</v>
      </c>
      <c r="C43" s="156" t="str">
        <f>VLOOKUP(B43,A_soortinfo!C:F,4,FALSE)</f>
        <v>nvt</v>
      </c>
      <c r="D43" s="224">
        <v>0</v>
      </c>
      <c r="E43" s="224">
        <v>0</v>
      </c>
      <c r="F43" s="224">
        <v>0</v>
      </c>
      <c r="G43" s="224">
        <v>0</v>
      </c>
      <c r="H43" s="224">
        <v>0</v>
      </c>
      <c r="I43" s="224">
        <v>0</v>
      </c>
      <c r="J43" s="224">
        <v>0</v>
      </c>
      <c r="K43" s="224">
        <v>0</v>
      </c>
      <c r="L43" s="205"/>
      <c r="M43" s="205"/>
      <c r="N43" s="224">
        <v>1</v>
      </c>
      <c r="O43" s="205"/>
      <c r="P43" s="205"/>
      <c r="Q43" s="224">
        <v>0</v>
      </c>
      <c r="R43" s="205"/>
      <c r="S43" s="224">
        <v>0</v>
      </c>
      <c r="T43" s="205"/>
      <c r="U43" s="205"/>
      <c r="V43" s="2" t="s">
        <v>315</v>
      </c>
    </row>
    <row r="44" spans="1:22" ht="15.75">
      <c r="A44" s="59" t="s">
        <v>13</v>
      </c>
      <c r="B44" s="92" t="s">
        <v>161</v>
      </c>
      <c r="C44" s="156" t="str">
        <f>VLOOKUP(B44,A_soortinfo!C:F,4,FALSE)</f>
        <v>nvt</v>
      </c>
      <c r="D44" s="224">
        <v>0</v>
      </c>
      <c r="E44" s="224">
        <v>0</v>
      </c>
      <c r="F44" s="224">
        <v>0</v>
      </c>
      <c r="G44" s="224">
        <v>0</v>
      </c>
      <c r="H44" s="224">
        <v>0</v>
      </c>
      <c r="I44" s="224">
        <v>6</v>
      </c>
      <c r="J44" s="224">
        <v>1</v>
      </c>
      <c r="K44" s="224">
        <v>3</v>
      </c>
      <c r="L44" s="203"/>
      <c r="M44" s="204"/>
      <c r="N44" s="224">
        <v>15</v>
      </c>
      <c r="O44" s="205"/>
      <c r="P44" s="205"/>
      <c r="Q44" s="224">
        <v>13</v>
      </c>
      <c r="R44" s="205"/>
      <c r="S44" s="224">
        <v>5</v>
      </c>
      <c r="T44" s="205"/>
      <c r="U44" s="205"/>
      <c r="V44" s="2">
        <v>5</v>
      </c>
    </row>
    <row r="45" spans="1:22" ht="15.75">
      <c r="A45" s="326" t="s">
        <v>34</v>
      </c>
      <c r="B45" s="327" t="s">
        <v>131</v>
      </c>
      <c r="C45" s="156" t="str">
        <f>VLOOKUP(B45,A_soortinfo!C:F,4,FALSE)</f>
        <v>nvt</v>
      </c>
      <c r="D45" s="224"/>
      <c r="E45" s="224"/>
      <c r="F45" s="224"/>
      <c r="G45" s="224"/>
      <c r="H45" s="224"/>
      <c r="I45" s="224"/>
      <c r="J45" s="224"/>
      <c r="K45" s="224"/>
      <c r="L45" s="203"/>
      <c r="M45" s="204"/>
      <c r="N45" s="224"/>
      <c r="O45" s="205"/>
      <c r="P45" s="205"/>
      <c r="Q45" s="224"/>
      <c r="R45" s="205"/>
      <c r="S45" s="224"/>
      <c r="T45" s="205"/>
      <c r="U45" s="205"/>
      <c r="V45" s="2">
        <v>1</v>
      </c>
    </row>
    <row r="46" spans="1:22" ht="15.75">
      <c r="A46" s="59" t="s">
        <v>42</v>
      </c>
      <c r="B46" s="92" t="s">
        <v>137</v>
      </c>
      <c r="C46" s="156" t="str">
        <f>VLOOKUP(B46,A_soortinfo!C:F,4,FALSE)</f>
        <v>nvt</v>
      </c>
      <c r="D46" s="224">
        <v>0</v>
      </c>
      <c r="E46" s="224">
        <v>0</v>
      </c>
      <c r="F46" s="224">
        <v>1</v>
      </c>
      <c r="G46" s="224">
        <v>1</v>
      </c>
      <c r="H46" s="224">
        <v>3</v>
      </c>
      <c r="I46" s="224">
        <v>1</v>
      </c>
      <c r="J46" s="224">
        <v>8</v>
      </c>
      <c r="K46" s="224">
        <v>4</v>
      </c>
      <c r="L46" s="203"/>
      <c r="M46" s="204"/>
      <c r="N46" s="224">
        <v>30</v>
      </c>
      <c r="O46" s="205"/>
      <c r="P46" s="205"/>
      <c r="Q46" s="224">
        <v>27</v>
      </c>
      <c r="R46" s="205"/>
      <c r="S46" s="224">
        <v>25</v>
      </c>
      <c r="T46" s="205"/>
      <c r="U46" s="205"/>
      <c r="V46" s="2">
        <v>31</v>
      </c>
    </row>
    <row r="47" spans="1:22" ht="15.75">
      <c r="A47" s="59" t="s">
        <v>106</v>
      </c>
      <c r="B47" s="92" t="s">
        <v>147</v>
      </c>
      <c r="C47" s="156" t="str">
        <f>VLOOKUP(B47,A_soortinfo!C:F,4,FALSE)</f>
        <v>nvt</v>
      </c>
      <c r="D47" s="224">
        <v>0</v>
      </c>
      <c r="E47" s="224">
        <v>0</v>
      </c>
      <c r="F47" s="224">
        <v>0</v>
      </c>
      <c r="G47" s="224">
        <v>1</v>
      </c>
      <c r="H47" s="224">
        <v>0</v>
      </c>
      <c r="I47" s="224">
        <v>2</v>
      </c>
      <c r="J47" s="224">
        <v>2</v>
      </c>
      <c r="K47" s="224">
        <v>1</v>
      </c>
      <c r="L47" s="203"/>
      <c r="M47" s="204"/>
      <c r="N47" s="224">
        <v>1</v>
      </c>
      <c r="O47" s="205"/>
      <c r="P47" s="205"/>
      <c r="Q47" s="224">
        <v>0</v>
      </c>
      <c r="R47" s="205"/>
      <c r="S47" s="224">
        <v>0</v>
      </c>
      <c r="T47" s="205"/>
      <c r="U47" s="205"/>
      <c r="V47" s="2" t="s">
        <v>315</v>
      </c>
    </row>
    <row r="48" spans="1:22" ht="15.75">
      <c r="A48" s="59" t="s">
        <v>112</v>
      </c>
      <c r="B48" s="92" t="s">
        <v>139</v>
      </c>
      <c r="C48" s="156" t="str">
        <f>VLOOKUP(B48,A_soortinfo!C:F,4,FALSE)</f>
        <v>nvt</v>
      </c>
      <c r="D48" s="224">
        <v>0</v>
      </c>
      <c r="E48" s="224">
        <v>0</v>
      </c>
      <c r="F48" s="224">
        <v>0</v>
      </c>
      <c r="G48" s="224">
        <v>0</v>
      </c>
      <c r="H48" s="224">
        <v>0</v>
      </c>
      <c r="I48" s="224">
        <v>1</v>
      </c>
      <c r="J48" s="224">
        <v>0</v>
      </c>
      <c r="K48" s="224">
        <v>0</v>
      </c>
      <c r="L48" s="203"/>
      <c r="M48" s="204"/>
      <c r="N48" s="224">
        <v>0</v>
      </c>
      <c r="O48" s="205"/>
      <c r="P48" s="205"/>
      <c r="Q48" s="224">
        <v>0</v>
      </c>
      <c r="R48" s="205"/>
      <c r="S48" s="224">
        <v>0</v>
      </c>
      <c r="T48" s="205"/>
      <c r="U48" s="205"/>
      <c r="V48" s="2">
        <v>1</v>
      </c>
    </row>
    <row r="49" spans="1:22" ht="15.75">
      <c r="A49" s="59" t="s">
        <v>40</v>
      </c>
      <c r="B49" s="92" t="s">
        <v>140</v>
      </c>
      <c r="C49" s="156" t="str">
        <f>VLOOKUP(B49,A_soortinfo!C:F,4,FALSE)</f>
        <v>nvt</v>
      </c>
      <c r="D49" s="224">
        <v>0</v>
      </c>
      <c r="E49" s="224">
        <v>0</v>
      </c>
      <c r="F49" s="224">
        <v>0</v>
      </c>
      <c r="G49" s="224">
        <v>0</v>
      </c>
      <c r="H49" s="224">
        <v>0</v>
      </c>
      <c r="I49" s="224">
        <v>1</v>
      </c>
      <c r="J49" s="224">
        <v>0</v>
      </c>
      <c r="K49" s="224">
        <v>0</v>
      </c>
      <c r="L49" s="203"/>
      <c r="M49" s="204"/>
      <c r="N49" s="224">
        <v>0</v>
      </c>
      <c r="O49" s="205"/>
      <c r="P49" s="205"/>
      <c r="Q49" s="224">
        <v>0</v>
      </c>
      <c r="R49" s="205"/>
      <c r="S49" s="224">
        <v>0</v>
      </c>
      <c r="T49" s="205"/>
      <c r="U49" s="205"/>
      <c r="V49" s="2" t="s">
        <v>315</v>
      </c>
    </row>
    <row r="50" spans="1:22" ht="15.75">
      <c r="A50" s="326" t="s">
        <v>41</v>
      </c>
      <c r="B50" s="327" t="s">
        <v>141</v>
      </c>
      <c r="C50" s="156" t="str">
        <f>VLOOKUP(B50,A_soortinfo!C:F,4,FALSE)</f>
        <v>nvt</v>
      </c>
      <c r="D50" s="224"/>
      <c r="E50" s="224"/>
      <c r="F50" s="224"/>
      <c r="G50" s="224"/>
      <c r="H50" s="224"/>
      <c r="I50" s="224"/>
      <c r="J50" s="224"/>
      <c r="K50" s="224"/>
      <c r="L50" s="203"/>
      <c r="M50" s="204"/>
      <c r="N50" s="224"/>
      <c r="O50" s="205"/>
      <c r="P50" s="205"/>
      <c r="Q50" s="224"/>
      <c r="R50" s="205"/>
      <c r="S50" s="224"/>
      <c r="T50" s="205"/>
      <c r="U50" s="205"/>
      <c r="V50" s="2">
        <v>1</v>
      </c>
    </row>
    <row r="51" spans="1:22" ht="15.75">
      <c r="A51" s="59" t="s">
        <v>97</v>
      </c>
      <c r="B51" s="92" t="s">
        <v>152</v>
      </c>
      <c r="C51" s="156" t="str">
        <f>VLOOKUP(B51,A_soortinfo!C:F,4,FALSE)</f>
        <v>nvt</v>
      </c>
      <c r="D51" s="224">
        <v>0</v>
      </c>
      <c r="E51" s="224">
        <v>0</v>
      </c>
      <c r="F51" s="224">
        <v>0</v>
      </c>
      <c r="G51" s="224">
        <v>0</v>
      </c>
      <c r="H51" s="224">
        <v>0</v>
      </c>
      <c r="I51" s="224">
        <v>0</v>
      </c>
      <c r="J51" s="224">
        <v>1</v>
      </c>
      <c r="K51" s="224">
        <v>0</v>
      </c>
      <c r="L51" s="203"/>
      <c r="M51" s="204"/>
      <c r="N51" s="224">
        <v>0</v>
      </c>
      <c r="O51" s="205"/>
      <c r="P51" s="205"/>
      <c r="Q51" s="224">
        <v>0</v>
      </c>
      <c r="R51" s="205"/>
      <c r="S51" s="224">
        <v>0</v>
      </c>
      <c r="T51" s="205"/>
      <c r="U51" s="205"/>
      <c r="V51" s="2" t="s">
        <v>315</v>
      </c>
    </row>
    <row r="52" spans="1:22" ht="15.75">
      <c r="A52" s="59" t="s">
        <v>20</v>
      </c>
      <c r="B52" s="92" t="s">
        <v>150</v>
      </c>
      <c r="C52" s="156" t="str">
        <f>VLOOKUP(B52,A_soortinfo!C:F,4,FALSE)</f>
        <v>nvt</v>
      </c>
      <c r="D52" s="224">
        <v>0</v>
      </c>
      <c r="E52" s="224">
        <v>0</v>
      </c>
      <c r="F52" s="224">
        <v>0</v>
      </c>
      <c r="G52" s="224">
        <v>0</v>
      </c>
      <c r="H52" s="224">
        <v>0</v>
      </c>
      <c r="I52" s="224">
        <v>1</v>
      </c>
      <c r="J52" s="224">
        <v>0</v>
      </c>
      <c r="K52" s="224">
        <v>0</v>
      </c>
      <c r="L52" s="203"/>
      <c r="M52" s="204"/>
      <c r="N52" s="224">
        <v>0</v>
      </c>
      <c r="O52" s="205"/>
      <c r="P52" s="205"/>
      <c r="Q52" s="224">
        <v>0</v>
      </c>
      <c r="R52" s="205"/>
      <c r="S52" s="224">
        <v>0</v>
      </c>
      <c r="T52" s="205"/>
      <c r="U52" s="205"/>
      <c r="V52" s="2" t="s">
        <v>315</v>
      </c>
    </row>
    <row r="53" spans="1:22" ht="15.75">
      <c r="A53" s="59" t="s">
        <v>2937</v>
      </c>
      <c r="B53" s="92" t="s">
        <v>223</v>
      </c>
      <c r="C53" s="156" t="str">
        <f>VLOOKUP(B53,A_soortinfo!C:F,4,FALSE)</f>
        <v>nvt</v>
      </c>
      <c r="D53" s="224">
        <v>0</v>
      </c>
      <c r="E53" s="224">
        <v>0</v>
      </c>
      <c r="F53" s="224">
        <v>0</v>
      </c>
      <c r="G53" s="224">
        <v>0</v>
      </c>
      <c r="H53" s="224">
        <v>0</v>
      </c>
      <c r="I53" s="224">
        <v>0</v>
      </c>
      <c r="J53" s="224">
        <v>0</v>
      </c>
      <c r="K53" s="224">
        <v>0</v>
      </c>
      <c r="L53" s="203"/>
      <c r="M53" s="204"/>
      <c r="N53" s="224">
        <v>0</v>
      </c>
      <c r="O53" s="205"/>
      <c r="P53" s="205"/>
      <c r="Q53" s="224">
        <v>0</v>
      </c>
      <c r="R53" s="205"/>
      <c r="S53" s="224">
        <v>1</v>
      </c>
      <c r="T53" s="205"/>
      <c r="U53" s="205"/>
      <c r="V53" s="2" t="s">
        <v>315</v>
      </c>
    </row>
    <row r="54" spans="1:22" ht="15.75">
      <c r="A54" s="59" t="s">
        <v>37</v>
      </c>
      <c r="B54" s="92" t="s">
        <v>132</v>
      </c>
      <c r="C54" s="156" t="str">
        <f>VLOOKUP(B54,A_soortinfo!C:F,4,FALSE)</f>
        <v>nvt</v>
      </c>
      <c r="D54" s="224">
        <v>0</v>
      </c>
      <c r="E54" s="224">
        <v>0</v>
      </c>
      <c r="F54" s="224">
        <v>0</v>
      </c>
      <c r="G54" s="224">
        <v>0</v>
      </c>
      <c r="H54" s="224">
        <v>0</v>
      </c>
      <c r="I54" s="224">
        <v>0</v>
      </c>
      <c r="J54" s="224">
        <v>1</v>
      </c>
      <c r="K54" s="224">
        <v>0</v>
      </c>
      <c r="L54" s="203"/>
      <c r="M54" s="204"/>
      <c r="N54" s="224">
        <v>1</v>
      </c>
      <c r="O54" s="205"/>
      <c r="P54" s="205"/>
      <c r="Q54" s="224">
        <v>8</v>
      </c>
      <c r="R54" s="205"/>
      <c r="S54" s="224">
        <v>7</v>
      </c>
      <c r="T54" s="205"/>
      <c r="U54" s="205"/>
      <c r="V54" s="2">
        <v>2</v>
      </c>
    </row>
    <row r="55" spans="1:22" ht="15.75">
      <c r="A55" s="59" t="s">
        <v>107</v>
      </c>
      <c r="B55" s="92" t="s">
        <v>209</v>
      </c>
      <c r="C55" s="156" t="str">
        <f>VLOOKUP(B55,A_soortinfo!C:F,4,FALSE)</f>
        <v>nvt</v>
      </c>
      <c r="D55" s="224">
        <v>0</v>
      </c>
      <c r="E55" s="224">
        <v>0</v>
      </c>
      <c r="F55" s="224">
        <v>0</v>
      </c>
      <c r="G55" s="224">
        <v>0</v>
      </c>
      <c r="H55" s="224">
        <v>0</v>
      </c>
      <c r="I55" s="224">
        <v>0</v>
      </c>
      <c r="J55" s="224">
        <v>0</v>
      </c>
      <c r="K55" s="224">
        <v>0</v>
      </c>
      <c r="L55" s="203"/>
      <c r="M55" s="204"/>
      <c r="N55" s="224">
        <v>0</v>
      </c>
      <c r="O55" s="205"/>
      <c r="P55" s="205"/>
      <c r="Q55" s="224">
        <v>0</v>
      </c>
      <c r="R55" s="205"/>
      <c r="S55" s="224">
        <v>1</v>
      </c>
      <c r="T55" s="205"/>
      <c r="U55" s="205"/>
      <c r="V55" s="2">
        <v>1</v>
      </c>
    </row>
    <row r="56" spans="1:22" ht="15.75">
      <c r="A56" s="59" t="s">
        <v>114</v>
      </c>
      <c r="B56" s="92" t="s">
        <v>142</v>
      </c>
      <c r="C56" s="156" t="str">
        <f>VLOOKUP(B56,A_soortinfo!C:F,4,FALSE)</f>
        <v>nvt</v>
      </c>
      <c r="D56" s="224">
        <v>0</v>
      </c>
      <c r="E56" s="224">
        <v>0</v>
      </c>
      <c r="F56" s="224">
        <v>0</v>
      </c>
      <c r="G56" s="224">
        <v>0</v>
      </c>
      <c r="H56" s="224">
        <v>0</v>
      </c>
      <c r="I56" s="224">
        <v>0</v>
      </c>
      <c r="J56" s="224">
        <v>0</v>
      </c>
      <c r="K56" s="224">
        <v>1</v>
      </c>
      <c r="L56" s="203"/>
      <c r="M56" s="204"/>
      <c r="N56" s="224">
        <v>0</v>
      </c>
      <c r="O56" s="205"/>
      <c r="P56" s="205"/>
      <c r="Q56" s="224">
        <v>0</v>
      </c>
      <c r="R56" s="205"/>
      <c r="S56" s="224">
        <v>0</v>
      </c>
      <c r="T56" s="205"/>
      <c r="U56" s="205"/>
      <c r="V56" s="2" t="s">
        <v>315</v>
      </c>
    </row>
    <row r="57" spans="1:22" ht="15.75">
      <c r="A57" s="59" t="s">
        <v>98</v>
      </c>
      <c r="B57" s="92" t="s">
        <v>149</v>
      </c>
      <c r="C57" s="156" t="str">
        <f>VLOOKUP(B57,A_soortinfo!C:F,4,FALSE)</f>
        <v>nvt</v>
      </c>
      <c r="D57" s="224">
        <v>4</v>
      </c>
      <c r="E57" s="224">
        <v>3</v>
      </c>
      <c r="F57" s="224">
        <v>0</v>
      </c>
      <c r="G57" s="224">
        <v>2</v>
      </c>
      <c r="H57" s="224">
        <v>0</v>
      </c>
      <c r="I57" s="224">
        <v>5</v>
      </c>
      <c r="J57" s="224">
        <v>6</v>
      </c>
      <c r="K57" s="224">
        <v>2</v>
      </c>
      <c r="L57" s="203"/>
      <c r="M57" s="204"/>
      <c r="N57" s="224">
        <v>4</v>
      </c>
      <c r="O57" s="205"/>
      <c r="P57" s="205"/>
      <c r="Q57" s="224">
        <v>6</v>
      </c>
      <c r="R57" s="205"/>
      <c r="S57" s="224">
        <v>4</v>
      </c>
      <c r="T57" s="205"/>
      <c r="U57" s="205"/>
      <c r="V57" s="2">
        <v>1</v>
      </c>
    </row>
    <row r="58" spans="1:22" ht="15.75">
      <c r="A58" s="59" t="s">
        <v>35</v>
      </c>
      <c r="B58" s="92" t="s">
        <v>86</v>
      </c>
      <c r="C58" s="156" t="str">
        <f>VLOOKUP(B58,A_soortinfo!C:F,4,FALSE)</f>
        <v>nvt</v>
      </c>
      <c r="D58" s="224">
        <v>0</v>
      </c>
      <c r="E58" s="224">
        <v>1</v>
      </c>
      <c r="F58" s="224">
        <v>1</v>
      </c>
      <c r="G58" s="224">
        <v>0</v>
      </c>
      <c r="H58" s="224">
        <v>0</v>
      </c>
      <c r="I58" s="224">
        <v>0</v>
      </c>
      <c r="J58" s="224">
        <v>1</v>
      </c>
      <c r="K58" s="224">
        <v>0</v>
      </c>
      <c r="L58" s="203"/>
      <c r="M58" s="204"/>
      <c r="N58" s="224">
        <v>0</v>
      </c>
      <c r="O58" s="205"/>
      <c r="P58" s="205"/>
      <c r="Q58" s="224">
        <v>0</v>
      </c>
      <c r="R58" s="205"/>
      <c r="S58" s="224">
        <v>0</v>
      </c>
      <c r="T58" s="205"/>
      <c r="U58" s="205"/>
      <c r="V58" s="2" t="s">
        <v>315</v>
      </c>
    </row>
    <row r="59" spans="1:22" ht="15.75">
      <c r="A59" s="59" t="s">
        <v>14</v>
      </c>
      <c r="B59" s="92" t="s">
        <v>4131</v>
      </c>
      <c r="C59" s="156" t="str">
        <f>VLOOKUP(B59,A_soortinfo!C:F,4,FALSE)</f>
        <v>nvt</v>
      </c>
      <c r="D59" s="224">
        <v>19</v>
      </c>
      <c r="E59" s="224">
        <v>17</v>
      </c>
      <c r="F59" s="224">
        <v>22</v>
      </c>
      <c r="G59" s="224">
        <v>21</v>
      </c>
      <c r="H59" s="224">
        <v>17</v>
      </c>
      <c r="I59" s="224">
        <v>29</v>
      </c>
      <c r="J59" s="224">
        <v>53</v>
      </c>
      <c r="K59" s="224">
        <v>28</v>
      </c>
      <c r="L59" s="203"/>
      <c r="M59" s="204"/>
      <c r="N59" s="224">
        <v>31</v>
      </c>
      <c r="O59" s="205"/>
      <c r="P59" s="205"/>
      <c r="Q59" s="224">
        <v>43</v>
      </c>
      <c r="R59" s="205"/>
      <c r="S59" s="224">
        <v>30</v>
      </c>
      <c r="T59" s="205"/>
      <c r="U59" s="205"/>
      <c r="V59" s="2">
        <v>38</v>
      </c>
    </row>
    <row r="60" spans="1:22" ht="15.75">
      <c r="A60" s="59" t="s">
        <v>18</v>
      </c>
      <c r="B60" s="92" t="s">
        <v>58</v>
      </c>
      <c r="C60" s="156" t="str">
        <f>VLOOKUP(B60,A_soortinfo!C:F,4,FALSE)</f>
        <v>exoot</v>
      </c>
      <c r="D60" s="224">
        <v>1</v>
      </c>
      <c r="E60" s="224">
        <v>0</v>
      </c>
      <c r="F60" s="224">
        <v>1</v>
      </c>
      <c r="G60" s="224">
        <v>9</v>
      </c>
      <c r="H60" s="224">
        <v>10</v>
      </c>
      <c r="I60" s="224">
        <v>19</v>
      </c>
      <c r="J60" s="224">
        <v>26</v>
      </c>
      <c r="K60" s="224">
        <v>19</v>
      </c>
      <c r="L60" s="203"/>
      <c r="M60" s="204"/>
      <c r="N60" s="224">
        <v>32</v>
      </c>
      <c r="O60" s="205"/>
      <c r="P60" s="205"/>
      <c r="Q60" s="224">
        <v>33</v>
      </c>
      <c r="R60" s="205"/>
      <c r="S60" s="224">
        <v>21</v>
      </c>
      <c r="T60" s="205"/>
      <c r="U60" s="205"/>
      <c r="V60" s="2">
        <v>39</v>
      </c>
    </row>
    <row r="61" spans="1:22" ht="15.75">
      <c r="A61" s="59" t="s">
        <v>115</v>
      </c>
      <c r="B61" s="92" t="s">
        <v>130</v>
      </c>
      <c r="C61" s="156" t="str">
        <f>VLOOKUP(B61,A_soortinfo!C:F,4,FALSE)</f>
        <v>nvt</v>
      </c>
      <c r="D61" s="224">
        <v>0</v>
      </c>
      <c r="E61" s="224">
        <v>0</v>
      </c>
      <c r="F61" s="224">
        <v>0</v>
      </c>
      <c r="G61" s="224">
        <v>0</v>
      </c>
      <c r="H61" s="224">
        <v>0</v>
      </c>
      <c r="I61" s="224">
        <v>0</v>
      </c>
      <c r="J61" s="224">
        <v>0</v>
      </c>
      <c r="K61" s="224">
        <v>1</v>
      </c>
      <c r="L61" s="203"/>
      <c r="M61" s="204"/>
      <c r="N61" s="224">
        <v>8</v>
      </c>
      <c r="O61" s="205"/>
      <c r="P61" s="205"/>
      <c r="Q61" s="224">
        <v>10</v>
      </c>
      <c r="R61" s="205"/>
      <c r="S61" s="224">
        <v>8</v>
      </c>
      <c r="T61" s="205"/>
      <c r="U61" s="205"/>
      <c r="V61" s="2">
        <v>8</v>
      </c>
    </row>
    <row r="62" spans="1:22" ht="15.75">
      <c r="A62" s="59" t="s">
        <v>116</v>
      </c>
      <c r="B62" s="92" t="s">
        <v>208</v>
      </c>
      <c r="C62" s="156" t="str">
        <f>VLOOKUP(B62,A_soortinfo!C:F,4,FALSE)</f>
        <v>nvt</v>
      </c>
      <c r="D62" s="224">
        <v>0</v>
      </c>
      <c r="E62" s="224">
        <v>0</v>
      </c>
      <c r="F62" s="224">
        <v>0</v>
      </c>
      <c r="G62" s="224">
        <v>0</v>
      </c>
      <c r="H62" s="224">
        <v>0</v>
      </c>
      <c r="I62" s="224">
        <v>3</v>
      </c>
      <c r="J62" s="224">
        <v>1</v>
      </c>
      <c r="K62" s="224">
        <v>0</v>
      </c>
      <c r="L62" s="203"/>
      <c r="M62" s="204"/>
      <c r="N62" s="224">
        <v>2</v>
      </c>
      <c r="O62" s="205"/>
      <c r="P62" s="205"/>
      <c r="Q62" s="224">
        <v>2</v>
      </c>
      <c r="R62" s="205"/>
      <c r="S62" s="224">
        <v>3</v>
      </c>
      <c r="T62" s="205"/>
      <c r="U62" s="205"/>
      <c r="V62" s="2">
        <v>7</v>
      </c>
    </row>
    <row r="63" spans="1:22" ht="15.75">
      <c r="A63" s="59" t="s">
        <v>15</v>
      </c>
      <c r="B63" s="92" t="s">
        <v>143</v>
      </c>
      <c r="C63" s="156" t="str">
        <f>VLOOKUP(B63,A_soortinfo!C:F,4,FALSE)</f>
        <v>nvt</v>
      </c>
      <c r="D63" s="224">
        <v>35</v>
      </c>
      <c r="E63" s="224">
        <v>11</v>
      </c>
      <c r="F63" s="224">
        <v>30</v>
      </c>
      <c r="G63" s="224">
        <v>17</v>
      </c>
      <c r="H63" s="224">
        <v>47</v>
      </c>
      <c r="I63" s="224">
        <v>28</v>
      </c>
      <c r="J63" s="224">
        <v>56</v>
      </c>
      <c r="K63" s="224">
        <v>32</v>
      </c>
      <c r="L63" s="203"/>
      <c r="M63" s="204"/>
      <c r="N63" s="224">
        <v>58</v>
      </c>
      <c r="O63" s="205"/>
      <c r="P63" s="205"/>
      <c r="Q63" s="224">
        <v>33</v>
      </c>
      <c r="R63" s="205"/>
      <c r="S63" s="224">
        <v>33</v>
      </c>
      <c r="T63" s="205"/>
      <c r="U63" s="205"/>
      <c r="V63" s="2">
        <v>60</v>
      </c>
    </row>
    <row r="64" spans="1:22" ht="15.75">
      <c r="A64" s="326" t="s">
        <v>165</v>
      </c>
      <c r="B64" s="327" t="s">
        <v>165</v>
      </c>
      <c r="C64" s="156" t="str">
        <f>VLOOKUP(B64,A_soortinfo!C:F,4,FALSE)</f>
        <v>exoot</v>
      </c>
      <c r="D64" s="224"/>
      <c r="E64" s="224"/>
      <c r="F64" s="224"/>
      <c r="G64" s="224"/>
      <c r="H64" s="224"/>
      <c r="I64" s="224"/>
      <c r="J64" s="224"/>
      <c r="K64" s="224"/>
      <c r="L64" s="203"/>
      <c r="M64" s="204"/>
      <c r="N64" s="224"/>
      <c r="O64" s="205"/>
      <c r="P64" s="205"/>
      <c r="Q64" s="224"/>
      <c r="R64" s="205"/>
      <c r="S64" s="224"/>
      <c r="T64" s="205"/>
      <c r="U64" s="205"/>
      <c r="V64" s="2">
        <v>2</v>
      </c>
    </row>
    <row r="65" spans="1:22" ht="15.75">
      <c r="A65" s="59" t="s">
        <v>16</v>
      </c>
      <c r="B65" s="92" t="s">
        <v>162</v>
      </c>
      <c r="C65" s="156" t="str">
        <f>VLOOKUP(B65,A_soortinfo!C:F,4,FALSE)</f>
        <v>nvt</v>
      </c>
      <c r="D65" s="224">
        <v>34</v>
      </c>
      <c r="E65" s="224">
        <v>26</v>
      </c>
      <c r="F65" s="224">
        <v>38</v>
      </c>
      <c r="G65" s="224">
        <v>29</v>
      </c>
      <c r="H65" s="224">
        <v>38</v>
      </c>
      <c r="I65" s="224">
        <v>37</v>
      </c>
      <c r="J65" s="224">
        <v>37</v>
      </c>
      <c r="K65" s="224">
        <v>47</v>
      </c>
      <c r="L65" s="203"/>
      <c r="M65" s="204"/>
      <c r="N65" s="224">
        <v>32</v>
      </c>
      <c r="O65" s="205"/>
      <c r="P65" s="205"/>
      <c r="Q65" s="224">
        <v>22</v>
      </c>
      <c r="R65" s="205"/>
      <c r="S65" s="224">
        <v>21</v>
      </c>
      <c r="T65" s="205"/>
      <c r="U65" s="205"/>
      <c r="V65" s="2">
        <v>29</v>
      </c>
    </row>
    <row r="66" spans="1:22" ht="15.75">
      <c r="A66" s="99" t="s">
        <v>278</v>
      </c>
      <c r="B66" s="104" t="s">
        <v>217</v>
      </c>
      <c r="C66" s="156" t="str">
        <f>VLOOKUP(B66,A_soortinfo!C:F,4,FALSE)</f>
        <v>nvt</v>
      </c>
      <c r="D66" s="224">
        <v>0</v>
      </c>
      <c r="E66" s="224">
        <v>0</v>
      </c>
      <c r="F66" s="224">
        <v>0</v>
      </c>
      <c r="G66" s="224">
        <v>0</v>
      </c>
      <c r="H66" s="224">
        <v>0</v>
      </c>
      <c r="I66" s="224">
        <v>0</v>
      </c>
      <c r="J66" s="224">
        <v>0</v>
      </c>
      <c r="K66" s="224">
        <v>0</v>
      </c>
      <c r="L66" s="203"/>
      <c r="M66" s="204"/>
      <c r="N66" s="224">
        <v>1</v>
      </c>
      <c r="O66" s="205"/>
      <c r="P66" s="205"/>
      <c r="Q66" s="224">
        <v>2</v>
      </c>
      <c r="R66" s="205"/>
      <c r="S66" s="224">
        <v>1</v>
      </c>
      <c r="T66" s="205"/>
      <c r="U66" s="205"/>
      <c r="V66" s="2" t="s">
        <v>315</v>
      </c>
    </row>
    <row r="67" spans="1:22" ht="15.75">
      <c r="A67" s="99" t="s">
        <v>122</v>
      </c>
      <c r="B67" s="104" t="s">
        <v>133</v>
      </c>
      <c r="C67" s="156" t="str">
        <f>VLOOKUP(B67,A_soortinfo!C:F,4,FALSE)</f>
        <v>nvt</v>
      </c>
      <c r="D67" s="224">
        <v>0</v>
      </c>
      <c r="E67" s="224">
        <v>0</v>
      </c>
      <c r="F67" s="224">
        <v>0</v>
      </c>
      <c r="G67" s="224">
        <v>0</v>
      </c>
      <c r="H67" s="224">
        <v>0</v>
      </c>
      <c r="I67" s="224">
        <v>0</v>
      </c>
      <c r="J67" s="224">
        <v>0</v>
      </c>
      <c r="K67" s="224">
        <v>0</v>
      </c>
      <c r="L67" s="203"/>
      <c r="M67" s="204"/>
      <c r="N67" s="224">
        <v>0</v>
      </c>
      <c r="O67" s="205"/>
      <c r="P67" s="205"/>
      <c r="Q67" s="224">
        <v>1</v>
      </c>
      <c r="R67" s="205"/>
      <c r="S67" s="224">
        <v>0</v>
      </c>
      <c r="T67" s="205"/>
      <c r="U67" s="205"/>
      <c r="V67" s="2">
        <v>1</v>
      </c>
    </row>
    <row r="68" spans="1:22" ht="15.75">
      <c r="A68" s="99"/>
      <c r="B68" s="104"/>
      <c r="C68" s="156"/>
      <c r="D68" s="202"/>
      <c r="E68" s="202"/>
      <c r="F68" s="202"/>
      <c r="G68" s="202"/>
      <c r="H68" s="202"/>
      <c r="I68" s="202"/>
      <c r="J68" s="202"/>
      <c r="K68" s="202"/>
      <c r="L68" s="203"/>
      <c r="M68" s="203"/>
      <c r="N68" s="202"/>
      <c r="O68" s="203"/>
      <c r="P68" s="203"/>
      <c r="Q68" s="202"/>
      <c r="R68" s="203"/>
      <c r="S68" s="202"/>
      <c r="T68" s="203"/>
      <c r="U68" s="203"/>
    </row>
    <row r="69" spans="1:22" ht="15.75">
      <c r="A69" s="59"/>
      <c r="B69" s="59"/>
      <c r="C69" s="156"/>
      <c r="D69" s="188"/>
      <c r="E69" s="188"/>
      <c r="F69" s="188"/>
      <c r="G69" s="188"/>
      <c r="H69" s="188"/>
      <c r="I69" s="188"/>
      <c r="J69" s="188"/>
      <c r="K69" s="188"/>
      <c r="L69" s="189"/>
      <c r="M69" s="189"/>
      <c r="N69" s="188"/>
      <c r="O69" s="189"/>
      <c r="P69" s="189"/>
      <c r="Q69" s="188"/>
      <c r="R69" s="189"/>
      <c r="S69" s="188"/>
      <c r="T69" s="189"/>
      <c r="U69" s="189"/>
    </row>
    <row r="70" spans="1:22" ht="15.75">
      <c r="A70" s="94" t="s">
        <v>99</v>
      </c>
      <c r="B70" s="94"/>
      <c r="C70" s="156"/>
      <c r="D70" s="232">
        <v>80</v>
      </c>
      <c r="E70" s="232">
        <v>78</v>
      </c>
      <c r="F70" s="232">
        <v>76</v>
      </c>
      <c r="G70" s="232">
        <v>80</v>
      </c>
      <c r="H70" s="232">
        <v>92</v>
      </c>
      <c r="I70" s="232">
        <v>80</v>
      </c>
      <c r="J70" s="232">
        <v>80</v>
      </c>
      <c r="K70" s="232">
        <v>80</v>
      </c>
      <c r="L70" s="233"/>
      <c r="M70" s="233"/>
      <c r="N70" s="232">
        <v>80</v>
      </c>
      <c r="O70" s="233"/>
      <c r="P70" s="233"/>
      <c r="Q70" s="232">
        <v>88</v>
      </c>
      <c r="R70" s="233"/>
      <c r="S70" s="232">
        <v>88</v>
      </c>
      <c r="T70" s="233"/>
      <c r="U70" s="233"/>
      <c r="V70" s="232">
        <v>100</v>
      </c>
    </row>
    <row r="71" spans="1:22" ht="15.75">
      <c r="A71" s="59" t="s">
        <v>22</v>
      </c>
      <c r="B71" s="92" t="s">
        <v>160</v>
      </c>
      <c r="C71" s="156" t="str">
        <f>VLOOKUP(B71,A_soortinfo!C:F,4,FALSE)</f>
        <v>nvt</v>
      </c>
      <c r="D71" s="188">
        <v>1.30555555555556E-2</v>
      </c>
      <c r="E71" s="188">
        <v>0</v>
      </c>
      <c r="F71" s="188">
        <v>0</v>
      </c>
      <c r="G71" s="188">
        <v>2.65E-3</v>
      </c>
      <c r="H71" s="188">
        <v>0.125878974845752</v>
      </c>
      <c r="I71" s="188">
        <v>2.2224249999999999</v>
      </c>
      <c r="J71" s="188">
        <v>0.31932500000000003</v>
      </c>
      <c r="K71" s="188">
        <v>0.57377500000000003</v>
      </c>
      <c r="L71" s="191"/>
      <c r="M71" s="192"/>
      <c r="N71" s="188">
        <v>1.27</v>
      </c>
      <c r="O71" s="189"/>
      <c r="P71" s="189"/>
      <c r="Q71" s="188">
        <v>1.25</v>
      </c>
      <c r="R71" s="189"/>
      <c r="S71" s="188">
        <v>0.78005416666666672</v>
      </c>
      <c r="T71" s="189"/>
      <c r="U71" s="189"/>
      <c r="V71" s="3">
        <v>0.43448076923076934</v>
      </c>
    </row>
    <row r="72" spans="1:22" ht="15.75">
      <c r="A72" s="59" t="s">
        <v>95</v>
      </c>
      <c r="B72" s="107" t="s">
        <v>158</v>
      </c>
      <c r="C72" s="156" t="str">
        <f>VLOOKUP(B72,A_soortinfo!C:F,4,FALSE)</f>
        <v>nvt</v>
      </c>
      <c r="D72" s="188">
        <v>2.2792929292929299E-2</v>
      </c>
      <c r="E72" s="188">
        <v>0.70960026737967896</v>
      </c>
      <c r="F72" s="188">
        <v>0.92801111111111101</v>
      </c>
      <c r="G72" s="188">
        <v>0.94815000000000005</v>
      </c>
      <c r="H72" s="188">
        <v>0.58637873754152803</v>
      </c>
      <c r="I72" s="188">
        <v>1.03565</v>
      </c>
      <c r="J72" s="188">
        <v>1.5034749999999999</v>
      </c>
      <c r="K72" s="188">
        <v>0.57415000000000005</v>
      </c>
      <c r="L72" s="191"/>
      <c r="M72" s="192"/>
      <c r="N72" s="188">
        <v>0.51</v>
      </c>
      <c r="O72" s="189"/>
      <c r="P72" s="189"/>
      <c r="Q72" s="188">
        <v>0.75</v>
      </c>
      <c r="R72" s="189"/>
      <c r="S72" s="188">
        <v>2.3165458333333331</v>
      </c>
      <c r="T72" s="189"/>
      <c r="U72" s="189"/>
      <c r="V72" s="3">
        <v>2.1586346153846145</v>
      </c>
    </row>
    <row r="73" spans="1:22" ht="15.75">
      <c r="A73" s="59" t="s">
        <v>12</v>
      </c>
      <c r="B73" s="92" t="s">
        <v>80</v>
      </c>
      <c r="C73" s="156" t="str">
        <f>VLOOKUP(B73,A_soortinfo!C:F,4,FALSE)</f>
        <v>nvt</v>
      </c>
      <c r="D73" s="188">
        <v>6.7888888888888901E-2</v>
      </c>
      <c r="E73" s="188">
        <v>6.2991978609625701E-2</v>
      </c>
      <c r="F73" s="188">
        <v>0.14869444444444399</v>
      </c>
      <c r="G73" s="188">
        <v>0.45624999999999999</v>
      </c>
      <c r="H73" s="188">
        <v>2.04162316089226E-2</v>
      </c>
      <c r="I73" s="188">
        <v>0.70625000000000004</v>
      </c>
      <c r="J73" s="188">
        <v>0.29849999999999999</v>
      </c>
      <c r="K73" s="188">
        <v>0.85317500000000002</v>
      </c>
      <c r="L73" s="191"/>
      <c r="M73" s="192"/>
      <c r="N73" s="188">
        <v>0.15</v>
      </c>
      <c r="O73" s="189"/>
      <c r="P73" s="189"/>
      <c r="Q73" s="188">
        <v>1.33</v>
      </c>
      <c r="R73" s="189"/>
      <c r="S73" s="188">
        <v>1.1836208333333333</v>
      </c>
      <c r="T73" s="189"/>
      <c r="U73" s="189"/>
      <c r="V73" s="3">
        <v>1.0044791666666668</v>
      </c>
    </row>
    <row r="74" spans="1:22" ht="15.75">
      <c r="A74" s="59" t="s">
        <v>104</v>
      </c>
      <c r="B74" s="92" t="s">
        <v>129</v>
      </c>
      <c r="C74" s="156" t="str">
        <f>VLOOKUP(B74,A_soortinfo!C:F,4,FALSE)</f>
        <v>nvt</v>
      </c>
      <c r="D74" s="188">
        <v>0</v>
      </c>
      <c r="E74" s="188">
        <v>0</v>
      </c>
      <c r="F74" s="188">
        <v>0</v>
      </c>
      <c r="G74" s="188">
        <v>0</v>
      </c>
      <c r="H74" s="188">
        <v>0</v>
      </c>
      <c r="I74" s="188">
        <v>0</v>
      </c>
      <c r="J74" s="188">
        <v>0</v>
      </c>
      <c r="K74" s="188">
        <v>0</v>
      </c>
      <c r="L74" s="189"/>
      <c r="M74" s="189"/>
      <c r="N74" s="188">
        <v>0.02</v>
      </c>
      <c r="O74" s="189"/>
      <c r="P74" s="189"/>
      <c r="Q74" s="188">
        <v>0.12</v>
      </c>
      <c r="R74" s="189"/>
      <c r="S74" s="188">
        <v>1.2925000000000001E-2</v>
      </c>
      <c r="T74" s="189"/>
      <c r="U74" s="189"/>
      <c r="V74" s="3">
        <v>1.0770833333333334E-2</v>
      </c>
    </row>
    <row r="75" spans="1:22" ht="15.75">
      <c r="A75" s="59" t="s">
        <v>250</v>
      </c>
      <c r="B75" s="59"/>
      <c r="C75" s="156"/>
      <c r="D75" s="188">
        <v>4.0979292929292903</v>
      </c>
      <c r="E75" s="188">
        <v>9.89636229946524</v>
      </c>
      <c r="F75" s="188">
        <v>6.3598722222222204</v>
      </c>
      <c r="G75" s="188">
        <v>13.779375</v>
      </c>
      <c r="H75" s="188">
        <v>9.2460227812055091</v>
      </c>
      <c r="I75" s="188">
        <v>9.1805000000000003</v>
      </c>
      <c r="J75" s="188">
        <v>14.092325000000001</v>
      </c>
      <c r="K75" s="188">
        <v>8.3917000000000002</v>
      </c>
      <c r="L75" s="191"/>
      <c r="M75" s="192"/>
      <c r="N75" s="188">
        <v>6.15</v>
      </c>
      <c r="O75" s="189"/>
      <c r="P75" s="189"/>
      <c r="Q75" s="188">
        <v>9.3000000000000007</v>
      </c>
      <c r="R75" s="189"/>
      <c r="S75" s="188">
        <v>12.259520833333335</v>
      </c>
      <c r="T75" s="189"/>
      <c r="U75" s="189"/>
      <c r="V75" s="3">
        <v>7.2370336538461562</v>
      </c>
    </row>
    <row r="76" spans="1:22" ht="15.75">
      <c r="A76" s="59" t="s">
        <v>54</v>
      </c>
      <c r="B76" s="92" t="s">
        <v>223</v>
      </c>
      <c r="C76" s="156" t="str">
        <f>VLOOKUP(B76,A_soortinfo!C:F,4,FALSE)</f>
        <v>nvt</v>
      </c>
      <c r="D76" s="188">
        <v>0</v>
      </c>
      <c r="E76" s="188">
        <v>0</v>
      </c>
      <c r="F76" s="188">
        <v>0</v>
      </c>
      <c r="G76" s="188">
        <v>0</v>
      </c>
      <c r="H76" s="188">
        <v>0</v>
      </c>
      <c r="I76" s="188">
        <v>0</v>
      </c>
      <c r="J76" s="188">
        <v>0</v>
      </c>
      <c r="K76" s="188">
        <v>0</v>
      </c>
      <c r="L76" s="189"/>
      <c r="M76" s="189"/>
      <c r="N76" s="188">
        <v>0</v>
      </c>
      <c r="O76" s="189"/>
      <c r="P76" s="189"/>
      <c r="Q76" s="188">
        <v>0</v>
      </c>
      <c r="R76" s="189"/>
      <c r="S76" s="188">
        <v>0</v>
      </c>
      <c r="T76" s="189"/>
      <c r="U76" s="189"/>
      <c r="V76" s="3" t="s">
        <v>315</v>
      </c>
    </row>
    <row r="77" spans="1:22" ht="15.75">
      <c r="A77" s="59" t="s">
        <v>13</v>
      </c>
      <c r="B77" s="92" t="s">
        <v>161</v>
      </c>
      <c r="C77" s="156" t="str">
        <f>VLOOKUP(B77,A_soortinfo!C:F,4,FALSE)</f>
        <v>nvt</v>
      </c>
      <c r="D77" s="188">
        <v>0</v>
      </c>
      <c r="E77" s="188">
        <v>0</v>
      </c>
      <c r="F77" s="188">
        <v>0</v>
      </c>
      <c r="G77" s="188">
        <v>0</v>
      </c>
      <c r="H77" s="188">
        <v>0</v>
      </c>
      <c r="I77" s="188">
        <v>0.28849999999999998</v>
      </c>
      <c r="J77" s="188">
        <v>2.6499999999999999E-2</v>
      </c>
      <c r="K77" s="188">
        <v>5.1499999999999997E-2</v>
      </c>
      <c r="L77" s="191"/>
      <c r="M77" s="192"/>
      <c r="N77" s="188">
        <v>7.0000000000000007E-2</v>
      </c>
      <c r="O77" s="189"/>
      <c r="P77" s="189"/>
      <c r="Q77" s="188">
        <v>0.32</v>
      </c>
      <c r="R77" s="189"/>
      <c r="S77" s="188">
        <v>2.7916666666666666E-2</v>
      </c>
      <c r="T77" s="189"/>
      <c r="U77" s="189"/>
      <c r="V77" s="3">
        <v>7.35224358974359E-2</v>
      </c>
    </row>
    <row r="78" spans="1:22" ht="15.75">
      <c r="A78" s="59" t="s">
        <v>34</v>
      </c>
      <c r="B78" s="92" t="s">
        <v>131</v>
      </c>
      <c r="C78" s="156" t="s">
        <v>311</v>
      </c>
      <c r="D78" s="188">
        <v>0</v>
      </c>
      <c r="E78" s="188">
        <v>0</v>
      </c>
      <c r="F78" s="188">
        <v>0</v>
      </c>
      <c r="G78" s="188">
        <v>0</v>
      </c>
      <c r="H78" s="188">
        <v>0</v>
      </c>
      <c r="I78" s="188">
        <v>0</v>
      </c>
      <c r="J78" s="188">
        <v>0</v>
      </c>
      <c r="K78" s="188">
        <v>0</v>
      </c>
      <c r="L78" s="189"/>
      <c r="M78" s="189"/>
      <c r="N78" s="188">
        <v>0</v>
      </c>
      <c r="O78" s="189"/>
      <c r="P78" s="189"/>
      <c r="Q78" s="188">
        <v>0</v>
      </c>
      <c r="R78" s="189"/>
      <c r="S78" s="188">
        <v>0</v>
      </c>
      <c r="T78" s="189"/>
      <c r="U78" s="189"/>
      <c r="V78" s="3">
        <v>9.791666666666666E-4</v>
      </c>
    </row>
    <row r="79" spans="1:22" ht="15.75">
      <c r="A79" s="59" t="s">
        <v>120</v>
      </c>
      <c r="B79" s="92"/>
      <c r="C79" s="156"/>
      <c r="D79" s="188">
        <v>0</v>
      </c>
      <c r="E79" s="188">
        <v>0</v>
      </c>
      <c r="F79" s="188">
        <v>0</v>
      </c>
      <c r="G79" s="188">
        <v>0</v>
      </c>
      <c r="H79" s="188">
        <v>0</v>
      </c>
      <c r="I79" s="188">
        <v>0</v>
      </c>
      <c r="J79" s="188">
        <v>0</v>
      </c>
      <c r="K79" s="188">
        <v>0</v>
      </c>
      <c r="L79" s="191"/>
      <c r="M79" s="192"/>
      <c r="N79" s="188">
        <v>0</v>
      </c>
      <c r="O79" s="189"/>
      <c r="P79" s="189"/>
      <c r="Q79" s="188">
        <v>0</v>
      </c>
      <c r="R79" s="189"/>
      <c r="S79" s="188">
        <v>1.1041666666666667E-3</v>
      </c>
      <c r="T79" s="189"/>
      <c r="U79" s="189"/>
      <c r="V79" s="3" t="s">
        <v>315</v>
      </c>
    </row>
    <row r="80" spans="1:22" ht="15.75">
      <c r="A80" s="59" t="s">
        <v>42</v>
      </c>
      <c r="B80" s="92" t="s">
        <v>137</v>
      </c>
      <c r="C80" s="156" t="str">
        <f>VLOOKUP(B80,A_soortinfo!C:F,4,FALSE)</f>
        <v>nvt</v>
      </c>
      <c r="D80" s="188">
        <v>0</v>
      </c>
      <c r="E80" s="188">
        <v>0</v>
      </c>
      <c r="F80" s="188">
        <v>1.175E-2</v>
      </c>
      <c r="G80" s="188">
        <v>0.11749999999999999</v>
      </c>
      <c r="H80" s="188">
        <v>3.6976744186046497E-2</v>
      </c>
      <c r="I80" s="188">
        <v>0.11749999999999999</v>
      </c>
      <c r="J80" s="188">
        <v>0.15909999999999999</v>
      </c>
      <c r="K80" s="188">
        <v>0.59</v>
      </c>
      <c r="L80" s="191"/>
      <c r="M80" s="192"/>
      <c r="N80" s="188">
        <v>0.35</v>
      </c>
      <c r="O80" s="189"/>
      <c r="P80" s="189"/>
      <c r="Q80" s="188">
        <v>0.88</v>
      </c>
      <c r="R80" s="189"/>
      <c r="S80" s="188">
        <v>1.1536749999999998</v>
      </c>
      <c r="T80" s="189"/>
      <c r="U80" s="189"/>
      <c r="V80" s="3">
        <v>1.555650641025641</v>
      </c>
    </row>
    <row r="81" spans="1:22" ht="15.75">
      <c r="A81" s="59" t="s">
        <v>106</v>
      </c>
      <c r="B81" s="92" t="s">
        <v>147</v>
      </c>
      <c r="C81" s="156" t="str">
        <f>VLOOKUP(B81,A_soortinfo!C:F,4,FALSE)</f>
        <v>nvt</v>
      </c>
      <c r="D81" s="188">
        <v>0</v>
      </c>
      <c r="E81" s="188">
        <v>0</v>
      </c>
      <c r="F81" s="188">
        <v>0</v>
      </c>
      <c r="G81" s="188">
        <v>0.35249999999999998</v>
      </c>
      <c r="H81" s="188">
        <v>0</v>
      </c>
      <c r="I81" s="188">
        <v>0.23499999999999999</v>
      </c>
      <c r="J81" s="188">
        <v>0.24675</v>
      </c>
      <c r="K81" s="188">
        <v>0.11749999999999999</v>
      </c>
      <c r="L81" s="191"/>
      <c r="M81" s="192"/>
      <c r="N81" s="188">
        <v>0</v>
      </c>
      <c r="O81" s="189"/>
      <c r="P81" s="189"/>
      <c r="Q81" s="188">
        <v>0</v>
      </c>
      <c r="R81" s="189"/>
      <c r="S81" s="188">
        <v>0</v>
      </c>
      <c r="T81" s="189"/>
      <c r="U81" s="189"/>
      <c r="V81" s="3">
        <v>0</v>
      </c>
    </row>
    <row r="82" spans="1:22" ht="15.75">
      <c r="A82" s="59" t="s">
        <v>112</v>
      </c>
      <c r="B82" s="92" t="s">
        <v>139</v>
      </c>
      <c r="C82" s="156" t="str">
        <f>VLOOKUP(B82,A_soortinfo!C:F,4,FALSE)</f>
        <v>nvt</v>
      </c>
      <c r="D82" s="188">
        <v>0</v>
      </c>
      <c r="E82" s="188">
        <v>0</v>
      </c>
      <c r="F82" s="188">
        <v>0</v>
      </c>
      <c r="G82" s="188">
        <v>0</v>
      </c>
      <c r="H82" s="188">
        <v>0</v>
      </c>
      <c r="I82" s="188">
        <v>6.6250000000000003E-2</v>
      </c>
      <c r="J82" s="188">
        <v>0</v>
      </c>
      <c r="K82" s="188">
        <v>0</v>
      </c>
      <c r="L82" s="191"/>
      <c r="M82" s="192"/>
      <c r="N82" s="188">
        <v>0</v>
      </c>
      <c r="O82" s="189"/>
      <c r="P82" s="189"/>
      <c r="Q82" s="188">
        <v>0</v>
      </c>
      <c r="R82" s="189"/>
      <c r="S82" s="188">
        <v>0</v>
      </c>
      <c r="T82" s="189"/>
      <c r="U82" s="189"/>
      <c r="V82" s="3" t="s">
        <v>315</v>
      </c>
    </row>
    <row r="83" spans="1:22" ht="15.75">
      <c r="A83" s="59" t="s">
        <v>40</v>
      </c>
      <c r="B83" s="92" t="s">
        <v>140</v>
      </c>
      <c r="C83" s="156" t="str">
        <f>VLOOKUP(B83,A_soortinfo!C:F,4,FALSE)</f>
        <v>nvt</v>
      </c>
      <c r="D83" s="188">
        <v>0</v>
      </c>
      <c r="E83" s="188">
        <v>0</v>
      </c>
      <c r="F83" s="188">
        <v>0</v>
      </c>
      <c r="G83" s="188">
        <v>0</v>
      </c>
      <c r="H83" s="188">
        <v>0</v>
      </c>
      <c r="I83" s="188">
        <v>5.8749999999999997E-2</v>
      </c>
      <c r="J83" s="188">
        <v>0</v>
      </c>
      <c r="K83" s="188">
        <v>0</v>
      </c>
      <c r="L83" s="191"/>
      <c r="M83" s="192"/>
      <c r="N83" s="188">
        <v>0</v>
      </c>
      <c r="O83" s="189"/>
      <c r="P83" s="189"/>
      <c r="Q83" s="188">
        <v>0</v>
      </c>
      <c r="R83" s="189"/>
      <c r="S83" s="188">
        <v>0</v>
      </c>
      <c r="T83" s="189"/>
      <c r="U83" s="189"/>
      <c r="V83" s="3" t="s">
        <v>315</v>
      </c>
    </row>
    <row r="84" spans="1:22" ht="15.75">
      <c r="A84" s="59" t="s">
        <v>97</v>
      </c>
      <c r="B84" s="92" t="s">
        <v>152</v>
      </c>
      <c r="C84" s="156" t="str">
        <f>VLOOKUP(B84,A_soortinfo!C:F,4,FALSE)</f>
        <v>nvt</v>
      </c>
      <c r="D84" s="188">
        <v>0</v>
      </c>
      <c r="E84" s="188">
        <v>0</v>
      </c>
      <c r="F84" s="188">
        <v>0</v>
      </c>
      <c r="G84" s="188">
        <v>0</v>
      </c>
      <c r="H84" s="188">
        <v>0</v>
      </c>
      <c r="I84" s="188">
        <v>0</v>
      </c>
      <c r="J84" s="188">
        <v>0.23499999999999999</v>
      </c>
      <c r="K84" s="188">
        <v>0</v>
      </c>
      <c r="L84" s="191"/>
      <c r="M84" s="192"/>
      <c r="N84" s="188">
        <v>0</v>
      </c>
      <c r="O84" s="189"/>
      <c r="P84" s="189"/>
      <c r="Q84" s="188">
        <v>0</v>
      </c>
      <c r="R84" s="189"/>
      <c r="S84" s="188">
        <v>0</v>
      </c>
      <c r="T84" s="189"/>
      <c r="U84" s="189"/>
      <c r="V84" s="3" t="s">
        <v>315</v>
      </c>
    </row>
    <row r="85" spans="1:22" ht="15.75">
      <c r="A85" s="59" t="s">
        <v>10</v>
      </c>
      <c r="B85" s="92" t="s">
        <v>136</v>
      </c>
      <c r="C85" s="156" t="str">
        <f>VLOOKUP(B85,A_soortinfo!C:F,4,FALSE)</f>
        <v>nvt</v>
      </c>
      <c r="D85" s="188">
        <v>2.2994949494949499E-2</v>
      </c>
      <c r="E85" s="188">
        <v>0.29029411764705898</v>
      </c>
      <c r="F85" s="188">
        <v>2.4453611111111102</v>
      </c>
      <c r="G85" s="188">
        <v>3.76</v>
      </c>
      <c r="H85" s="188">
        <v>6.0469340294257199</v>
      </c>
      <c r="I85" s="188">
        <v>4.81175</v>
      </c>
      <c r="J85" s="188">
        <v>3.8055750000000002</v>
      </c>
      <c r="K85" s="188">
        <v>3.6888000000000001</v>
      </c>
      <c r="L85" s="191"/>
      <c r="M85" s="192"/>
      <c r="N85" s="188">
        <v>4.41</v>
      </c>
      <c r="O85" s="189"/>
      <c r="P85" s="189"/>
      <c r="Q85" s="188">
        <v>0.94</v>
      </c>
      <c r="R85" s="189"/>
      <c r="S85" s="188">
        <v>4.6798833333333327</v>
      </c>
      <c r="T85" s="189"/>
      <c r="U85" s="189"/>
      <c r="V85" s="3">
        <v>2.2312083333333335</v>
      </c>
    </row>
    <row r="86" spans="1:22" ht="15.75">
      <c r="A86" s="59" t="s">
        <v>20</v>
      </c>
      <c r="B86" s="92" t="s">
        <v>150</v>
      </c>
      <c r="C86" s="156" t="str">
        <f>VLOOKUP(B86,A_soortinfo!C:F,4,FALSE)</f>
        <v>nvt</v>
      </c>
      <c r="D86" s="188">
        <v>0</v>
      </c>
      <c r="E86" s="188">
        <v>0</v>
      </c>
      <c r="F86" s="188">
        <v>0</v>
      </c>
      <c r="G86" s="188">
        <v>0</v>
      </c>
      <c r="H86" s="188">
        <v>0</v>
      </c>
      <c r="I86" s="188">
        <v>0.11749999999999999</v>
      </c>
      <c r="J86" s="188">
        <v>0</v>
      </c>
      <c r="K86" s="188">
        <v>0</v>
      </c>
      <c r="L86" s="191"/>
      <c r="M86" s="192"/>
      <c r="N86" s="188">
        <v>0</v>
      </c>
      <c r="O86" s="189"/>
      <c r="P86" s="189"/>
      <c r="Q86" s="188">
        <v>0</v>
      </c>
      <c r="R86" s="189"/>
      <c r="S86" s="188">
        <v>0</v>
      </c>
      <c r="T86" s="189"/>
      <c r="U86" s="189"/>
      <c r="V86" s="3" t="s">
        <v>315</v>
      </c>
    </row>
    <row r="87" spans="1:22" ht="15.75">
      <c r="A87" s="59" t="s">
        <v>2937</v>
      </c>
      <c r="B87" s="92" t="s">
        <v>223</v>
      </c>
      <c r="C87" s="156" t="str">
        <f>VLOOKUP(B87,A_soortinfo!C:F,4,FALSE)</f>
        <v>nvt</v>
      </c>
      <c r="D87" s="188">
        <v>0</v>
      </c>
      <c r="E87" s="188">
        <v>0</v>
      </c>
      <c r="F87" s="188">
        <v>0</v>
      </c>
      <c r="G87" s="188">
        <v>0</v>
      </c>
      <c r="H87" s="188">
        <v>0</v>
      </c>
      <c r="I87" s="188">
        <v>0</v>
      </c>
      <c r="J87" s="188">
        <v>0</v>
      </c>
      <c r="K87" s="188">
        <v>0</v>
      </c>
      <c r="L87" s="191"/>
      <c r="M87" s="192"/>
      <c r="N87" s="188">
        <v>0</v>
      </c>
      <c r="O87" s="189"/>
      <c r="P87" s="189"/>
      <c r="Q87" s="188">
        <v>0</v>
      </c>
      <c r="R87" s="189"/>
      <c r="S87" s="188">
        <v>1.175E-2</v>
      </c>
      <c r="T87" s="189"/>
      <c r="U87" s="189"/>
      <c r="V87" s="3" t="s">
        <v>315</v>
      </c>
    </row>
    <row r="88" spans="1:22" ht="15.75">
      <c r="A88" s="59" t="s">
        <v>37</v>
      </c>
      <c r="B88" s="92" t="s">
        <v>132</v>
      </c>
      <c r="C88" s="156" t="str">
        <f>VLOOKUP(B88,A_soortinfo!C:F,4,FALSE)</f>
        <v>nvt</v>
      </c>
      <c r="D88" s="188">
        <v>0</v>
      </c>
      <c r="E88" s="188">
        <v>0</v>
      </c>
      <c r="F88" s="188">
        <v>0</v>
      </c>
      <c r="G88" s="188">
        <v>0</v>
      </c>
      <c r="H88" s="188">
        <v>0</v>
      </c>
      <c r="I88" s="188">
        <v>0</v>
      </c>
      <c r="J88" s="188">
        <v>2.35E-2</v>
      </c>
      <c r="K88" s="188">
        <v>0</v>
      </c>
      <c r="L88" s="191"/>
      <c r="M88" s="192"/>
      <c r="N88" s="188">
        <v>0.06</v>
      </c>
      <c r="O88" s="189"/>
      <c r="P88" s="189"/>
      <c r="Q88" s="188">
        <v>1.28</v>
      </c>
      <c r="R88" s="189"/>
      <c r="S88" s="188">
        <v>6.5445833333333328E-2</v>
      </c>
      <c r="T88" s="189"/>
      <c r="U88" s="189"/>
      <c r="V88" s="3">
        <v>2.0384615384615385E-3</v>
      </c>
    </row>
    <row r="89" spans="1:22" ht="15.75">
      <c r="A89" s="59" t="s">
        <v>114</v>
      </c>
      <c r="B89" s="92" t="s">
        <v>142</v>
      </c>
      <c r="C89" s="156" t="str">
        <f>VLOOKUP(B89,A_soortinfo!C:F,4,FALSE)</f>
        <v>nvt</v>
      </c>
      <c r="D89" s="188">
        <v>0</v>
      </c>
      <c r="E89" s="188">
        <v>0</v>
      </c>
      <c r="F89" s="188">
        <v>0</v>
      </c>
      <c r="G89" s="188">
        <v>0</v>
      </c>
      <c r="H89" s="188">
        <v>0</v>
      </c>
      <c r="I89" s="188">
        <v>0</v>
      </c>
      <c r="J89" s="188">
        <v>0</v>
      </c>
      <c r="K89" s="188">
        <v>1.175E-3</v>
      </c>
      <c r="L89" s="191"/>
      <c r="M89" s="192"/>
      <c r="N89" s="188">
        <v>0</v>
      </c>
      <c r="O89" s="189"/>
      <c r="P89" s="189"/>
      <c r="Q89" s="188">
        <v>0</v>
      </c>
      <c r="R89" s="189"/>
      <c r="S89" s="188">
        <v>0</v>
      </c>
      <c r="T89" s="189"/>
      <c r="U89" s="189"/>
      <c r="V89" s="3" t="s">
        <v>315</v>
      </c>
    </row>
    <row r="90" spans="1:22" ht="15.75">
      <c r="A90" s="59" t="s">
        <v>98</v>
      </c>
      <c r="B90" s="92" t="s">
        <v>149</v>
      </c>
      <c r="C90" s="156" t="str">
        <f>VLOOKUP(B90,A_soortinfo!C:F,4,FALSE)</f>
        <v>nvt</v>
      </c>
      <c r="D90" s="188">
        <v>1.43611111111111</v>
      </c>
      <c r="E90" s="188">
        <v>1.58970588235294</v>
      </c>
      <c r="F90" s="188">
        <v>0</v>
      </c>
      <c r="G90" s="188">
        <v>1.175</v>
      </c>
      <c r="H90" s="188">
        <v>0</v>
      </c>
      <c r="I90" s="188">
        <v>1.46875</v>
      </c>
      <c r="J90" s="188">
        <v>2.5027499999999998</v>
      </c>
      <c r="K90" s="188">
        <v>1.0575000000000001</v>
      </c>
      <c r="L90" s="191"/>
      <c r="M90" s="192"/>
      <c r="N90" s="188">
        <v>2.5</v>
      </c>
      <c r="O90" s="189"/>
      <c r="P90" s="189"/>
      <c r="Q90" s="188">
        <v>0.02</v>
      </c>
      <c r="R90" s="189"/>
      <c r="S90" s="188">
        <v>1.41</v>
      </c>
      <c r="T90" s="189"/>
      <c r="U90" s="189"/>
      <c r="V90" s="3">
        <v>0.29374999999999996</v>
      </c>
    </row>
    <row r="91" spans="1:22" ht="15.75">
      <c r="A91" s="59" t="s">
        <v>35</v>
      </c>
      <c r="B91" s="92" t="s">
        <v>86</v>
      </c>
      <c r="C91" s="156" t="str">
        <f>VLOOKUP(B91,A_soortinfo!C:F,4,FALSE)</f>
        <v>nvt</v>
      </c>
      <c r="D91" s="188">
        <v>0</v>
      </c>
      <c r="E91" s="188">
        <v>1.38235294117647E-3</v>
      </c>
      <c r="F91" s="188">
        <v>7.3611111111111099E-2</v>
      </c>
      <c r="G91" s="188">
        <v>0</v>
      </c>
      <c r="H91" s="188">
        <v>0</v>
      </c>
      <c r="I91" s="188">
        <v>0</v>
      </c>
      <c r="J91" s="188">
        <v>5.8749999999999997E-2</v>
      </c>
      <c r="K91" s="188">
        <v>0</v>
      </c>
      <c r="L91" s="191"/>
      <c r="M91" s="192"/>
      <c r="N91" s="188">
        <v>0</v>
      </c>
      <c r="O91" s="189"/>
      <c r="P91" s="189"/>
      <c r="Q91" s="188">
        <v>0</v>
      </c>
      <c r="R91" s="189"/>
      <c r="S91" s="188">
        <v>0</v>
      </c>
      <c r="T91" s="189"/>
      <c r="U91" s="189"/>
      <c r="V91" s="3" t="s">
        <v>315</v>
      </c>
    </row>
    <row r="92" spans="1:22" ht="15.75">
      <c r="A92" s="59" t="s">
        <v>14</v>
      </c>
      <c r="B92" s="92" t="s">
        <v>4131</v>
      </c>
      <c r="C92" s="156" t="str">
        <f>VLOOKUP(B92,A_soortinfo!C:F,4,FALSE)</f>
        <v>nvt</v>
      </c>
      <c r="D92" s="188">
        <v>1.65524242424242</v>
      </c>
      <c r="E92" s="188">
        <v>1.48091310160428</v>
      </c>
      <c r="F92" s="188">
        <v>5.8458694444444497</v>
      </c>
      <c r="G92" s="188">
        <v>8.9094999999999995</v>
      </c>
      <c r="H92" s="188">
        <v>1.3524347413383999</v>
      </c>
      <c r="I92" s="188">
        <v>5.3248249999999997</v>
      </c>
      <c r="J92" s="188">
        <v>6.6289749999999996</v>
      </c>
      <c r="K92" s="188">
        <v>3.3681000000000001</v>
      </c>
      <c r="L92" s="191"/>
      <c r="M92" s="192"/>
      <c r="N92" s="188">
        <v>1.53</v>
      </c>
      <c r="O92" s="189"/>
      <c r="P92" s="189"/>
      <c r="Q92" s="188">
        <v>10.8</v>
      </c>
      <c r="R92" s="189"/>
      <c r="S92" s="188">
        <v>13.185945833333335</v>
      </c>
      <c r="T92" s="189"/>
      <c r="U92" s="189"/>
      <c r="V92" s="3">
        <v>3.1320352564102563</v>
      </c>
    </row>
    <row r="93" spans="1:22" ht="15.75">
      <c r="A93" s="59" t="s">
        <v>18</v>
      </c>
      <c r="B93" s="92" t="s">
        <v>58</v>
      </c>
      <c r="C93" s="156" t="str">
        <f>VLOOKUP(B93,A_soortinfo!C:F,4,FALSE)</f>
        <v>exoot</v>
      </c>
      <c r="D93" s="188">
        <v>1.2045454545454499E-3</v>
      </c>
      <c r="E93" s="188">
        <v>0</v>
      </c>
      <c r="F93" s="188">
        <v>0.70499999999999996</v>
      </c>
      <c r="G93" s="188">
        <v>0.83174999999999999</v>
      </c>
      <c r="H93" s="188">
        <v>0.69568438538206001</v>
      </c>
      <c r="I93" s="188">
        <v>4.0613250000000001</v>
      </c>
      <c r="J93" s="188">
        <v>0.91785000000000005</v>
      </c>
      <c r="K93" s="188">
        <v>0.53912499999999997</v>
      </c>
      <c r="L93" s="191"/>
      <c r="M93" s="192"/>
      <c r="N93" s="188">
        <v>0.59</v>
      </c>
      <c r="O93" s="189"/>
      <c r="P93" s="189"/>
      <c r="Q93" s="188">
        <v>2.5</v>
      </c>
      <c r="R93" s="189"/>
      <c r="S93" s="188">
        <v>5.5804166666666682E-2</v>
      </c>
      <c r="T93" s="189"/>
      <c r="U93" s="189"/>
      <c r="V93" s="3">
        <v>4.7641810897435892</v>
      </c>
    </row>
    <row r="94" spans="1:22" ht="15.75">
      <c r="A94" s="59" t="s">
        <v>115</v>
      </c>
      <c r="B94" s="92" t="s">
        <v>130</v>
      </c>
      <c r="C94" s="156" t="str">
        <f>VLOOKUP(B94,A_soortinfo!C:F,4,FALSE)</f>
        <v>nvt</v>
      </c>
      <c r="D94" s="188">
        <v>0</v>
      </c>
      <c r="E94" s="188">
        <v>0</v>
      </c>
      <c r="F94" s="188">
        <v>0</v>
      </c>
      <c r="G94" s="188">
        <v>0</v>
      </c>
      <c r="H94" s="188">
        <v>0</v>
      </c>
      <c r="I94" s="188">
        <v>0</v>
      </c>
      <c r="J94" s="188">
        <v>0</v>
      </c>
      <c r="K94" s="188">
        <v>1.175E-3</v>
      </c>
      <c r="L94" s="191"/>
      <c r="M94" s="192"/>
      <c r="N94" s="188">
        <v>0.13</v>
      </c>
      <c r="O94" s="189"/>
      <c r="P94" s="189"/>
      <c r="Q94" s="188">
        <v>0.33</v>
      </c>
      <c r="R94" s="189"/>
      <c r="S94" s="188">
        <v>0.37938333333333329</v>
      </c>
      <c r="T94" s="189"/>
      <c r="U94" s="189"/>
      <c r="V94" s="3">
        <v>0.13930448717948718</v>
      </c>
    </row>
    <row r="95" spans="1:22" ht="15.75">
      <c r="A95" s="59" t="s">
        <v>11</v>
      </c>
      <c r="B95" s="92" t="s">
        <v>79</v>
      </c>
      <c r="C95" s="156" t="str">
        <f>VLOOKUP(B95,A_soortinfo!C:F,4,FALSE)</f>
        <v>BE</v>
      </c>
      <c r="D95" s="188">
        <v>0</v>
      </c>
      <c r="E95" s="188">
        <v>0</v>
      </c>
      <c r="F95" s="188">
        <v>0</v>
      </c>
      <c r="G95" s="188">
        <v>0</v>
      </c>
      <c r="H95" s="188">
        <v>0.39599905078310399</v>
      </c>
      <c r="I95" s="188">
        <v>6.6250000000000003E-2</v>
      </c>
      <c r="J95" s="188">
        <v>0</v>
      </c>
      <c r="K95" s="188">
        <v>0</v>
      </c>
      <c r="L95" s="191"/>
      <c r="M95" s="192"/>
      <c r="N95" s="188">
        <v>0.01</v>
      </c>
      <c r="O95" s="189"/>
      <c r="P95" s="189"/>
      <c r="Q95" s="188">
        <v>0</v>
      </c>
      <c r="R95" s="189"/>
      <c r="S95" s="188">
        <v>3.3833333333333337E-3</v>
      </c>
      <c r="T95" s="189"/>
      <c r="U95" s="189"/>
      <c r="V95" s="3">
        <v>1.1888253205128203</v>
      </c>
    </row>
    <row r="96" spans="1:22" ht="15.75">
      <c r="A96" s="59" t="s">
        <v>116</v>
      </c>
      <c r="B96" s="92" t="s">
        <v>208</v>
      </c>
      <c r="C96" s="156" t="str">
        <f>VLOOKUP(B96,A_soortinfo!C:F,4,FALSE)</f>
        <v>nvt</v>
      </c>
      <c r="D96" s="188">
        <v>0</v>
      </c>
      <c r="E96" s="188">
        <v>0</v>
      </c>
      <c r="F96" s="188">
        <v>0</v>
      </c>
      <c r="G96" s="188">
        <v>0</v>
      </c>
      <c r="H96" s="188">
        <v>0</v>
      </c>
      <c r="I96" s="188">
        <v>0.15425</v>
      </c>
      <c r="J96" s="188">
        <v>2.35E-2</v>
      </c>
      <c r="K96" s="188">
        <v>0</v>
      </c>
      <c r="L96" s="191"/>
      <c r="M96" s="192"/>
      <c r="N96" s="188">
        <v>0</v>
      </c>
      <c r="O96" s="189"/>
      <c r="P96" s="189"/>
      <c r="Q96" s="188">
        <v>0</v>
      </c>
      <c r="R96" s="189"/>
      <c r="S96" s="188">
        <v>0.23610416666666664</v>
      </c>
      <c r="T96" s="189"/>
      <c r="U96" s="189"/>
      <c r="V96" s="3">
        <v>5.2874999999999985E-2</v>
      </c>
    </row>
    <row r="97" spans="1:22" ht="15.75">
      <c r="A97" s="59" t="s">
        <v>15</v>
      </c>
      <c r="B97" s="92" t="s">
        <v>143</v>
      </c>
      <c r="C97" s="156" t="str">
        <f>VLOOKUP(B97,A_soortinfo!C:F,4,FALSE)</f>
        <v>nvt</v>
      </c>
      <c r="D97" s="188">
        <v>3.1729898989899001</v>
      </c>
      <c r="E97" s="188">
        <v>1.09464037433155</v>
      </c>
      <c r="F97" s="188">
        <v>5.74718055555556</v>
      </c>
      <c r="G97" s="188">
        <v>3.472175</v>
      </c>
      <c r="H97" s="188">
        <v>11.5682619838633</v>
      </c>
      <c r="I97" s="188">
        <v>8.1954999999999991</v>
      </c>
      <c r="J97" s="188">
        <v>8.6521249999999998</v>
      </c>
      <c r="K97" s="188">
        <v>3.9812500000000002</v>
      </c>
      <c r="L97" s="191"/>
      <c r="M97" s="192"/>
      <c r="N97" s="188">
        <v>3.92</v>
      </c>
      <c r="O97" s="189"/>
      <c r="P97" s="189"/>
      <c r="Q97" s="188">
        <v>6.06</v>
      </c>
      <c r="R97" s="189"/>
      <c r="S97" s="188">
        <v>2.0532833333333329</v>
      </c>
      <c r="T97" s="189"/>
      <c r="U97" s="189"/>
      <c r="V97" s="3">
        <v>8.3465080128205145</v>
      </c>
    </row>
    <row r="98" spans="1:22" ht="15.75">
      <c r="A98" s="59" t="s">
        <v>55</v>
      </c>
      <c r="B98" s="107" t="s">
        <v>56</v>
      </c>
      <c r="C98" s="156" t="str">
        <f>VLOOKUP(B98,A_soortinfo!C:F,4,FALSE)</f>
        <v>nvt</v>
      </c>
      <c r="D98" s="188">
        <v>13.6828914141414</v>
      </c>
      <c r="E98" s="188">
        <v>1.7054679144385001</v>
      </c>
      <c r="F98" s="188">
        <v>3.8101083333333299</v>
      </c>
      <c r="G98" s="188">
        <v>12.886825</v>
      </c>
      <c r="H98" s="188">
        <v>4.8297660180351203</v>
      </c>
      <c r="I98" s="188">
        <v>9.2669999999999995</v>
      </c>
      <c r="J98" s="188">
        <v>6.7924999999999999E-2</v>
      </c>
      <c r="K98" s="188">
        <v>0.41242499999999999</v>
      </c>
      <c r="L98" s="191"/>
      <c r="M98" s="192"/>
      <c r="N98" s="188">
        <v>1.3</v>
      </c>
      <c r="O98" s="189"/>
      <c r="P98" s="189"/>
      <c r="Q98" s="188">
        <v>1.36</v>
      </c>
      <c r="R98" s="189"/>
      <c r="S98" s="188">
        <v>2.35E-2</v>
      </c>
      <c r="T98" s="189"/>
      <c r="U98" s="189"/>
      <c r="V98" s="3">
        <v>2.2148749999999997</v>
      </c>
    </row>
    <row r="99" spans="1:22" ht="15.75">
      <c r="A99" s="59" t="s">
        <v>16</v>
      </c>
      <c r="B99" s="92" t="s">
        <v>162</v>
      </c>
      <c r="C99" s="156" t="str">
        <f>VLOOKUP(B99,A_soortinfo!C:F,4,FALSE)</f>
        <v>nvt</v>
      </c>
      <c r="D99" s="188">
        <v>2.2819015151515201</v>
      </c>
      <c r="E99" s="188">
        <v>2.3373582887700501</v>
      </c>
      <c r="F99" s="188">
        <v>3.2305583333333301</v>
      </c>
      <c r="G99" s="188">
        <v>4.9608999999999996</v>
      </c>
      <c r="H99" s="188">
        <v>2.5782572377788302</v>
      </c>
      <c r="I99" s="188">
        <v>7.2504999999999997</v>
      </c>
      <c r="J99" s="188">
        <v>2.8260749999999999</v>
      </c>
      <c r="K99" s="188">
        <v>3.7537500000000001</v>
      </c>
      <c r="L99" s="191"/>
      <c r="M99" s="192"/>
      <c r="N99" s="188">
        <v>1.3</v>
      </c>
      <c r="O99" s="189"/>
      <c r="P99" s="189"/>
      <c r="Q99" s="188">
        <v>1.06</v>
      </c>
      <c r="R99" s="189"/>
      <c r="S99" s="188">
        <v>1.3912083333333329</v>
      </c>
      <c r="T99" s="189"/>
      <c r="U99" s="189"/>
      <c r="V99" s="3">
        <v>0.67276762820512814</v>
      </c>
    </row>
    <row r="100" spans="1:22" ht="15.75">
      <c r="A100" s="59" t="s">
        <v>122</v>
      </c>
      <c r="B100" s="92" t="s">
        <v>133</v>
      </c>
      <c r="C100" s="156" t="str">
        <f>VLOOKUP(B100,A_soortinfo!C:F,4,FALSE)</f>
        <v>nvt</v>
      </c>
      <c r="D100" s="188">
        <v>0</v>
      </c>
      <c r="E100" s="188">
        <v>0</v>
      </c>
      <c r="F100" s="188">
        <v>0</v>
      </c>
      <c r="G100" s="188">
        <v>0</v>
      </c>
      <c r="H100" s="188">
        <v>0</v>
      </c>
      <c r="I100" s="188">
        <v>0</v>
      </c>
      <c r="J100" s="188">
        <v>0</v>
      </c>
      <c r="K100" s="188">
        <v>0</v>
      </c>
      <c r="L100" s="189"/>
      <c r="M100" s="189"/>
      <c r="N100" s="188">
        <v>0</v>
      </c>
      <c r="O100" s="189"/>
      <c r="P100" s="189"/>
      <c r="Q100" s="188">
        <v>0</v>
      </c>
      <c r="R100" s="189"/>
      <c r="S100" s="188">
        <v>0</v>
      </c>
      <c r="T100" s="189"/>
      <c r="U100" s="189"/>
      <c r="V100" s="3">
        <v>1.0192307692307692E-3</v>
      </c>
    </row>
    <row r="101" spans="1:22" ht="15">
      <c r="A101" s="59"/>
      <c r="B101" s="59"/>
      <c r="C101" s="59"/>
      <c r="D101" s="61"/>
      <c r="E101" s="61"/>
      <c r="F101" s="61"/>
      <c r="G101" s="61"/>
      <c r="H101" s="61"/>
      <c r="I101" s="61"/>
      <c r="J101" s="61"/>
      <c r="K101" s="61"/>
      <c r="L101" s="61"/>
      <c r="M101" s="61"/>
      <c r="N101" s="61"/>
      <c r="O101" s="61"/>
      <c r="P101" s="61"/>
      <c r="Q101" s="61"/>
      <c r="R101" s="61"/>
      <c r="S101" s="61"/>
      <c r="T101" s="61"/>
      <c r="U101" s="61"/>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C99"/>
  <sheetViews>
    <sheetView zoomScale="70" zoomScaleNormal="70" workbookViewId="0">
      <selection activeCell="A2" sqref="A2"/>
    </sheetView>
  </sheetViews>
  <sheetFormatPr defaultColWidth="9" defaultRowHeight="15"/>
  <cols>
    <col min="1" max="1" width="38.375" style="59" customWidth="1"/>
    <col min="2" max="2" width="34" style="92" bestFit="1" customWidth="1"/>
    <col min="3" max="3" width="20.25" style="92" customWidth="1"/>
    <col min="4" max="10" width="6.875" style="61" customWidth="1"/>
    <col min="11" max="11" width="6.875" style="90" customWidth="1"/>
    <col min="12" max="13" width="6.875" style="61" customWidth="1"/>
    <col min="14" max="15" width="6.875" style="90" customWidth="1"/>
    <col min="16" max="16" width="8.625" style="61" customWidth="1"/>
    <col min="17" max="18" width="6.875" style="90" customWidth="1"/>
    <col min="19" max="19" width="8.25" style="61" customWidth="1"/>
    <col min="20" max="21" width="6.875" style="90" customWidth="1"/>
    <col min="22" max="28" width="6.875" style="16" customWidth="1"/>
    <col min="29" max="1026" width="10.75" style="7" customWidth="1"/>
    <col min="1027" max="16384" width="9" style="7"/>
  </cols>
  <sheetData>
    <row r="1" spans="1:29" ht="15.75">
      <c r="A1" s="59" t="s">
        <v>4206</v>
      </c>
      <c r="B1" s="87"/>
      <c r="C1" s="87"/>
      <c r="K1" s="61"/>
      <c r="N1" s="61"/>
      <c r="O1" s="61"/>
      <c r="Q1" s="61"/>
      <c r="R1" s="61"/>
      <c r="T1" s="61"/>
      <c r="U1" s="61"/>
      <c r="AC1" s="16"/>
    </row>
    <row r="2" spans="1:29" ht="15.75">
      <c r="A2" s="87" t="s">
        <v>291</v>
      </c>
      <c r="B2" s="87"/>
      <c r="C2" s="87"/>
      <c r="K2" s="61"/>
      <c r="N2" s="61"/>
      <c r="O2" s="61"/>
      <c r="Q2" s="61"/>
      <c r="R2" s="61"/>
      <c r="T2" s="61"/>
      <c r="U2" s="61"/>
      <c r="AC2" s="16"/>
    </row>
    <row r="4" spans="1:29" s="6" customFormat="1" ht="15.75">
      <c r="A4" s="87" t="s">
        <v>89</v>
      </c>
      <c r="B4" s="94"/>
      <c r="C4" s="94"/>
      <c r="D4" s="88">
        <v>2005</v>
      </c>
      <c r="E4" s="88">
        <v>2006</v>
      </c>
      <c r="F4" s="88">
        <v>2007</v>
      </c>
      <c r="G4" s="88">
        <v>2008</v>
      </c>
      <c r="H4" s="88">
        <v>2009</v>
      </c>
      <c r="I4" s="88">
        <v>2010</v>
      </c>
      <c r="J4" s="88">
        <v>2011</v>
      </c>
      <c r="K4" s="89">
        <v>2012</v>
      </c>
      <c r="L4" s="88">
        <v>2013</v>
      </c>
      <c r="M4" s="88">
        <v>2014</v>
      </c>
      <c r="N4" s="89">
        <v>2015</v>
      </c>
      <c r="O4" s="89">
        <v>2016</v>
      </c>
      <c r="P4" s="88">
        <v>2017</v>
      </c>
      <c r="Q4" s="89">
        <v>2018</v>
      </c>
      <c r="R4" s="89">
        <v>2019</v>
      </c>
      <c r="S4" s="88">
        <v>2020</v>
      </c>
      <c r="T4" s="89">
        <v>2021</v>
      </c>
      <c r="U4" s="89">
        <v>2022</v>
      </c>
      <c r="V4" s="19">
        <v>2023</v>
      </c>
      <c r="W4" s="19"/>
      <c r="X4" s="19"/>
      <c r="Y4" s="19"/>
      <c r="Z4" s="19"/>
      <c r="AA4" s="19"/>
      <c r="AB4" s="19"/>
    </row>
    <row r="5" spans="1:29" s="6" customFormat="1" ht="15.75">
      <c r="A5" s="87"/>
      <c r="B5" s="94"/>
      <c r="C5" s="94"/>
      <c r="D5" s="88"/>
      <c r="E5" s="88"/>
      <c r="F5" s="88"/>
      <c r="G5" s="88"/>
      <c r="H5" s="88"/>
      <c r="I5" s="88"/>
      <c r="J5" s="88"/>
      <c r="K5" s="89"/>
      <c r="L5" s="88"/>
      <c r="M5" s="88"/>
      <c r="N5" s="89"/>
      <c r="O5" s="89"/>
      <c r="P5" s="88"/>
      <c r="Q5" s="89"/>
      <c r="R5" s="89"/>
      <c r="S5" s="88" t="s">
        <v>201</v>
      </c>
      <c r="T5" s="89"/>
      <c r="U5" s="89"/>
      <c r="V5" s="88" t="s">
        <v>201</v>
      </c>
      <c r="W5" s="19"/>
      <c r="X5" s="19"/>
      <c r="Y5" s="19"/>
      <c r="Z5" s="19"/>
      <c r="AA5" s="19"/>
      <c r="AB5" s="19"/>
    </row>
    <row r="6" spans="1:29" ht="15.75">
      <c r="A6" s="87" t="s">
        <v>87</v>
      </c>
      <c r="B6" s="94"/>
      <c r="C6" s="94"/>
      <c r="D6" s="88">
        <v>160</v>
      </c>
      <c r="E6" s="88">
        <v>160</v>
      </c>
      <c r="F6" s="88">
        <v>159</v>
      </c>
      <c r="G6" s="88">
        <v>159</v>
      </c>
      <c r="H6" s="88">
        <v>157</v>
      </c>
      <c r="I6" s="88">
        <v>159</v>
      </c>
      <c r="J6" s="88">
        <v>159</v>
      </c>
      <c r="K6" s="89"/>
      <c r="L6" s="88">
        <v>159</v>
      </c>
      <c r="M6" s="88">
        <v>159</v>
      </c>
      <c r="N6" s="89"/>
      <c r="O6" s="89"/>
      <c r="P6" s="88">
        <v>177</v>
      </c>
      <c r="Q6" s="89"/>
      <c r="R6" s="89"/>
      <c r="S6" s="88">
        <v>156</v>
      </c>
      <c r="T6" s="89"/>
      <c r="U6" s="89"/>
      <c r="V6" s="16">
        <v>179</v>
      </c>
    </row>
    <row r="7" spans="1:29" ht="15.75">
      <c r="A7" s="87" t="s">
        <v>90</v>
      </c>
      <c r="B7" s="94"/>
      <c r="C7" s="94"/>
      <c r="K7" s="97"/>
    </row>
    <row r="8" spans="1:29">
      <c r="A8" s="59" t="s">
        <v>38</v>
      </c>
      <c r="D8" s="188">
        <v>20.897424999999998</v>
      </c>
      <c r="E8" s="188">
        <v>14.9443912162162</v>
      </c>
      <c r="F8" s="188">
        <v>8.7103670886075992</v>
      </c>
      <c r="G8" s="188">
        <v>3.7396513855627802</v>
      </c>
      <c r="H8" s="188">
        <v>8.9015464285714305</v>
      </c>
      <c r="I8" s="188">
        <v>10.5883797468354</v>
      </c>
      <c r="J8" s="188">
        <v>6.0569180379746896</v>
      </c>
      <c r="K8" s="191"/>
      <c r="L8" s="188">
        <v>6.5</v>
      </c>
      <c r="M8" s="188">
        <v>32.9</v>
      </c>
      <c r="N8" s="189"/>
      <c r="O8" s="189"/>
      <c r="P8" s="188">
        <v>31.22</v>
      </c>
      <c r="Q8" s="189"/>
      <c r="R8" s="189"/>
      <c r="S8" s="188">
        <v>15.651963157894738</v>
      </c>
      <c r="T8" s="189"/>
      <c r="U8" s="189"/>
      <c r="V8" s="8">
        <v>11.643478947368425</v>
      </c>
    </row>
    <row r="9" spans="1:29">
      <c r="A9" s="59" t="s">
        <v>39</v>
      </c>
      <c r="D9" s="188">
        <v>0</v>
      </c>
      <c r="E9" s="188">
        <v>0</v>
      </c>
      <c r="F9" s="188">
        <v>0</v>
      </c>
      <c r="G9" s="188">
        <v>0</v>
      </c>
      <c r="H9" s="188">
        <v>0</v>
      </c>
      <c r="I9" s="188">
        <v>0</v>
      </c>
      <c r="J9" s="188">
        <v>4.2500000000000003E-2</v>
      </c>
      <c r="K9" s="191"/>
      <c r="L9" s="188">
        <v>0</v>
      </c>
      <c r="M9" s="188">
        <v>0</v>
      </c>
      <c r="N9" s="189"/>
      <c r="O9" s="189"/>
      <c r="P9" s="188">
        <v>0</v>
      </c>
      <c r="Q9" s="189"/>
      <c r="R9" s="189"/>
      <c r="S9" s="188">
        <v>0.10463552631578947</v>
      </c>
      <c r="T9" s="189"/>
      <c r="U9" s="189"/>
      <c r="V9" s="8">
        <v>0</v>
      </c>
    </row>
    <row r="10" spans="1:29">
      <c r="A10" s="59" t="s">
        <v>91</v>
      </c>
      <c r="D10" s="188">
        <v>0</v>
      </c>
      <c r="E10" s="188">
        <v>0</v>
      </c>
      <c r="F10" s="188">
        <v>0</v>
      </c>
      <c r="G10" s="188">
        <v>0.73135135135135099</v>
      </c>
      <c r="H10" s="188">
        <v>0.14657142857142899</v>
      </c>
      <c r="I10" s="188">
        <v>0.23100000000000001</v>
      </c>
      <c r="J10" s="188">
        <v>0.38250000000000001</v>
      </c>
      <c r="K10" s="191"/>
      <c r="L10" s="188">
        <v>0</v>
      </c>
      <c r="M10" s="188">
        <v>0.27</v>
      </c>
      <c r="N10" s="189"/>
      <c r="O10" s="189"/>
      <c r="P10" s="188">
        <v>0.01</v>
      </c>
      <c r="Q10" s="189"/>
      <c r="R10" s="189"/>
      <c r="S10" s="188">
        <v>4.2500000000000003E-4</v>
      </c>
      <c r="T10" s="189"/>
      <c r="U10" s="189"/>
      <c r="V10" s="8">
        <v>8.6842105263157897E-4</v>
      </c>
    </row>
    <row r="11" spans="1:29">
      <c r="A11" s="59" t="s">
        <v>134</v>
      </c>
      <c r="D11" s="188">
        <v>0</v>
      </c>
      <c r="E11" s="188">
        <v>0</v>
      </c>
      <c r="F11" s="188">
        <v>0</v>
      </c>
      <c r="G11" s="188">
        <v>0</v>
      </c>
      <c r="H11" s="188">
        <v>0</v>
      </c>
      <c r="I11" s="188">
        <v>0</v>
      </c>
      <c r="J11" s="188">
        <v>0</v>
      </c>
      <c r="K11" s="189"/>
      <c r="L11" s="188">
        <v>0</v>
      </c>
      <c r="M11" s="188">
        <v>0</v>
      </c>
      <c r="N11" s="189"/>
      <c r="O11" s="189"/>
      <c r="P11" s="188">
        <v>0</v>
      </c>
      <c r="Q11" s="189"/>
      <c r="R11" s="189"/>
      <c r="S11" s="188">
        <v>0</v>
      </c>
      <c r="T11" s="189"/>
      <c r="U11" s="189"/>
      <c r="V11" s="8">
        <v>0</v>
      </c>
    </row>
    <row r="12" spans="1:29">
      <c r="A12" s="59" t="s">
        <v>36</v>
      </c>
      <c r="D12" s="188">
        <v>20.897424999999998</v>
      </c>
      <c r="E12" s="188">
        <v>14.9443912162162</v>
      </c>
      <c r="F12" s="188">
        <v>8.7103670886075992</v>
      </c>
      <c r="G12" s="188">
        <v>4.4799216558330501</v>
      </c>
      <c r="H12" s="188">
        <v>9.0549750000000007</v>
      </c>
      <c r="I12" s="188">
        <v>10.827629746835401</v>
      </c>
      <c r="J12" s="188">
        <v>13.2698702531646</v>
      </c>
      <c r="K12" s="191"/>
      <c r="L12" s="188">
        <v>7</v>
      </c>
      <c r="M12" s="188">
        <v>33.25</v>
      </c>
      <c r="N12" s="189"/>
      <c r="O12" s="189"/>
      <c r="P12" s="188">
        <v>31.27</v>
      </c>
      <c r="Q12" s="189"/>
      <c r="R12" s="189"/>
      <c r="S12" s="188">
        <v>15.825647368421052</v>
      </c>
      <c r="T12" s="189"/>
      <c r="U12" s="189"/>
      <c r="V12" s="8">
        <v>11.643478947368425</v>
      </c>
    </row>
    <row r="13" spans="1:29">
      <c r="A13" s="59" t="s">
        <v>92</v>
      </c>
      <c r="D13" s="188">
        <v>2.863575</v>
      </c>
      <c r="E13" s="188">
        <v>4.9720500000000003</v>
      </c>
      <c r="F13" s="188">
        <v>5.2951541139240499</v>
      </c>
      <c r="G13" s="188">
        <v>2.1728253164556999</v>
      </c>
      <c r="H13" s="188">
        <v>7.0874214285714299</v>
      </c>
      <c r="I13" s="188">
        <v>10.720141455696201</v>
      </c>
      <c r="J13" s="188">
        <v>9.2186231012658304</v>
      </c>
      <c r="K13" s="191"/>
      <c r="L13" s="188">
        <v>6.15</v>
      </c>
      <c r="M13" s="188">
        <v>28.79</v>
      </c>
      <c r="N13" s="189"/>
      <c r="O13" s="189"/>
      <c r="P13" s="188">
        <v>13.6</v>
      </c>
      <c r="Q13" s="189"/>
      <c r="R13" s="189"/>
      <c r="S13" s="188">
        <v>15.152159210526301</v>
      </c>
      <c r="T13" s="189"/>
      <c r="U13" s="189"/>
      <c r="V13" s="8">
        <v>15.332805263157894</v>
      </c>
    </row>
    <row r="14" spans="1:29">
      <c r="A14" s="59" t="s">
        <v>135</v>
      </c>
      <c r="D14" s="188">
        <v>0</v>
      </c>
      <c r="E14" s="188">
        <v>0</v>
      </c>
      <c r="F14" s="188">
        <v>0</v>
      </c>
      <c r="G14" s="188">
        <v>0</v>
      </c>
      <c r="H14" s="188">
        <v>0</v>
      </c>
      <c r="I14" s="188">
        <v>0</v>
      </c>
      <c r="J14" s="188">
        <v>0</v>
      </c>
      <c r="K14" s="191"/>
      <c r="L14" s="188">
        <v>0</v>
      </c>
      <c r="M14" s="188">
        <v>0</v>
      </c>
      <c r="N14" s="189"/>
      <c r="O14" s="189"/>
      <c r="P14" s="188">
        <v>2.0699999999999998</v>
      </c>
      <c r="Q14" s="189"/>
      <c r="R14" s="189"/>
      <c r="S14" s="188">
        <v>6.9473684210526312E-2</v>
      </c>
      <c r="T14" s="189"/>
      <c r="U14" s="189"/>
      <c r="V14" s="8">
        <v>1.7368421052631579E-3</v>
      </c>
    </row>
    <row r="15" spans="1:29" s="6" customFormat="1" ht="15.75">
      <c r="A15" s="59"/>
      <c r="B15" s="92"/>
      <c r="C15" s="92"/>
      <c r="D15" s="91"/>
      <c r="E15" s="91"/>
      <c r="F15" s="91"/>
      <c r="G15" s="91"/>
      <c r="H15" s="91"/>
      <c r="I15" s="91"/>
      <c r="J15" s="91"/>
      <c r="K15" s="98"/>
      <c r="L15" s="91"/>
      <c r="M15" s="91"/>
      <c r="N15" s="90"/>
      <c r="O15" s="90"/>
      <c r="P15" s="61"/>
      <c r="Q15" s="90"/>
      <c r="R15" s="90"/>
      <c r="S15" s="61"/>
      <c r="T15" s="90"/>
      <c r="U15" s="90"/>
      <c r="V15" s="19"/>
      <c r="W15" s="19"/>
      <c r="X15" s="19"/>
      <c r="Y15" s="19"/>
      <c r="Z15" s="19"/>
      <c r="AA15" s="19"/>
      <c r="AB15" s="19"/>
    </row>
    <row r="16" spans="1:29" ht="15.75">
      <c r="A16" s="87" t="s">
        <v>93</v>
      </c>
      <c r="B16" s="94"/>
      <c r="C16" s="178" t="s">
        <v>4093</v>
      </c>
      <c r="D16" s="88">
        <v>160</v>
      </c>
      <c r="E16" s="88">
        <v>160</v>
      </c>
      <c r="F16" s="88">
        <v>159</v>
      </c>
      <c r="G16" s="88">
        <v>159</v>
      </c>
      <c r="H16" s="88">
        <v>157</v>
      </c>
      <c r="I16" s="88">
        <v>159</v>
      </c>
      <c r="J16" s="88">
        <v>159</v>
      </c>
      <c r="K16" s="89"/>
      <c r="L16" s="88">
        <v>161</v>
      </c>
      <c r="M16" s="88">
        <v>179</v>
      </c>
      <c r="N16" s="89"/>
      <c r="O16" s="89"/>
      <c r="P16" s="88">
        <v>177</v>
      </c>
      <c r="Q16" s="89"/>
      <c r="R16" s="89"/>
      <c r="S16" s="202">
        <v>156</v>
      </c>
      <c r="T16" s="89"/>
      <c r="U16" s="89"/>
      <c r="V16" s="19">
        <v>179</v>
      </c>
    </row>
    <row r="17" spans="1:28" ht="15.75">
      <c r="A17" s="87"/>
      <c r="B17" s="94"/>
      <c r="C17" s="179" t="s">
        <v>299</v>
      </c>
      <c r="D17" s="202">
        <v>13</v>
      </c>
      <c r="E17" s="202">
        <v>11</v>
      </c>
      <c r="F17" s="202">
        <v>9</v>
      </c>
      <c r="G17" s="202">
        <v>13</v>
      </c>
      <c r="H17" s="202">
        <v>13</v>
      </c>
      <c r="I17" s="202">
        <v>14</v>
      </c>
      <c r="J17" s="202">
        <v>11</v>
      </c>
      <c r="K17" s="240"/>
      <c r="L17" s="202">
        <v>12</v>
      </c>
      <c r="M17" s="202">
        <v>17</v>
      </c>
      <c r="N17" s="241"/>
      <c r="O17" s="241"/>
      <c r="P17" s="202">
        <v>15</v>
      </c>
      <c r="Q17" s="241"/>
      <c r="R17" s="241"/>
      <c r="S17" s="202">
        <v>17</v>
      </c>
      <c r="T17" s="241"/>
      <c r="U17" s="241"/>
      <c r="V17" s="19">
        <v>15</v>
      </c>
    </row>
    <row r="18" spans="1:28" ht="15.75">
      <c r="A18" s="87"/>
      <c r="B18" s="94"/>
      <c r="C18" s="177" t="s">
        <v>4130</v>
      </c>
      <c r="D18" s="88"/>
      <c r="E18" s="88"/>
      <c r="F18" s="88"/>
      <c r="G18" s="88"/>
      <c r="H18" s="88"/>
      <c r="I18" s="88"/>
      <c r="J18" s="88"/>
      <c r="K18" s="89"/>
      <c r="L18" s="88"/>
      <c r="M18" s="88"/>
      <c r="N18" s="89"/>
      <c r="O18" s="89"/>
      <c r="P18" s="88"/>
      <c r="Q18" s="89"/>
      <c r="R18" s="89"/>
      <c r="S18" s="88"/>
      <c r="T18" s="89"/>
      <c r="U18" s="89"/>
    </row>
    <row r="19" spans="1:28">
      <c r="A19" s="59" t="s">
        <v>95</v>
      </c>
      <c r="B19" s="92" t="s">
        <v>158</v>
      </c>
      <c r="D19" s="224">
        <v>68</v>
      </c>
      <c r="E19" s="224">
        <v>71</v>
      </c>
      <c r="F19" s="224">
        <v>64</v>
      </c>
      <c r="G19" s="224">
        <v>80</v>
      </c>
      <c r="H19" s="224">
        <v>127</v>
      </c>
      <c r="I19" s="224">
        <v>129</v>
      </c>
      <c r="J19" s="224">
        <v>128</v>
      </c>
      <c r="K19" s="203"/>
      <c r="L19" s="224">
        <v>121</v>
      </c>
      <c r="M19" s="224">
        <v>155</v>
      </c>
      <c r="N19" s="205"/>
      <c r="O19" s="205"/>
      <c r="P19" s="224">
        <v>92</v>
      </c>
      <c r="Q19" s="205"/>
      <c r="R19" s="205"/>
      <c r="S19" s="224">
        <v>124</v>
      </c>
      <c r="T19" s="205"/>
      <c r="U19" s="205"/>
      <c r="V19" s="16">
        <v>58</v>
      </c>
    </row>
    <row r="20" spans="1:28">
      <c r="A20" s="59" t="s">
        <v>55</v>
      </c>
      <c r="B20" s="92" t="s">
        <v>56</v>
      </c>
      <c r="D20" s="224">
        <v>0</v>
      </c>
      <c r="E20" s="224">
        <v>0</v>
      </c>
      <c r="F20" s="224">
        <v>0</v>
      </c>
      <c r="G20" s="224">
        <v>0</v>
      </c>
      <c r="H20" s="224">
        <v>0</v>
      </c>
      <c r="I20" s="224">
        <v>0</v>
      </c>
      <c r="J20" s="224">
        <v>0</v>
      </c>
      <c r="K20" s="203"/>
      <c r="L20" s="224">
        <v>0</v>
      </c>
      <c r="M20" s="224">
        <v>4</v>
      </c>
      <c r="N20" s="205"/>
      <c r="O20" s="205"/>
      <c r="P20" s="224">
        <v>0</v>
      </c>
      <c r="Q20" s="205"/>
      <c r="R20" s="205"/>
      <c r="S20" s="224">
        <v>0</v>
      </c>
      <c r="T20" s="205"/>
      <c r="U20" s="205"/>
      <c r="V20" s="16" t="s">
        <v>315</v>
      </c>
    </row>
    <row r="21" spans="1:28">
      <c r="A21" s="59" t="s">
        <v>250</v>
      </c>
      <c r="D21" s="224">
        <v>26</v>
      </c>
      <c r="E21" s="224">
        <v>24</v>
      </c>
      <c r="F21" s="224">
        <v>30</v>
      </c>
      <c r="G21" s="224">
        <v>10</v>
      </c>
      <c r="H21" s="224">
        <v>61</v>
      </c>
      <c r="I21" s="224">
        <v>57</v>
      </c>
      <c r="J21" s="224">
        <v>50</v>
      </c>
      <c r="K21" s="203"/>
      <c r="L21" s="224">
        <v>64</v>
      </c>
      <c r="M21" s="224">
        <v>170</v>
      </c>
      <c r="N21" s="205"/>
      <c r="O21" s="205"/>
      <c r="P21" s="224">
        <v>75</v>
      </c>
      <c r="Q21" s="205"/>
      <c r="R21" s="205"/>
      <c r="S21" s="224">
        <v>92</v>
      </c>
      <c r="T21" s="205"/>
      <c r="U21" s="205"/>
      <c r="V21" s="16">
        <v>102</v>
      </c>
    </row>
    <row r="22" spans="1:28">
      <c r="A22" s="59" t="s">
        <v>2939</v>
      </c>
      <c r="D22" s="224">
        <v>0</v>
      </c>
      <c r="E22" s="224">
        <v>0</v>
      </c>
      <c r="F22" s="224">
        <v>0</v>
      </c>
      <c r="G22" s="224">
        <v>0</v>
      </c>
      <c r="H22" s="224">
        <v>0</v>
      </c>
      <c r="I22" s="224">
        <v>0</v>
      </c>
      <c r="J22" s="224">
        <v>0</v>
      </c>
      <c r="K22" s="205"/>
      <c r="L22" s="224">
        <v>0</v>
      </c>
      <c r="M22" s="224">
        <v>0</v>
      </c>
      <c r="N22" s="205"/>
      <c r="O22" s="205"/>
      <c r="P22" s="224">
        <v>0</v>
      </c>
      <c r="Q22" s="205"/>
      <c r="R22" s="205"/>
      <c r="S22" s="224">
        <v>1</v>
      </c>
      <c r="T22" s="205"/>
      <c r="U22" s="205"/>
      <c r="V22" s="16" t="s">
        <v>315</v>
      </c>
    </row>
    <row r="23" spans="1:28">
      <c r="A23" s="59" t="s">
        <v>120</v>
      </c>
      <c r="B23" s="92" t="s">
        <v>153</v>
      </c>
      <c r="D23" s="224">
        <v>0</v>
      </c>
      <c r="E23" s="224">
        <v>0</v>
      </c>
      <c r="F23" s="224">
        <v>0</v>
      </c>
      <c r="G23" s="224">
        <v>0</v>
      </c>
      <c r="H23" s="224">
        <v>3</v>
      </c>
      <c r="I23" s="224">
        <v>0</v>
      </c>
      <c r="J23" s="224">
        <v>0</v>
      </c>
      <c r="K23" s="203"/>
      <c r="L23" s="224">
        <v>0</v>
      </c>
      <c r="M23" s="224">
        <v>0</v>
      </c>
      <c r="N23" s="205"/>
      <c r="O23" s="205"/>
      <c r="P23" s="224">
        <v>0</v>
      </c>
      <c r="Q23" s="205"/>
      <c r="R23" s="205"/>
      <c r="S23" s="224">
        <v>0</v>
      </c>
      <c r="T23" s="205"/>
      <c r="U23" s="205"/>
      <c r="V23" s="16" t="s">
        <v>315</v>
      </c>
    </row>
    <row r="24" spans="1:28" s="24" customFormat="1">
      <c r="A24" s="59"/>
      <c r="B24" s="92"/>
      <c r="C24" s="92"/>
      <c r="D24" s="224"/>
      <c r="E24" s="224"/>
      <c r="F24" s="224"/>
      <c r="G24" s="224"/>
      <c r="H24" s="224"/>
      <c r="I24" s="224"/>
      <c r="J24" s="224"/>
      <c r="K24" s="203"/>
      <c r="L24" s="224"/>
      <c r="M24" s="224"/>
      <c r="N24" s="205"/>
      <c r="O24" s="205"/>
      <c r="P24" s="224"/>
      <c r="Q24" s="205"/>
      <c r="R24" s="205"/>
      <c r="S24" s="224"/>
      <c r="T24" s="205"/>
      <c r="U24" s="205"/>
      <c r="V24" s="26" t="s">
        <v>315</v>
      </c>
      <c r="W24" s="26"/>
      <c r="X24" s="26"/>
      <c r="Y24" s="26"/>
      <c r="Z24" s="26"/>
      <c r="AA24" s="26"/>
      <c r="AB24" s="26"/>
    </row>
    <row r="25" spans="1:28" s="24" customFormat="1">
      <c r="A25" s="59"/>
      <c r="B25" s="92"/>
      <c r="C25" s="92"/>
      <c r="D25" s="224"/>
      <c r="E25" s="224"/>
      <c r="F25" s="224"/>
      <c r="G25" s="224"/>
      <c r="H25" s="224"/>
      <c r="I25" s="224"/>
      <c r="J25" s="224"/>
      <c r="K25" s="203"/>
      <c r="L25" s="224"/>
      <c r="M25" s="224"/>
      <c r="N25" s="205"/>
      <c r="O25" s="205"/>
      <c r="P25" s="224"/>
      <c r="Q25" s="205"/>
      <c r="R25" s="205"/>
      <c r="S25" s="224"/>
      <c r="T25" s="205"/>
      <c r="U25" s="205"/>
      <c r="V25" s="26" t="s">
        <v>315</v>
      </c>
      <c r="W25" s="26"/>
      <c r="X25" s="26"/>
      <c r="Y25" s="26"/>
      <c r="Z25" s="26"/>
      <c r="AA25" s="26"/>
      <c r="AB25" s="26"/>
    </row>
    <row r="26" spans="1:28" s="24" customFormat="1" ht="15.75">
      <c r="A26" s="59" t="s">
        <v>10</v>
      </c>
      <c r="B26" s="92" t="s">
        <v>136</v>
      </c>
      <c r="C26" s="156" t="str">
        <f>VLOOKUP(B26,A_soortinfo!C:F,4,FALSE)</f>
        <v>nvt</v>
      </c>
      <c r="D26" s="225">
        <v>1</v>
      </c>
      <c r="E26" s="225">
        <v>0</v>
      </c>
      <c r="F26" s="225">
        <v>2</v>
      </c>
      <c r="G26" s="225">
        <v>1</v>
      </c>
      <c r="H26" s="225">
        <v>1</v>
      </c>
      <c r="I26" s="225">
        <v>1</v>
      </c>
      <c r="J26" s="225">
        <v>0</v>
      </c>
      <c r="K26" s="228"/>
      <c r="L26" s="224">
        <v>2</v>
      </c>
      <c r="M26" s="224">
        <v>4</v>
      </c>
      <c r="N26" s="230"/>
      <c r="O26" s="230"/>
      <c r="P26" s="225">
        <v>6</v>
      </c>
      <c r="Q26" s="230"/>
      <c r="R26" s="230"/>
      <c r="S26" s="224">
        <v>7</v>
      </c>
      <c r="T26" s="230"/>
      <c r="U26" s="230"/>
      <c r="V26" s="26">
        <v>3</v>
      </c>
      <c r="W26" s="26"/>
      <c r="X26" s="26"/>
      <c r="Y26" s="26"/>
      <c r="Z26" s="26"/>
      <c r="AA26" s="26"/>
      <c r="AB26" s="26"/>
    </row>
    <row r="27" spans="1:28" s="24" customFormat="1" ht="15.75">
      <c r="A27" s="59" t="s">
        <v>268</v>
      </c>
      <c r="B27" s="92" t="s">
        <v>2959</v>
      </c>
      <c r="C27" s="156" t="str">
        <f>VLOOKUP(B27,A_soortinfo!C:F,4,FALSE)</f>
        <v>BE</v>
      </c>
      <c r="D27" s="225">
        <v>0</v>
      </c>
      <c r="E27" s="225">
        <v>0</v>
      </c>
      <c r="F27" s="225">
        <v>1</v>
      </c>
      <c r="G27" s="225">
        <v>0</v>
      </c>
      <c r="H27" s="225">
        <v>0</v>
      </c>
      <c r="I27" s="225">
        <v>0</v>
      </c>
      <c r="J27" s="225">
        <v>0</v>
      </c>
      <c r="K27" s="228"/>
      <c r="L27" s="225">
        <v>2</v>
      </c>
      <c r="M27" s="225">
        <v>0</v>
      </c>
      <c r="N27" s="230"/>
      <c r="O27" s="230"/>
      <c r="P27" s="225">
        <v>0</v>
      </c>
      <c r="Q27" s="230"/>
      <c r="R27" s="230"/>
      <c r="S27" s="224">
        <v>0</v>
      </c>
      <c r="T27" s="230"/>
      <c r="U27" s="230"/>
      <c r="V27" s="26" t="s">
        <v>315</v>
      </c>
      <c r="W27" s="26"/>
      <c r="X27" s="26"/>
      <c r="Y27" s="26"/>
      <c r="Z27" s="26"/>
      <c r="AA27" s="26"/>
      <c r="AB27" s="26"/>
    </row>
    <row r="28" spans="1:28" ht="15.75">
      <c r="A28" s="59" t="s">
        <v>267</v>
      </c>
      <c r="B28" s="92" t="s">
        <v>53</v>
      </c>
      <c r="C28" s="156" t="str">
        <f>VLOOKUP(B28,A_soortinfo!C:F,4,FALSE)</f>
        <v>BE</v>
      </c>
      <c r="D28" s="225">
        <v>0</v>
      </c>
      <c r="E28" s="225">
        <v>0</v>
      </c>
      <c r="F28" s="225">
        <v>0</v>
      </c>
      <c r="G28" s="225">
        <v>0</v>
      </c>
      <c r="H28" s="225">
        <v>0</v>
      </c>
      <c r="I28" s="225">
        <v>0</v>
      </c>
      <c r="J28" s="225">
        <v>0</v>
      </c>
      <c r="K28" s="228"/>
      <c r="L28" s="225">
        <v>0</v>
      </c>
      <c r="M28" s="225">
        <v>0</v>
      </c>
      <c r="N28" s="230"/>
      <c r="O28" s="230"/>
      <c r="P28" s="225">
        <v>0</v>
      </c>
      <c r="Q28" s="230"/>
      <c r="R28" s="230"/>
      <c r="S28" s="224">
        <v>2</v>
      </c>
      <c r="T28" s="230"/>
      <c r="U28" s="230"/>
      <c r="V28" s="16" t="s">
        <v>315</v>
      </c>
    </row>
    <row r="29" spans="1:28" ht="15.75">
      <c r="A29" s="59" t="s">
        <v>275</v>
      </c>
      <c r="B29" s="92" t="s">
        <v>192</v>
      </c>
      <c r="C29" s="156" t="str">
        <f>VLOOKUP(B29,A_soortinfo!C:F,4,FALSE)</f>
        <v>nvt</v>
      </c>
      <c r="D29" s="225">
        <v>0</v>
      </c>
      <c r="E29" s="225">
        <v>0</v>
      </c>
      <c r="F29" s="225">
        <v>0</v>
      </c>
      <c r="G29" s="225">
        <v>0</v>
      </c>
      <c r="H29" s="225">
        <v>0</v>
      </c>
      <c r="I29" s="225">
        <v>0</v>
      </c>
      <c r="J29" s="225">
        <v>0</v>
      </c>
      <c r="K29" s="228"/>
      <c r="L29" s="225">
        <v>0</v>
      </c>
      <c r="M29" s="225">
        <v>4</v>
      </c>
      <c r="N29" s="230"/>
      <c r="O29" s="230"/>
      <c r="P29" s="225">
        <v>6</v>
      </c>
      <c r="Q29" s="230"/>
      <c r="R29" s="230"/>
      <c r="S29" s="224">
        <v>5</v>
      </c>
      <c r="T29" s="230"/>
      <c r="U29" s="230"/>
      <c r="V29" s="16">
        <v>2</v>
      </c>
    </row>
    <row r="30" spans="1:28" ht="15.75">
      <c r="A30" s="59" t="s">
        <v>275</v>
      </c>
      <c r="B30" s="92" t="s">
        <v>102</v>
      </c>
      <c r="C30" s="156" t="str">
        <f>VLOOKUP(B30,A_soortinfo!C:F,4,FALSE)</f>
        <v>TNB</v>
      </c>
      <c r="D30" s="225">
        <v>0</v>
      </c>
      <c r="E30" s="225">
        <v>0</v>
      </c>
      <c r="F30" s="225">
        <v>0</v>
      </c>
      <c r="G30" s="225">
        <v>1</v>
      </c>
      <c r="H30" s="225">
        <v>0</v>
      </c>
      <c r="I30" s="225">
        <v>0</v>
      </c>
      <c r="J30" s="225">
        <v>0</v>
      </c>
      <c r="K30" s="228"/>
      <c r="L30" s="225">
        <v>0</v>
      </c>
      <c r="M30" s="225">
        <v>0</v>
      </c>
      <c r="N30" s="230"/>
      <c r="O30" s="230"/>
      <c r="P30" s="225">
        <v>0</v>
      </c>
      <c r="Q30" s="230"/>
      <c r="R30" s="230"/>
      <c r="S30" s="224">
        <v>5</v>
      </c>
      <c r="T30" s="230"/>
      <c r="U30" s="230"/>
      <c r="V30" s="16">
        <v>1</v>
      </c>
    </row>
    <row r="31" spans="1:28" ht="15.75">
      <c r="C31" s="156"/>
      <c r="D31" s="224"/>
      <c r="E31" s="224"/>
      <c r="F31" s="224"/>
      <c r="G31" s="224"/>
      <c r="H31" s="224"/>
      <c r="I31" s="224"/>
      <c r="J31" s="224"/>
      <c r="K31" s="205"/>
      <c r="L31" s="224"/>
      <c r="M31" s="224"/>
      <c r="N31" s="205"/>
      <c r="O31" s="205"/>
      <c r="P31" s="224"/>
      <c r="Q31" s="205"/>
      <c r="R31" s="205"/>
      <c r="S31" s="224"/>
      <c r="T31" s="205"/>
      <c r="U31" s="205"/>
    </row>
    <row r="32" spans="1:28" ht="15.75">
      <c r="A32" s="59" t="s">
        <v>22</v>
      </c>
      <c r="B32" s="92" t="s">
        <v>160</v>
      </c>
      <c r="C32" s="156" t="str">
        <f>VLOOKUP(B32,A_soortinfo!C:F,4,FALSE)</f>
        <v>nvt</v>
      </c>
      <c r="D32" s="224">
        <v>1</v>
      </c>
      <c r="E32" s="224">
        <v>7</v>
      </c>
      <c r="F32" s="224">
        <v>5</v>
      </c>
      <c r="G32" s="224">
        <v>6</v>
      </c>
      <c r="H32" s="224">
        <v>18</v>
      </c>
      <c r="I32" s="224">
        <v>48</v>
      </c>
      <c r="J32" s="224">
        <v>60</v>
      </c>
      <c r="K32" s="203"/>
      <c r="L32" s="224">
        <v>48</v>
      </c>
      <c r="M32" s="224">
        <v>77</v>
      </c>
      <c r="N32" s="205"/>
      <c r="O32" s="205"/>
      <c r="P32" s="224">
        <v>96</v>
      </c>
      <c r="Q32" s="205"/>
      <c r="R32" s="205"/>
      <c r="S32" s="224">
        <v>38</v>
      </c>
      <c r="T32" s="205"/>
      <c r="U32" s="205"/>
      <c r="V32" s="16">
        <v>31</v>
      </c>
    </row>
    <row r="33" spans="1:22" ht="15.75">
      <c r="A33" s="59" t="s">
        <v>12</v>
      </c>
      <c r="B33" s="92" t="s">
        <v>80</v>
      </c>
      <c r="C33" s="156" t="str">
        <f>VLOOKUP(B33,A_soortinfo!C:F,4,FALSE)</f>
        <v>nvt</v>
      </c>
      <c r="D33" s="224">
        <v>2</v>
      </c>
      <c r="E33" s="224">
        <v>2</v>
      </c>
      <c r="F33" s="224">
        <v>4</v>
      </c>
      <c r="G33" s="224">
        <v>5</v>
      </c>
      <c r="H33" s="224">
        <v>7</v>
      </c>
      <c r="I33" s="224">
        <v>4</v>
      </c>
      <c r="J33" s="224">
        <v>4</v>
      </c>
      <c r="K33" s="203"/>
      <c r="L33" s="224">
        <v>7</v>
      </c>
      <c r="M33" s="224">
        <v>12</v>
      </c>
      <c r="N33" s="205"/>
      <c r="O33" s="205"/>
      <c r="P33" s="224">
        <v>15</v>
      </c>
      <c r="Q33" s="205"/>
      <c r="R33" s="205"/>
      <c r="S33" s="224">
        <v>27</v>
      </c>
      <c r="T33" s="205"/>
      <c r="U33" s="205"/>
      <c r="V33" s="16">
        <v>12</v>
      </c>
    </row>
    <row r="34" spans="1:22" ht="15.75">
      <c r="A34" s="59" t="s">
        <v>104</v>
      </c>
      <c r="B34" s="92" t="s">
        <v>129</v>
      </c>
      <c r="C34" s="156" t="str">
        <f>VLOOKUP(B34,A_soortinfo!C:F,4,FALSE)</f>
        <v>nvt</v>
      </c>
      <c r="D34" s="224">
        <v>7</v>
      </c>
      <c r="E34" s="224">
        <v>3</v>
      </c>
      <c r="F34" s="224">
        <v>0</v>
      </c>
      <c r="G34" s="224">
        <v>2</v>
      </c>
      <c r="H34" s="224">
        <v>1</v>
      </c>
      <c r="I34" s="224">
        <v>2</v>
      </c>
      <c r="J34" s="224">
        <v>6</v>
      </c>
      <c r="K34" s="203"/>
      <c r="L34" s="224">
        <v>0</v>
      </c>
      <c r="M34" s="224">
        <v>1</v>
      </c>
      <c r="N34" s="205"/>
      <c r="O34" s="205"/>
      <c r="P34" s="224">
        <v>0</v>
      </c>
      <c r="Q34" s="205"/>
      <c r="R34" s="205"/>
      <c r="S34" s="224">
        <v>7</v>
      </c>
      <c r="T34" s="205"/>
      <c r="U34" s="205"/>
      <c r="V34" s="16">
        <v>3</v>
      </c>
    </row>
    <row r="35" spans="1:22" ht="15.75">
      <c r="A35" s="59" t="s">
        <v>54</v>
      </c>
      <c r="B35" s="92" t="s">
        <v>223</v>
      </c>
      <c r="C35" s="156" t="str">
        <f>VLOOKUP(B35,A_soortinfo!C:F,4,FALSE)</f>
        <v>nvt</v>
      </c>
      <c r="D35" s="224">
        <v>0</v>
      </c>
      <c r="E35" s="224">
        <v>0</v>
      </c>
      <c r="F35" s="224">
        <v>0</v>
      </c>
      <c r="G35" s="224">
        <v>0</v>
      </c>
      <c r="H35" s="224">
        <v>0</v>
      </c>
      <c r="I35" s="224">
        <v>0</v>
      </c>
      <c r="J35" s="224">
        <v>0</v>
      </c>
      <c r="K35" s="203"/>
      <c r="L35" s="224">
        <v>0</v>
      </c>
      <c r="M35" s="224">
        <v>1</v>
      </c>
      <c r="N35" s="205"/>
      <c r="O35" s="205"/>
      <c r="P35" s="224">
        <v>0</v>
      </c>
      <c r="Q35" s="205"/>
      <c r="R35" s="205"/>
      <c r="S35" s="224">
        <v>0</v>
      </c>
      <c r="T35" s="205"/>
      <c r="U35" s="205"/>
      <c r="V35" s="16" t="s">
        <v>315</v>
      </c>
    </row>
    <row r="36" spans="1:22" ht="15.75">
      <c r="A36" s="59" t="s">
        <v>13</v>
      </c>
      <c r="B36" s="92" t="s">
        <v>161</v>
      </c>
      <c r="C36" s="156" t="str">
        <f>VLOOKUP(B36,A_soortinfo!C:F,4,FALSE)</f>
        <v>nvt</v>
      </c>
      <c r="D36" s="224">
        <v>17</v>
      </c>
      <c r="E36" s="224">
        <v>10</v>
      </c>
      <c r="F36" s="224">
        <v>9</v>
      </c>
      <c r="G36" s="224">
        <v>14</v>
      </c>
      <c r="H36" s="224">
        <v>29</v>
      </c>
      <c r="I36" s="224">
        <v>32</v>
      </c>
      <c r="J36" s="224">
        <v>27</v>
      </c>
      <c r="K36" s="203"/>
      <c r="L36" s="224">
        <v>37</v>
      </c>
      <c r="M36" s="224">
        <v>24</v>
      </c>
      <c r="N36" s="205"/>
      <c r="O36" s="205"/>
      <c r="P36" s="224">
        <v>50</v>
      </c>
      <c r="Q36" s="205"/>
      <c r="R36" s="205"/>
      <c r="S36" s="224">
        <v>56</v>
      </c>
      <c r="T36" s="205"/>
      <c r="U36" s="205"/>
      <c r="V36" s="16">
        <v>30</v>
      </c>
    </row>
    <row r="37" spans="1:22" ht="15.75">
      <c r="A37" s="59" t="s">
        <v>2935</v>
      </c>
      <c r="B37" s="92" t="s">
        <v>2945</v>
      </c>
      <c r="C37" s="156" t="str">
        <f>VLOOKUP(B37,A_soortinfo!C:F,4,FALSE)</f>
        <v>nvt</v>
      </c>
      <c r="D37" s="224">
        <v>0</v>
      </c>
      <c r="E37" s="224">
        <v>0</v>
      </c>
      <c r="F37" s="224">
        <v>0</v>
      </c>
      <c r="G37" s="224">
        <v>0</v>
      </c>
      <c r="H37" s="224">
        <v>0</v>
      </c>
      <c r="I37" s="224">
        <v>0</v>
      </c>
      <c r="J37" s="224">
        <v>0</v>
      </c>
      <c r="K37" s="203"/>
      <c r="L37" s="224">
        <v>0</v>
      </c>
      <c r="M37" s="224">
        <v>0</v>
      </c>
      <c r="N37" s="205"/>
      <c r="O37" s="205"/>
      <c r="P37" s="224">
        <v>0</v>
      </c>
      <c r="Q37" s="205"/>
      <c r="R37" s="205"/>
      <c r="S37" s="224">
        <v>1</v>
      </c>
      <c r="T37" s="205"/>
      <c r="U37" s="205"/>
      <c r="V37" s="16" t="s">
        <v>315</v>
      </c>
    </row>
    <row r="38" spans="1:22" ht="15.75">
      <c r="A38" s="59" t="s">
        <v>81</v>
      </c>
      <c r="B38" s="92" t="s">
        <v>82</v>
      </c>
      <c r="C38" s="156" t="str">
        <f>VLOOKUP(B38,A_soortinfo!C:F,4,FALSE)</f>
        <v>nvt</v>
      </c>
      <c r="D38" s="224">
        <v>0</v>
      </c>
      <c r="E38" s="224">
        <v>1</v>
      </c>
      <c r="F38" s="224">
        <v>0</v>
      </c>
      <c r="G38" s="224">
        <v>0</v>
      </c>
      <c r="H38" s="224">
        <v>0</v>
      </c>
      <c r="I38" s="224">
        <v>0</v>
      </c>
      <c r="J38" s="224">
        <v>0</v>
      </c>
      <c r="K38" s="203"/>
      <c r="L38" s="224">
        <v>0</v>
      </c>
      <c r="M38" s="224">
        <v>0</v>
      </c>
      <c r="N38" s="205"/>
      <c r="O38" s="205"/>
      <c r="P38" s="224">
        <v>4</v>
      </c>
      <c r="Q38" s="205"/>
      <c r="R38" s="205"/>
      <c r="S38" s="224">
        <v>0</v>
      </c>
      <c r="T38" s="205"/>
      <c r="U38" s="205"/>
      <c r="V38" s="16" t="s">
        <v>315</v>
      </c>
    </row>
    <row r="39" spans="1:22" ht="15.75">
      <c r="A39" s="59" t="s">
        <v>42</v>
      </c>
      <c r="B39" s="92" t="s">
        <v>137</v>
      </c>
      <c r="C39" s="156" t="str">
        <f>VLOOKUP(B39,A_soortinfo!C:F,4,FALSE)</f>
        <v>nvt</v>
      </c>
      <c r="D39" s="224">
        <v>0</v>
      </c>
      <c r="E39" s="224">
        <v>0</v>
      </c>
      <c r="F39" s="224">
        <v>0</v>
      </c>
      <c r="G39" s="224">
        <v>0</v>
      </c>
      <c r="H39" s="224">
        <v>0</v>
      </c>
      <c r="I39" s="224">
        <v>0</v>
      </c>
      <c r="J39" s="224">
        <v>0</v>
      </c>
      <c r="K39" s="203"/>
      <c r="L39" s="224">
        <v>0</v>
      </c>
      <c r="M39" s="224">
        <v>0</v>
      </c>
      <c r="N39" s="205"/>
      <c r="O39" s="205"/>
      <c r="P39" s="224">
        <v>1</v>
      </c>
      <c r="Q39" s="205"/>
      <c r="R39" s="205"/>
      <c r="S39" s="224">
        <v>3</v>
      </c>
      <c r="T39" s="205"/>
      <c r="U39" s="205"/>
      <c r="V39" s="16">
        <v>1</v>
      </c>
    </row>
    <row r="40" spans="1:22" ht="15.75">
      <c r="A40" s="326" t="s">
        <v>105</v>
      </c>
      <c r="B40" s="327" t="s">
        <v>220</v>
      </c>
      <c r="C40" s="156" t="str">
        <f>VLOOKUP(B40,A_soortinfo!C:F,4,FALSE)</f>
        <v>nvt</v>
      </c>
      <c r="D40" s="224"/>
      <c r="E40" s="224"/>
      <c r="F40" s="224"/>
      <c r="G40" s="224"/>
      <c r="H40" s="224"/>
      <c r="I40" s="224"/>
      <c r="J40" s="224"/>
      <c r="K40" s="203"/>
      <c r="L40" s="224"/>
      <c r="M40" s="224"/>
      <c r="N40" s="205"/>
      <c r="O40" s="205"/>
      <c r="P40" s="224"/>
      <c r="Q40" s="205"/>
      <c r="R40" s="205"/>
      <c r="S40" s="224"/>
      <c r="T40" s="205"/>
      <c r="U40" s="205"/>
      <c r="V40" s="16">
        <v>2</v>
      </c>
    </row>
    <row r="41" spans="1:22" ht="15.75">
      <c r="A41" s="59" t="s">
        <v>106</v>
      </c>
      <c r="B41" s="92" t="s">
        <v>147</v>
      </c>
      <c r="C41" s="156" t="str">
        <f>VLOOKUP(B41,A_soortinfo!C:F,4,FALSE)</f>
        <v>nvt</v>
      </c>
      <c r="D41" s="224">
        <v>0</v>
      </c>
      <c r="E41" s="224">
        <v>0</v>
      </c>
      <c r="F41" s="224">
        <v>0</v>
      </c>
      <c r="G41" s="224">
        <v>0</v>
      </c>
      <c r="H41" s="224">
        <v>1</v>
      </c>
      <c r="I41" s="224">
        <v>0</v>
      </c>
      <c r="J41" s="224">
        <v>0</v>
      </c>
      <c r="K41" s="203"/>
      <c r="L41" s="224">
        <v>0</v>
      </c>
      <c r="M41" s="224">
        <v>0</v>
      </c>
      <c r="N41" s="205"/>
      <c r="O41" s="205"/>
      <c r="P41" s="224">
        <v>0</v>
      </c>
      <c r="Q41" s="205"/>
      <c r="R41" s="205"/>
      <c r="S41" s="224">
        <v>0</v>
      </c>
      <c r="T41" s="205"/>
      <c r="U41" s="205"/>
      <c r="V41" s="16" t="s">
        <v>315</v>
      </c>
    </row>
    <row r="42" spans="1:22" ht="15.75">
      <c r="A42" s="59" t="s">
        <v>112</v>
      </c>
      <c r="B42" s="92" t="s">
        <v>139</v>
      </c>
      <c r="C42" s="156" t="str">
        <f>VLOOKUP(B42,A_soortinfo!C:F,4,FALSE)</f>
        <v>nvt</v>
      </c>
      <c r="D42" s="224">
        <v>1</v>
      </c>
      <c r="E42" s="224">
        <v>0</v>
      </c>
      <c r="F42" s="224">
        <v>0</v>
      </c>
      <c r="G42" s="224">
        <v>0</v>
      </c>
      <c r="H42" s="224">
        <v>0</v>
      </c>
      <c r="I42" s="224">
        <v>0</v>
      </c>
      <c r="J42" s="224">
        <v>0</v>
      </c>
      <c r="K42" s="203"/>
      <c r="L42" s="224">
        <v>0</v>
      </c>
      <c r="M42" s="224">
        <v>0</v>
      </c>
      <c r="N42" s="205"/>
      <c r="O42" s="205"/>
      <c r="P42" s="224">
        <v>0</v>
      </c>
      <c r="Q42" s="205"/>
      <c r="R42" s="205"/>
      <c r="S42" s="224">
        <v>0</v>
      </c>
      <c r="T42" s="205"/>
      <c r="U42" s="205"/>
      <c r="V42" s="16" t="s">
        <v>315</v>
      </c>
    </row>
    <row r="43" spans="1:22" ht="15.75">
      <c r="A43" s="59" t="s">
        <v>109</v>
      </c>
      <c r="B43" s="92" t="s">
        <v>146</v>
      </c>
      <c r="C43" s="156" t="str">
        <f>VLOOKUP(B43,A_soortinfo!C:F,4,FALSE)</f>
        <v>nvt</v>
      </c>
      <c r="D43" s="224">
        <v>0</v>
      </c>
      <c r="E43" s="224">
        <v>0</v>
      </c>
      <c r="F43" s="224">
        <v>0</v>
      </c>
      <c r="G43" s="224">
        <v>1</v>
      </c>
      <c r="H43" s="224">
        <v>0</v>
      </c>
      <c r="I43" s="224">
        <v>1</v>
      </c>
      <c r="J43" s="224">
        <v>0</v>
      </c>
      <c r="K43" s="203"/>
      <c r="L43" s="224">
        <v>0</v>
      </c>
      <c r="M43" s="224">
        <v>1</v>
      </c>
      <c r="N43" s="205"/>
      <c r="O43" s="205"/>
      <c r="P43" s="224">
        <v>0</v>
      </c>
      <c r="Q43" s="205"/>
      <c r="R43" s="205"/>
      <c r="S43" s="224">
        <v>0</v>
      </c>
      <c r="T43" s="205"/>
      <c r="U43" s="205"/>
      <c r="V43" s="16" t="s">
        <v>315</v>
      </c>
    </row>
    <row r="44" spans="1:22" ht="15.75">
      <c r="A44" s="59" t="s">
        <v>40</v>
      </c>
      <c r="B44" s="92" t="s">
        <v>140</v>
      </c>
      <c r="C44" s="156" t="str">
        <f>VLOOKUP(B44,A_soortinfo!C:F,4,FALSE)</f>
        <v>nvt</v>
      </c>
      <c r="D44" s="224">
        <v>0</v>
      </c>
      <c r="E44" s="224">
        <v>0</v>
      </c>
      <c r="F44" s="224">
        <v>0</v>
      </c>
      <c r="G44" s="224">
        <v>0</v>
      </c>
      <c r="H44" s="224">
        <v>0</v>
      </c>
      <c r="I44" s="224">
        <v>0</v>
      </c>
      <c r="J44" s="224">
        <v>0</v>
      </c>
      <c r="K44" s="203"/>
      <c r="L44" s="224">
        <v>0</v>
      </c>
      <c r="M44" s="224">
        <v>1</v>
      </c>
      <c r="N44" s="205"/>
      <c r="O44" s="205"/>
      <c r="P44" s="224">
        <v>0</v>
      </c>
      <c r="Q44" s="205"/>
      <c r="R44" s="205"/>
      <c r="S44" s="224">
        <v>0</v>
      </c>
      <c r="T44" s="205"/>
      <c r="U44" s="205"/>
      <c r="V44" s="16" t="s">
        <v>315</v>
      </c>
    </row>
    <row r="45" spans="1:22" ht="15.75">
      <c r="A45" s="59" t="s">
        <v>107</v>
      </c>
      <c r="B45" s="92" t="s">
        <v>209</v>
      </c>
      <c r="C45" s="156" t="str">
        <f>VLOOKUP(B45,A_soortinfo!C:F,4,FALSE)</f>
        <v>nvt</v>
      </c>
      <c r="D45" s="224">
        <v>0</v>
      </c>
      <c r="E45" s="224">
        <v>0</v>
      </c>
      <c r="F45" s="224">
        <v>0</v>
      </c>
      <c r="G45" s="224">
        <v>0</v>
      </c>
      <c r="H45" s="224">
        <v>0</v>
      </c>
      <c r="I45" s="224">
        <v>0</v>
      </c>
      <c r="J45" s="224">
        <v>1</v>
      </c>
      <c r="K45" s="203"/>
      <c r="L45" s="224">
        <v>0</v>
      </c>
      <c r="M45" s="224">
        <v>0</v>
      </c>
      <c r="N45" s="205"/>
      <c r="O45" s="205"/>
      <c r="P45" s="224">
        <v>0</v>
      </c>
      <c r="Q45" s="205"/>
      <c r="R45" s="205"/>
      <c r="S45" s="224">
        <v>0</v>
      </c>
      <c r="T45" s="205"/>
      <c r="U45" s="205"/>
      <c r="V45" s="16">
        <v>1</v>
      </c>
    </row>
    <row r="46" spans="1:22" ht="15.75">
      <c r="A46" s="59" t="s">
        <v>98</v>
      </c>
      <c r="B46" s="92" t="s">
        <v>149</v>
      </c>
      <c r="C46" s="156" t="str">
        <f>VLOOKUP(B46,A_soortinfo!C:F,4,FALSE)</f>
        <v>nvt</v>
      </c>
      <c r="D46" s="224">
        <v>0</v>
      </c>
      <c r="E46" s="224">
        <v>0</v>
      </c>
      <c r="F46" s="224">
        <v>0</v>
      </c>
      <c r="G46" s="224">
        <v>2</v>
      </c>
      <c r="H46" s="224">
        <v>4</v>
      </c>
      <c r="I46" s="224">
        <v>4</v>
      </c>
      <c r="J46" s="224">
        <v>0</v>
      </c>
      <c r="K46" s="203"/>
      <c r="L46" s="224">
        <v>0</v>
      </c>
      <c r="M46" s="224">
        <v>3</v>
      </c>
      <c r="N46" s="205"/>
      <c r="O46" s="205"/>
      <c r="P46" s="224">
        <v>2</v>
      </c>
      <c r="Q46" s="205"/>
      <c r="R46" s="205"/>
      <c r="S46" s="224">
        <v>0</v>
      </c>
      <c r="T46" s="205"/>
      <c r="U46" s="205"/>
      <c r="V46" s="16">
        <v>1</v>
      </c>
    </row>
    <row r="47" spans="1:22" ht="15.75">
      <c r="A47" s="59" t="s">
        <v>14</v>
      </c>
      <c r="B47" s="92" t="s">
        <v>4131</v>
      </c>
      <c r="C47" s="156" t="str">
        <f>VLOOKUP(B47,A_soortinfo!C:F,4,FALSE)</f>
        <v>nvt</v>
      </c>
      <c r="D47" s="224">
        <v>105</v>
      </c>
      <c r="E47" s="224">
        <v>89</v>
      </c>
      <c r="F47" s="224">
        <v>89</v>
      </c>
      <c r="G47" s="224">
        <v>118</v>
      </c>
      <c r="H47" s="224">
        <v>110</v>
      </c>
      <c r="I47" s="224">
        <v>113</v>
      </c>
      <c r="J47" s="224">
        <v>107</v>
      </c>
      <c r="K47" s="203"/>
      <c r="L47" s="224">
        <v>101</v>
      </c>
      <c r="M47" s="224">
        <v>112</v>
      </c>
      <c r="N47" s="205"/>
      <c r="O47" s="205"/>
      <c r="P47" s="224">
        <v>99</v>
      </c>
      <c r="Q47" s="205"/>
      <c r="R47" s="205"/>
      <c r="S47" s="224">
        <v>69</v>
      </c>
      <c r="T47" s="205"/>
      <c r="U47" s="205"/>
      <c r="V47" s="16">
        <v>92</v>
      </c>
    </row>
    <row r="48" spans="1:22" ht="15.75">
      <c r="A48" s="59" t="s">
        <v>18</v>
      </c>
      <c r="B48" s="92" t="s">
        <v>58</v>
      </c>
      <c r="C48" s="156" t="str">
        <f>VLOOKUP(B48,A_soortinfo!C:F,4,FALSE)</f>
        <v>exoot</v>
      </c>
      <c r="D48" s="224">
        <v>0</v>
      </c>
      <c r="E48" s="224">
        <v>0</v>
      </c>
      <c r="F48" s="224">
        <v>0</v>
      </c>
      <c r="G48" s="224">
        <v>0</v>
      </c>
      <c r="H48" s="224">
        <v>0</v>
      </c>
      <c r="I48" s="224">
        <v>3</v>
      </c>
      <c r="J48" s="224">
        <v>28</v>
      </c>
      <c r="K48" s="203"/>
      <c r="L48" s="224">
        <v>56</v>
      </c>
      <c r="M48" s="224">
        <v>115</v>
      </c>
      <c r="N48" s="205"/>
      <c r="O48" s="205"/>
      <c r="P48" s="224">
        <v>58</v>
      </c>
      <c r="Q48" s="205"/>
      <c r="R48" s="205"/>
      <c r="S48" s="224">
        <v>39</v>
      </c>
      <c r="T48" s="205"/>
      <c r="U48" s="205"/>
      <c r="V48" s="16">
        <v>24</v>
      </c>
    </row>
    <row r="49" spans="1:28" ht="15.75">
      <c r="A49" s="59" t="s">
        <v>17</v>
      </c>
      <c r="B49" s="92" t="s">
        <v>216</v>
      </c>
      <c r="C49" s="156" t="str">
        <f>VLOOKUP(B49,A_soortinfo!C:F,4,FALSE)</f>
        <v>KW</v>
      </c>
      <c r="D49" s="224">
        <v>1</v>
      </c>
      <c r="E49" s="224">
        <v>10</v>
      </c>
      <c r="F49" s="224">
        <v>15</v>
      </c>
      <c r="G49" s="224">
        <v>1</v>
      </c>
      <c r="H49" s="224">
        <v>5</v>
      </c>
      <c r="I49" s="224">
        <v>11</v>
      </c>
      <c r="J49" s="224">
        <v>34</v>
      </c>
      <c r="K49" s="203"/>
      <c r="L49" s="224">
        <v>15</v>
      </c>
      <c r="M49" s="224">
        <v>43</v>
      </c>
      <c r="N49" s="205"/>
      <c r="O49" s="205"/>
      <c r="P49" s="224">
        <v>3</v>
      </c>
      <c r="Q49" s="205"/>
      <c r="R49" s="205"/>
      <c r="S49" s="224">
        <v>1</v>
      </c>
      <c r="T49" s="205"/>
      <c r="U49" s="205"/>
      <c r="V49" s="16" t="s">
        <v>315</v>
      </c>
    </row>
    <row r="50" spans="1:28" ht="15.75">
      <c r="A50" s="59" t="s">
        <v>205</v>
      </c>
      <c r="B50" s="92" t="s">
        <v>225</v>
      </c>
      <c r="C50" s="156" t="str">
        <f>VLOOKUP(B50,A_soortinfo!C:F,4,FALSE)</f>
        <v>BE</v>
      </c>
      <c r="D50" s="224">
        <v>8</v>
      </c>
      <c r="E50" s="224">
        <v>1</v>
      </c>
      <c r="F50" s="224">
        <v>0</v>
      </c>
      <c r="G50" s="224">
        <v>0</v>
      </c>
      <c r="H50" s="224">
        <v>0</v>
      </c>
      <c r="I50" s="224">
        <v>1</v>
      </c>
      <c r="J50" s="224">
        <v>0</v>
      </c>
      <c r="K50" s="203"/>
      <c r="L50" s="224">
        <v>0</v>
      </c>
      <c r="M50" s="224">
        <v>0</v>
      </c>
      <c r="N50" s="205"/>
      <c r="O50" s="205"/>
      <c r="P50" s="224">
        <v>0</v>
      </c>
      <c r="Q50" s="205"/>
      <c r="R50" s="205"/>
      <c r="S50" s="224">
        <v>0</v>
      </c>
      <c r="T50" s="205"/>
      <c r="U50" s="205"/>
      <c r="V50" s="16" t="s">
        <v>315</v>
      </c>
    </row>
    <row r="51" spans="1:28" ht="15.75">
      <c r="A51" s="59" t="s">
        <v>159</v>
      </c>
      <c r="B51" s="24" t="s">
        <v>144</v>
      </c>
      <c r="C51" s="156" t="str">
        <f>VLOOKUP(B51,A_soortinfo!C:F,4,FALSE)</f>
        <v>nvt</v>
      </c>
      <c r="D51" s="224">
        <v>0</v>
      </c>
      <c r="E51" s="224">
        <v>0</v>
      </c>
      <c r="F51" s="224">
        <v>0</v>
      </c>
      <c r="G51" s="224">
        <v>0</v>
      </c>
      <c r="H51" s="224">
        <v>0</v>
      </c>
      <c r="I51" s="224">
        <v>0</v>
      </c>
      <c r="J51" s="224">
        <v>0</v>
      </c>
      <c r="K51" s="203"/>
      <c r="L51" s="224">
        <v>0</v>
      </c>
      <c r="M51" s="224">
        <v>0</v>
      </c>
      <c r="N51" s="205"/>
      <c r="O51" s="205"/>
      <c r="P51" s="224">
        <v>0</v>
      </c>
      <c r="Q51" s="205"/>
      <c r="R51" s="205"/>
      <c r="S51" s="224">
        <v>1</v>
      </c>
      <c r="T51" s="205"/>
      <c r="U51" s="205"/>
      <c r="V51" s="16" t="s">
        <v>315</v>
      </c>
    </row>
    <row r="52" spans="1:28" ht="15.75">
      <c r="A52" s="59" t="s">
        <v>32</v>
      </c>
      <c r="B52" s="92" t="s">
        <v>226</v>
      </c>
      <c r="C52" s="156" t="str">
        <f>VLOOKUP(B52,A_soortinfo!C:F,4,FALSE)</f>
        <v>nvt</v>
      </c>
      <c r="D52" s="224">
        <v>4</v>
      </c>
      <c r="E52" s="224">
        <v>0</v>
      </c>
      <c r="F52" s="224">
        <v>0</v>
      </c>
      <c r="G52" s="224">
        <v>0</v>
      </c>
      <c r="H52" s="224">
        <v>0</v>
      </c>
      <c r="I52" s="224">
        <v>0</v>
      </c>
      <c r="J52" s="224">
        <v>0</v>
      </c>
      <c r="K52" s="203"/>
      <c r="L52" s="224">
        <v>0</v>
      </c>
      <c r="M52" s="224">
        <v>0</v>
      </c>
      <c r="N52" s="205"/>
      <c r="O52" s="205"/>
      <c r="P52" s="224">
        <v>0</v>
      </c>
      <c r="Q52" s="205"/>
      <c r="R52" s="205"/>
      <c r="S52" s="224">
        <v>0</v>
      </c>
      <c r="T52" s="205"/>
      <c r="U52" s="205"/>
      <c r="V52" s="16" t="s">
        <v>315</v>
      </c>
    </row>
    <row r="53" spans="1:28" ht="15.75">
      <c r="A53" s="59" t="s">
        <v>15</v>
      </c>
      <c r="B53" s="92" t="s">
        <v>143</v>
      </c>
      <c r="C53" s="156" t="str">
        <f>VLOOKUP(B53,A_soortinfo!C:F,4,FALSE)</f>
        <v>nvt</v>
      </c>
      <c r="D53" s="224">
        <v>18</v>
      </c>
      <c r="E53" s="224">
        <v>20</v>
      </c>
      <c r="F53" s="224">
        <v>18</v>
      </c>
      <c r="G53" s="224">
        <v>14</v>
      </c>
      <c r="H53" s="224">
        <v>20</v>
      </c>
      <c r="I53" s="224">
        <v>24</v>
      </c>
      <c r="J53" s="224">
        <v>22</v>
      </c>
      <c r="K53" s="203"/>
      <c r="L53" s="224">
        <v>45</v>
      </c>
      <c r="M53" s="224">
        <v>87</v>
      </c>
      <c r="N53" s="205"/>
      <c r="O53" s="205"/>
      <c r="P53" s="224">
        <v>42</v>
      </c>
      <c r="Q53" s="205"/>
      <c r="R53" s="205"/>
      <c r="S53" s="224">
        <v>67</v>
      </c>
      <c r="T53" s="205"/>
      <c r="U53" s="205"/>
      <c r="V53" s="16">
        <v>65</v>
      </c>
    </row>
    <row r="54" spans="1:28" s="6" customFormat="1" ht="15.75">
      <c r="A54" s="59" t="s">
        <v>16</v>
      </c>
      <c r="B54" s="92" t="s">
        <v>162</v>
      </c>
      <c r="C54" s="156" t="str">
        <f>VLOOKUP(B54,A_soortinfo!C:F,4,FALSE)</f>
        <v>nvt</v>
      </c>
      <c r="D54" s="224">
        <v>48</v>
      </c>
      <c r="E54" s="224">
        <v>38</v>
      </c>
      <c r="F54" s="224">
        <v>30</v>
      </c>
      <c r="G54" s="224">
        <v>23</v>
      </c>
      <c r="H54" s="224">
        <v>65</v>
      </c>
      <c r="I54" s="224">
        <v>65</v>
      </c>
      <c r="J54" s="224">
        <v>54</v>
      </c>
      <c r="K54" s="203"/>
      <c r="L54" s="224">
        <v>25</v>
      </c>
      <c r="M54" s="224">
        <v>73</v>
      </c>
      <c r="N54" s="205"/>
      <c r="O54" s="205"/>
      <c r="P54" s="224">
        <v>57</v>
      </c>
      <c r="Q54" s="205"/>
      <c r="R54" s="205"/>
      <c r="S54" s="224">
        <v>93</v>
      </c>
      <c r="T54" s="205"/>
      <c r="U54" s="205"/>
      <c r="V54" s="19">
        <v>52</v>
      </c>
      <c r="W54" s="19"/>
      <c r="X54" s="19"/>
      <c r="Y54" s="19"/>
      <c r="Z54" s="19"/>
      <c r="AA54" s="19"/>
      <c r="AB54" s="19"/>
    </row>
    <row r="55" spans="1:28" ht="15.75">
      <c r="A55" s="59" t="s">
        <v>279</v>
      </c>
      <c r="B55" s="104" t="s">
        <v>218</v>
      </c>
      <c r="C55" s="156" t="str">
        <f>VLOOKUP(B55,A_soortinfo!C:F,4,FALSE)</f>
        <v>nvt</v>
      </c>
      <c r="D55" s="224">
        <v>17</v>
      </c>
      <c r="E55" s="224">
        <v>2</v>
      </c>
      <c r="F55" s="224">
        <v>0</v>
      </c>
      <c r="G55" s="224">
        <v>2</v>
      </c>
      <c r="H55" s="224">
        <v>3</v>
      </c>
      <c r="I55" s="224">
        <v>0</v>
      </c>
      <c r="J55" s="224">
        <v>3</v>
      </c>
      <c r="K55" s="203"/>
      <c r="L55" s="224">
        <v>1</v>
      </c>
      <c r="M55" s="224">
        <v>11</v>
      </c>
      <c r="N55" s="205"/>
      <c r="O55" s="205"/>
      <c r="P55" s="224">
        <v>2</v>
      </c>
      <c r="Q55" s="205"/>
      <c r="R55" s="205"/>
      <c r="S55" s="224">
        <v>3</v>
      </c>
      <c r="T55" s="205"/>
      <c r="U55" s="205"/>
      <c r="V55" s="16" t="s">
        <v>315</v>
      </c>
    </row>
    <row r="56" spans="1:28" ht="15.75">
      <c r="A56" s="59" t="s">
        <v>281</v>
      </c>
      <c r="B56" s="104" t="s">
        <v>217</v>
      </c>
      <c r="C56" s="156" t="str">
        <f>VLOOKUP(B56,A_soortinfo!C:F,4,FALSE)</f>
        <v>nvt</v>
      </c>
      <c r="D56" s="224">
        <v>0</v>
      </c>
      <c r="E56" s="224">
        <v>0</v>
      </c>
      <c r="F56" s="224">
        <v>0</v>
      </c>
      <c r="G56" s="224">
        <v>0</v>
      </c>
      <c r="H56" s="224">
        <v>2</v>
      </c>
      <c r="I56" s="224">
        <v>4</v>
      </c>
      <c r="J56" s="224">
        <v>0</v>
      </c>
      <c r="K56" s="203"/>
      <c r="L56" s="224">
        <v>1</v>
      </c>
      <c r="M56" s="224">
        <v>1</v>
      </c>
      <c r="N56" s="205"/>
      <c r="O56" s="205"/>
      <c r="P56" s="224">
        <v>1</v>
      </c>
      <c r="Q56" s="205"/>
      <c r="R56" s="205"/>
      <c r="S56" s="224">
        <v>0</v>
      </c>
      <c r="T56" s="205"/>
      <c r="U56" s="205"/>
      <c r="V56" s="16" t="s">
        <v>315</v>
      </c>
    </row>
    <row r="57" spans="1:28" ht="15.75">
      <c r="B57" s="104"/>
      <c r="C57" s="156"/>
      <c r="D57" s="202"/>
      <c r="E57" s="202"/>
      <c r="F57" s="202"/>
      <c r="G57" s="202"/>
      <c r="H57" s="202"/>
      <c r="I57" s="202"/>
      <c r="J57" s="202"/>
      <c r="K57" s="240"/>
      <c r="L57" s="202"/>
      <c r="M57" s="202"/>
      <c r="N57" s="241"/>
      <c r="O57" s="241"/>
      <c r="P57" s="202"/>
      <c r="Q57" s="241"/>
      <c r="R57" s="241"/>
      <c r="S57" s="202"/>
      <c r="T57" s="241"/>
      <c r="U57" s="241"/>
    </row>
    <row r="58" spans="1:28" ht="15.75">
      <c r="C58" s="156"/>
      <c r="D58" s="224"/>
      <c r="E58" s="224"/>
      <c r="F58" s="224"/>
      <c r="G58" s="224"/>
      <c r="H58" s="224"/>
      <c r="I58" s="224"/>
      <c r="J58" s="224"/>
      <c r="K58" s="203"/>
      <c r="L58" s="224"/>
      <c r="M58" s="224"/>
      <c r="N58" s="205"/>
      <c r="O58" s="205"/>
      <c r="P58" s="224"/>
      <c r="Q58" s="205"/>
      <c r="R58" s="205"/>
      <c r="S58" s="224"/>
      <c r="T58" s="205"/>
      <c r="U58" s="205"/>
    </row>
    <row r="59" spans="1:28" ht="15.75">
      <c r="A59" s="87" t="s">
        <v>99</v>
      </c>
      <c r="B59" s="94"/>
      <c r="C59" s="156"/>
      <c r="D59" s="202">
        <v>160</v>
      </c>
      <c r="E59" s="202">
        <v>160</v>
      </c>
      <c r="F59" s="202">
        <v>159</v>
      </c>
      <c r="G59" s="202">
        <v>159</v>
      </c>
      <c r="H59" s="202">
        <v>157</v>
      </c>
      <c r="I59" s="202">
        <v>159</v>
      </c>
      <c r="J59" s="202">
        <v>159</v>
      </c>
      <c r="K59" s="241"/>
      <c r="L59" s="202">
        <v>159</v>
      </c>
      <c r="M59" s="202">
        <v>159</v>
      </c>
      <c r="N59" s="241"/>
      <c r="O59" s="241"/>
      <c r="P59" s="202">
        <v>177</v>
      </c>
      <c r="Q59" s="241"/>
      <c r="R59" s="241"/>
      <c r="S59" s="202">
        <v>156</v>
      </c>
      <c r="T59" s="241"/>
      <c r="U59" s="241"/>
      <c r="V59" s="19">
        <v>179</v>
      </c>
    </row>
    <row r="60" spans="1:28" ht="15.75">
      <c r="A60" s="59" t="s">
        <v>95</v>
      </c>
      <c r="B60" s="92" t="s">
        <v>158</v>
      </c>
      <c r="C60" s="156" t="str">
        <f>VLOOKUP(B60,A_soortinfo!C:F,4,FALSE)</f>
        <v>nvt</v>
      </c>
      <c r="D60" s="188">
        <v>1.7958499999999999</v>
      </c>
      <c r="E60" s="188">
        <v>3.1417000000000002</v>
      </c>
      <c r="F60" s="188">
        <v>2.4082721518987298</v>
      </c>
      <c r="G60" s="188">
        <v>2.1728253164556999</v>
      </c>
      <c r="H60" s="188">
        <v>5.99093214285715</v>
      </c>
      <c r="I60" s="188">
        <v>8.5216363924050604</v>
      </c>
      <c r="J60" s="188">
        <v>4.7910344936708897</v>
      </c>
      <c r="K60" s="191"/>
      <c r="L60" s="188">
        <v>1.67</v>
      </c>
      <c r="M60" s="188">
        <v>9.6300000000000008</v>
      </c>
      <c r="N60" s="189"/>
      <c r="O60" s="189"/>
      <c r="P60" s="188">
        <v>4.18</v>
      </c>
      <c r="Q60" s="189"/>
      <c r="R60" s="189"/>
      <c r="S60" s="188">
        <v>0</v>
      </c>
      <c r="T60" s="189"/>
      <c r="U60" s="189"/>
      <c r="V60" s="8">
        <v>0.54884868421052635</v>
      </c>
    </row>
    <row r="61" spans="1:28" ht="15.75">
      <c r="A61" s="59" t="s">
        <v>55</v>
      </c>
      <c r="B61" s="92" t="s">
        <v>56</v>
      </c>
      <c r="C61" s="156" t="str">
        <f>VLOOKUP(B61,A_soortinfo!C:F,4,FALSE)</f>
        <v>nvt</v>
      </c>
      <c r="D61" s="188">
        <v>0</v>
      </c>
      <c r="E61" s="188">
        <v>0</v>
      </c>
      <c r="F61" s="188">
        <v>0</v>
      </c>
      <c r="G61" s="188">
        <v>0</v>
      </c>
      <c r="H61" s="188">
        <v>0</v>
      </c>
      <c r="I61" s="188">
        <v>0</v>
      </c>
      <c r="J61" s="188">
        <v>0</v>
      </c>
      <c r="K61" s="191"/>
      <c r="L61" s="188">
        <v>0</v>
      </c>
      <c r="M61" s="188">
        <v>2E-3</v>
      </c>
      <c r="N61" s="189"/>
      <c r="O61" s="189"/>
      <c r="P61" s="188">
        <v>0</v>
      </c>
      <c r="Q61" s="189"/>
      <c r="R61" s="189"/>
      <c r="S61" s="188">
        <v>0</v>
      </c>
      <c r="T61" s="189"/>
      <c r="U61" s="189"/>
      <c r="V61" s="8">
        <v>0</v>
      </c>
    </row>
    <row r="62" spans="1:28" ht="15.75">
      <c r="A62" s="59" t="s">
        <v>94</v>
      </c>
      <c r="C62" s="156" t="e">
        <f>VLOOKUP(B62,A_soortinfo!C:F,4,FALSE)</f>
        <v>#N/A</v>
      </c>
      <c r="D62" s="188">
        <v>1.2146250000000001</v>
      </c>
      <c r="E62" s="188">
        <v>1.7010000000000001</v>
      </c>
      <c r="F62" s="188">
        <v>3.2387585443038001</v>
      </c>
      <c r="G62" s="188">
        <v>3.3644936708860797E-2</v>
      </c>
      <c r="H62" s="188">
        <v>1.4819321428571399</v>
      </c>
      <c r="I62" s="188">
        <v>3.9645414556962</v>
      </c>
      <c r="J62" s="188">
        <v>3.2458724683544302</v>
      </c>
      <c r="K62" s="191"/>
      <c r="L62" s="188">
        <v>10.01</v>
      </c>
      <c r="M62" s="188">
        <v>20.2</v>
      </c>
      <c r="N62" s="189"/>
      <c r="O62" s="189"/>
      <c r="P62" s="188">
        <v>6.87</v>
      </c>
      <c r="Q62" s="189"/>
      <c r="R62" s="189"/>
      <c r="S62" s="188">
        <v>0</v>
      </c>
      <c r="T62" s="189"/>
      <c r="U62" s="189"/>
      <c r="V62" s="8">
        <v>14.913501315789471</v>
      </c>
    </row>
    <row r="63" spans="1:28" ht="15.75">
      <c r="C63" s="156" t="e">
        <f>VLOOKUP(B63,A_soortinfo!C:F,4,FALSE)</f>
        <v>#N/A</v>
      </c>
      <c r="D63" s="188">
        <v>0</v>
      </c>
      <c r="E63" s="188">
        <v>0</v>
      </c>
      <c r="F63" s="188">
        <v>0</v>
      </c>
      <c r="G63" s="188">
        <v>0</v>
      </c>
      <c r="H63" s="188">
        <v>0</v>
      </c>
      <c r="I63" s="188">
        <v>0</v>
      </c>
      <c r="J63" s="188">
        <v>0</v>
      </c>
      <c r="K63" s="189"/>
      <c r="L63" s="188">
        <v>0</v>
      </c>
      <c r="M63" s="188">
        <v>0</v>
      </c>
      <c r="N63" s="189"/>
      <c r="O63" s="189"/>
      <c r="P63" s="188">
        <v>0</v>
      </c>
      <c r="Q63" s="189"/>
      <c r="R63" s="189"/>
      <c r="S63" s="188">
        <v>0</v>
      </c>
      <c r="T63" s="189"/>
      <c r="U63" s="189"/>
      <c r="V63" s="8" t="s">
        <v>315</v>
      </c>
    </row>
    <row r="64" spans="1:28" ht="15.75">
      <c r="A64" s="59" t="s">
        <v>22</v>
      </c>
      <c r="B64" s="92" t="s">
        <v>160</v>
      </c>
      <c r="C64" s="156" t="str">
        <f>VLOOKUP(B64,A_soortinfo!C:F,4,FALSE)</f>
        <v>nvt</v>
      </c>
      <c r="D64" s="188">
        <v>1.6500000000000001E-2</v>
      </c>
      <c r="E64" s="188">
        <v>0.11812499999999999</v>
      </c>
      <c r="F64" s="188">
        <v>0.21916139240506299</v>
      </c>
      <c r="G64" s="188">
        <v>0.108505379746835</v>
      </c>
      <c r="H64" s="188">
        <v>0.795732142857143</v>
      </c>
      <c r="I64" s="188">
        <v>0.72671550632911397</v>
      </c>
      <c r="J64" s="188">
        <v>0.83191360759493604</v>
      </c>
      <c r="K64" s="191"/>
      <c r="L64" s="188">
        <v>1.76</v>
      </c>
      <c r="M64" s="188">
        <v>1.46</v>
      </c>
      <c r="N64" s="189"/>
      <c r="O64" s="189"/>
      <c r="P64" s="193">
        <v>6.65</v>
      </c>
      <c r="Q64" s="189"/>
      <c r="R64" s="189"/>
      <c r="S64" s="188">
        <v>0</v>
      </c>
      <c r="T64" s="189"/>
      <c r="U64" s="189"/>
      <c r="V64" s="8">
        <v>0.37764473684210531</v>
      </c>
    </row>
    <row r="65" spans="1:22" ht="15.75">
      <c r="A65" s="59" t="s">
        <v>12</v>
      </c>
      <c r="B65" s="92" t="s">
        <v>80</v>
      </c>
      <c r="C65" s="156" t="str">
        <f>VLOOKUP(B65,A_soortinfo!C:F,4,FALSE)</f>
        <v>nvt</v>
      </c>
      <c r="D65" s="188">
        <v>0.21249999999999999</v>
      </c>
      <c r="E65" s="188">
        <v>0.13600000000000001</v>
      </c>
      <c r="F65" s="188">
        <v>0.18936708860759499</v>
      </c>
      <c r="G65" s="188">
        <v>0.19453164556961999</v>
      </c>
      <c r="H65" s="188">
        <v>0.39278571428571402</v>
      </c>
      <c r="I65" s="188">
        <v>0.474242721518987</v>
      </c>
      <c r="J65" s="188">
        <v>7.3085443037974707E-2</v>
      </c>
      <c r="K65" s="191"/>
      <c r="L65" s="188">
        <v>2.37</v>
      </c>
      <c r="M65" s="188">
        <v>0.41</v>
      </c>
      <c r="N65" s="189"/>
      <c r="O65" s="189"/>
      <c r="P65" s="193">
        <v>1</v>
      </c>
      <c r="Q65" s="189"/>
      <c r="R65" s="189"/>
      <c r="S65" s="188">
        <v>0</v>
      </c>
      <c r="T65" s="189"/>
      <c r="U65" s="189"/>
      <c r="V65" s="8">
        <v>0.32027105263157896</v>
      </c>
    </row>
    <row r="66" spans="1:22" ht="15.75">
      <c r="A66" s="59" t="s">
        <v>206</v>
      </c>
      <c r="B66" s="92" t="s">
        <v>129</v>
      </c>
      <c r="C66" s="156" t="str">
        <f>VLOOKUP(B66,A_soortinfo!C:F,4,FALSE)</f>
        <v>nvt</v>
      </c>
      <c r="D66" s="188">
        <v>2.7650000000000001E-2</v>
      </c>
      <c r="E66" s="188">
        <v>2.0625000000000001E-2</v>
      </c>
      <c r="F66" s="188">
        <v>0</v>
      </c>
      <c r="G66" s="188">
        <v>1.65E-3</v>
      </c>
      <c r="H66" s="188">
        <v>8.5714285714285699E-4</v>
      </c>
      <c r="I66" s="188">
        <v>1.2553797468354401E-3</v>
      </c>
      <c r="J66" s="188">
        <v>2.9604430379746799E-3</v>
      </c>
      <c r="K66" s="191"/>
      <c r="L66" s="188">
        <v>0</v>
      </c>
      <c r="M66" s="188">
        <v>1E-4</v>
      </c>
      <c r="N66" s="189"/>
      <c r="O66" s="189"/>
      <c r="P66" s="193">
        <v>0</v>
      </c>
      <c r="Q66" s="189"/>
      <c r="R66" s="189"/>
      <c r="S66" s="188">
        <v>0</v>
      </c>
      <c r="T66" s="189"/>
      <c r="U66" s="189"/>
      <c r="V66" s="8">
        <v>1.0421052631578951E-2</v>
      </c>
    </row>
    <row r="67" spans="1:22" ht="15.75">
      <c r="A67" s="59" t="s">
        <v>54</v>
      </c>
      <c r="B67" s="92" t="s">
        <v>223</v>
      </c>
      <c r="C67" s="156" t="str">
        <f>VLOOKUP(B67,A_soortinfo!C:F,4,FALSE)</f>
        <v>nvt</v>
      </c>
      <c r="D67" s="188">
        <v>0</v>
      </c>
      <c r="E67" s="188">
        <v>0</v>
      </c>
      <c r="F67" s="188">
        <v>0</v>
      </c>
      <c r="G67" s="188">
        <v>0</v>
      </c>
      <c r="H67" s="188">
        <v>0</v>
      </c>
      <c r="I67" s="188">
        <v>0</v>
      </c>
      <c r="J67" s="188">
        <v>0</v>
      </c>
      <c r="K67" s="191"/>
      <c r="L67" s="188">
        <v>0</v>
      </c>
      <c r="M67" s="188">
        <v>1E-4</v>
      </c>
      <c r="N67" s="189"/>
      <c r="O67" s="189"/>
      <c r="P67" s="193">
        <v>0</v>
      </c>
      <c r="Q67" s="189"/>
      <c r="R67" s="189"/>
      <c r="S67" s="188">
        <v>0</v>
      </c>
      <c r="T67" s="189"/>
      <c r="U67" s="189"/>
      <c r="V67" s="8" t="s">
        <v>315</v>
      </c>
    </row>
    <row r="68" spans="1:22" ht="15.75">
      <c r="A68" s="59" t="s">
        <v>13</v>
      </c>
      <c r="B68" s="92" t="s">
        <v>161</v>
      </c>
      <c r="C68" s="156" t="str">
        <f>VLOOKUP(B68,A_soortinfo!C:F,4,FALSE)</f>
        <v>nvt</v>
      </c>
      <c r="D68" s="188">
        <v>0.24132500000000001</v>
      </c>
      <c r="E68" s="188">
        <v>0.135625</v>
      </c>
      <c r="F68" s="188">
        <v>6.3841772151898707E-2</v>
      </c>
      <c r="G68" s="188">
        <v>1.5423417721519001E-2</v>
      </c>
      <c r="H68" s="188">
        <v>0.16903571428571401</v>
      </c>
      <c r="I68" s="188">
        <v>0.14838132911392399</v>
      </c>
      <c r="J68" s="188">
        <v>6.1700632911392397E-2</v>
      </c>
      <c r="K68" s="191"/>
      <c r="L68" s="188">
        <v>4.82</v>
      </c>
      <c r="M68" s="188">
        <v>0.16</v>
      </c>
      <c r="N68" s="189"/>
      <c r="O68" s="189"/>
      <c r="P68" s="193">
        <v>1.56</v>
      </c>
      <c r="Q68" s="189"/>
      <c r="R68" s="189"/>
      <c r="S68" s="188">
        <v>0</v>
      </c>
      <c r="T68" s="189"/>
      <c r="U68" s="189"/>
      <c r="V68" s="8">
        <v>0.32135526315789475</v>
      </c>
    </row>
    <row r="69" spans="1:22" ht="15.75">
      <c r="A69" s="59" t="s">
        <v>81</v>
      </c>
      <c r="B69" s="92" t="s">
        <v>82</v>
      </c>
      <c r="C69" s="156" t="str">
        <f>VLOOKUP(B69,A_soortinfo!C:F,4,FALSE)</f>
        <v>nvt</v>
      </c>
      <c r="D69" s="188">
        <v>0</v>
      </c>
      <c r="E69" s="188">
        <v>8.5000000000000006E-3</v>
      </c>
      <c r="F69" s="188">
        <v>0</v>
      </c>
      <c r="G69" s="188">
        <v>0</v>
      </c>
      <c r="H69" s="188">
        <v>0</v>
      </c>
      <c r="I69" s="188">
        <v>0</v>
      </c>
      <c r="J69" s="188">
        <v>0</v>
      </c>
      <c r="K69" s="191"/>
      <c r="L69" s="188">
        <v>0</v>
      </c>
      <c r="M69" s="188">
        <v>0</v>
      </c>
      <c r="N69" s="189"/>
      <c r="O69" s="189"/>
      <c r="P69" s="193">
        <v>0.49</v>
      </c>
      <c r="Q69" s="189"/>
      <c r="R69" s="189"/>
      <c r="S69" s="188">
        <v>0</v>
      </c>
      <c r="T69" s="189"/>
      <c r="U69" s="189"/>
      <c r="V69" s="8" t="s">
        <v>315</v>
      </c>
    </row>
    <row r="70" spans="1:22" ht="15.75">
      <c r="A70" s="59" t="s">
        <v>42</v>
      </c>
      <c r="C70" s="156" t="e">
        <f>VLOOKUP(B70,A_soortinfo!C:F,4,FALSE)</f>
        <v>#N/A</v>
      </c>
      <c r="D70" s="188">
        <v>0</v>
      </c>
      <c r="E70" s="188">
        <v>0</v>
      </c>
      <c r="F70" s="188">
        <v>0</v>
      </c>
      <c r="G70" s="188">
        <v>0</v>
      </c>
      <c r="H70" s="188">
        <v>0</v>
      </c>
      <c r="I70" s="188">
        <v>0</v>
      </c>
      <c r="J70" s="188">
        <v>0</v>
      </c>
      <c r="K70" s="191"/>
      <c r="L70" s="188">
        <v>0</v>
      </c>
      <c r="M70" s="188">
        <v>0</v>
      </c>
      <c r="N70" s="189"/>
      <c r="O70" s="189"/>
      <c r="P70" s="193">
        <v>1E-3</v>
      </c>
      <c r="Q70" s="189"/>
      <c r="R70" s="189"/>
      <c r="S70" s="188">
        <v>0</v>
      </c>
      <c r="T70" s="189"/>
      <c r="U70" s="189"/>
      <c r="V70" s="8">
        <v>0.34736842105263155</v>
      </c>
    </row>
    <row r="71" spans="1:22" ht="15.75">
      <c r="A71" s="59" t="s">
        <v>106</v>
      </c>
      <c r="B71" s="92" t="s">
        <v>147</v>
      </c>
      <c r="C71" s="156" t="str">
        <f>VLOOKUP(B71,A_soortinfo!C:F,4,FALSE)</f>
        <v>nvt</v>
      </c>
      <c r="D71" s="188">
        <v>0</v>
      </c>
      <c r="E71" s="188">
        <v>0</v>
      </c>
      <c r="F71" s="188">
        <v>0</v>
      </c>
      <c r="G71" s="188">
        <v>0</v>
      </c>
      <c r="H71" s="188">
        <v>8.5714285714285701E-3</v>
      </c>
      <c r="I71" s="188">
        <v>0</v>
      </c>
      <c r="J71" s="188">
        <v>0</v>
      </c>
      <c r="K71" s="191"/>
      <c r="L71" s="188">
        <v>0</v>
      </c>
      <c r="M71" s="188">
        <v>0</v>
      </c>
      <c r="N71" s="189"/>
      <c r="O71" s="189"/>
      <c r="P71" s="193">
        <v>0</v>
      </c>
      <c r="Q71" s="189"/>
      <c r="R71" s="189"/>
      <c r="S71" s="188">
        <v>0</v>
      </c>
      <c r="T71" s="189"/>
      <c r="U71" s="189"/>
      <c r="V71" s="8">
        <v>0</v>
      </c>
    </row>
    <row r="72" spans="1:22" ht="15.75">
      <c r="A72" s="59" t="s">
        <v>112</v>
      </c>
      <c r="B72" s="92" t="s">
        <v>139</v>
      </c>
      <c r="C72" s="156" t="str">
        <f>VLOOKUP(B72,A_soortinfo!C:F,4,FALSE)</f>
        <v>nvt</v>
      </c>
      <c r="D72" s="188">
        <v>0.2475</v>
      </c>
      <c r="E72" s="188">
        <v>0</v>
      </c>
      <c r="F72" s="188">
        <v>0</v>
      </c>
      <c r="G72" s="188">
        <v>0</v>
      </c>
      <c r="H72" s="188">
        <v>0</v>
      </c>
      <c r="I72" s="188">
        <v>0</v>
      </c>
      <c r="J72" s="188">
        <v>0</v>
      </c>
      <c r="K72" s="191"/>
      <c r="L72" s="188">
        <v>0</v>
      </c>
      <c r="M72" s="188">
        <v>0</v>
      </c>
      <c r="N72" s="189"/>
      <c r="O72" s="189"/>
      <c r="P72" s="193">
        <v>0</v>
      </c>
      <c r="Q72" s="189"/>
      <c r="R72" s="189"/>
      <c r="S72" s="188">
        <v>0</v>
      </c>
      <c r="T72" s="189"/>
      <c r="U72" s="189"/>
      <c r="V72" s="8" t="s">
        <v>315</v>
      </c>
    </row>
    <row r="73" spans="1:22" ht="15.75">
      <c r="A73" s="59" t="s">
        <v>109</v>
      </c>
      <c r="B73" s="92" t="s">
        <v>146</v>
      </c>
      <c r="C73" s="156" t="str">
        <f>VLOOKUP(B73,A_soortinfo!C:F,4,FALSE)</f>
        <v>nvt</v>
      </c>
      <c r="D73" s="188">
        <v>0</v>
      </c>
      <c r="E73" s="188">
        <v>0</v>
      </c>
      <c r="F73" s="188">
        <v>0</v>
      </c>
      <c r="G73" s="188">
        <v>0.2475</v>
      </c>
      <c r="H73" s="188">
        <v>0</v>
      </c>
      <c r="I73" s="188">
        <v>8.2500000000000004E-3</v>
      </c>
      <c r="J73" s="188">
        <v>0</v>
      </c>
      <c r="K73" s="191"/>
      <c r="L73" s="188">
        <v>0</v>
      </c>
      <c r="M73" s="188">
        <v>1E-4</v>
      </c>
      <c r="N73" s="189"/>
      <c r="O73" s="189"/>
      <c r="P73" s="193">
        <v>0</v>
      </c>
      <c r="Q73" s="189"/>
      <c r="R73" s="189"/>
      <c r="S73" s="188">
        <v>0</v>
      </c>
      <c r="T73" s="189"/>
      <c r="U73" s="189"/>
      <c r="V73" s="8" t="s">
        <v>315</v>
      </c>
    </row>
    <row r="74" spans="1:22" ht="15.75">
      <c r="A74" s="59" t="s">
        <v>40</v>
      </c>
      <c r="B74" s="92" t="s">
        <v>140</v>
      </c>
      <c r="C74" s="156" t="str">
        <f>VLOOKUP(B74,A_soortinfo!C:F,4,FALSE)</f>
        <v>nvt</v>
      </c>
      <c r="D74" s="188">
        <v>0</v>
      </c>
      <c r="E74" s="188">
        <v>0</v>
      </c>
      <c r="F74" s="188">
        <v>0</v>
      </c>
      <c r="G74" s="188">
        <v>0</v>
      </c>
      <c r="H74" s="188">
        <v>0</v>
      </c>
      <c r="I74" s="188">
        <v>0</v>
      </c>
      <c r="J74" s="188">
        <v>0</v>
      </c>
      <c r="K74" s="191"/>
      <c r="L74" s="188">
        <v>0</v>
      </c>
      <c r="M74" s="188">
        <v>1E-4</v>
      </c>
      <c r="N74" s="189"/>
      <c r="O74" s="189"/>
      <c r="P74" s="193">
        <v>0</v>
      </c>
      <c r="Q74" s="189"/>
      <c r="R74" s="189"/>
      <c r="S74" s="188">
        <v>0</v>
      </c>
      <c r="T74" s="189"/>
      <c r="U74" s="189"/>
      <c r="V74" s="8" t="s">
        <v>315</v>
      </c>
    </row>
    <row r="75" spans="1:22" ht="15.75">
      <c r="A75" s="59" t="s">
        <v>10</v>
      </c>
      <c r="B75" s="92" t="s">
        <v>222</v>
      </c>
      <c r="C75" s="156" t="e">
        <f>VLOOKUP(B75,A_soortinfo!C:F,4,FALSE)</f>
        <v>#N/A</v>
      </c>
      <c r="D75" s="188">
        <v>8.25E-4</v>
      </c>
      <c r="E75" s="188">
        <v>0</v>
      </c>
      <c r="F75" s="188">
        <v>0</v>
      </c>
      <c r="G75" s="188">
        <v>8.25E-4</v>
      </c>
      <c r="H75" s="188">
        <v>8.5714285714285699E-4</v>
      </c>
      <c r="I75" s="188">
        <v>8.2500000000000004E-3</v>
      </c>
      <c r="J75" s="188">
        <v>0</v>
      </c>
      <c r="K75" s="191"/>
      <c r="L75" s="188">
        <v>2E-3</v>
      </c>
      <c r="M75" s="188">
        <v>0.04</v>
      </c>
      <c r="N75" s="189"/>
      <c r="O75" s="189"/>
      <c r="P75" s="193">
        <v>3.0000000000000001E-3</v>
      </c>
      <c r="Q75" s="189"/>
      <c r="R75" s="189"/>
      <c r="S75" s="188">
        <v>0</v>
      </c>
      <c r="T75" s="189"/>
      <c r="U75" s="189"/>
      <c r="V75" s="8">
        <v>8.813552631578947E-2</v>
      </c>
    </row>
    <row r="76" spans="1:22" ht="15.75">
      <c r="A76" s="59" t="s">
        <v>107</v>
      </c>
      <c r="B76" s="92" t="s">
        <v>209</v>
      </c>
      <c r="C76" s="156" t="str">
        <f>VLOOKUP(B76,A_soortinfo!C:F,4,FALSE)</f>
        <v>nvt</v>
      </c>
      <c r="D76" s="188">
        <v>0</v>
      </c>
      <c r="E76" s="188">
        <v>0</v>
      </c>
      <c r="F76" s="188">
        <v>0</v>
      </c>
      <c r="G76" s="188">
        <v>0</v>
      </c>
      <c r="H76" s="188">
        <v>0</v>
      </c>
      <c r="I76" s="188">
        <v>0</v>
      </c>
      <c r="J76" s="188">
        <v>4.2499999999999998E-4</v>
      </c>
      <c r="K76" s="191"/>
      <c r="L76" s="188">
        <v>0</v>
      </c>
      <c r="M76" s="188">
        <v>0</v>
      </c>
      <c r="N76" s="189"/>
      <c r="O76" s="189"/>
      <c r="P76" s="193">
        <v>0</v>
      </c>
      <c r="Q76" s="189"/>
      <c r="R76" s="189"/>
      <c r="S76" s="188">
        <v>0</v>
      </c>
      <c r="T76" s="189"/>
      <c r="U76" s="189"/>
      <c r="V76" s="8">
        <v>0</v>
      </c>
    </row>
    <row r="77" spans="1:22" ht="15.75">
      <c r="A77" s="59" t="s">
        <v>98</v>
      </c>
      <c r="B77" s="92" t="s">
        <v>149</v>
      </c>
      <c r="C77" s="156" t="str">
        <f>VLOOKUP(B77,A_soortinfo!C:F,4,FALSE)</f>
        <v>nvt</v>
      </c>
      <c r="D77" s="188">
        <v>0</v>
      </c>
      <c r="E77" s="188">
        <v>0</v>
      </c>
      <c r="F77" s="188">
        <v>0</v>
      </c>
      <c r="G77" s="188">
        <v>0.51149999999999995</v>
      </c>
      <c r="H77" s="188">
        <v>0.14657142857142899</v>
      </c>
      <c r="I77" s="188">
        <v>0.23100000000000001</v>
      </c>
      <c r="J77" s="188">
        <v>0</v>
      </c>
      <c r="K77" s="191"/>
      <c r="L77" s="188">
        <v>0</v>
      </c>
      <c r="M77" s="188">
        <v>0.27</v>
      </c>
      <c r="N77" s="189"/>
      <c r="O77" s="189"/>
      <c r="P77" s="193">
        <v>0.01</v>
      </c>
      <c r="Q77" s="189"/>
      <c r="R77" s="189"/>
      <c r="S77" s="188">
        <v>0</v>
      </c>
      <c r="T77" s="189"/>
      <c r="U77" s="189"/>
      <c r="V77" s="8">
        <v>8.6842105263157897E-4</v>
      </c>
    </row>
    <row r="78" spans="1:22" ht="15.75">
      <c r="A78" s="59" t="s">
        <v>32</v>
      </c>
      <c r="B78" s="92" t="s">
        <v>226</v>
      </c>
      <c r="C78" s="156" t="str">
        <f>VLOOKUP(B78,A_soortinfo!C:F,4,FALSE)</f>
        <v>nvt</v>
      </c>
      <c r="D78" s="188">
        <v>0.22700000000000001</v>
      </c>
      <c r="E78" s="188">
        <v>0</v>
      </c>
      <c r="F78" s="188">
        <v>0</v>
      </c>
      <c r="G78" s="188">
        <v>0</v>
      </c>
      <c r="H78" s="188">
        <v>0</v>
      </c>
      <c r="I78" s="188">
        <v>0</v>
      </c>
      <c r="J78" s="188">
        <v>0</v>
      </c>
      <c r="K78" s="191"/>
      <c r="L78" s="188">
        <v>0</v>
      </c>
      <c r="M78" s="188">
        <v>0</v>
      </c>
      <c r="N78" s="189"/>
      <c r="O78" s="189"/>
      <c r="P78" s="193">
        <v>0</v>
      </c>
      <c r="Q78" s="189"/>
      <c r="R78" s="189"/>
      <c r="S78" s="188">
        <v>0</v>
      </c>
      <c r="T78" s="189"/>
      <c r="U78" s="189"/>
      <c r="V78" s="8" t="s">
        <v>315</v>
      </c>
    </row>
    <row r="79" spans="1:22" ht="15.75">
      <c r="A79" s="59" t="s">
        <v>159</v>
      </c>
      <c r="C79" s="156" t="e">
        <f>VLOOKUP(B79,A_soortinfo!C:F,4,FALSE)</f>
        <v>#N/A</v>
      </c>
      <c r="D79" s="188">
        <v>0</v>
      </c>
      <c r="E79" s="188">
        <v>0</v>
      </c>
      <c r="F79" s="188">
        <v>0</v>
      </c>
      <c r="G79" s="188">
        <v>0</v>
      </c>
      <c r="H79" s="188">
        <v>0</v>
      </c>
      <c r="I79" s="188">
        <v>0</v>
      </c>
      <c r="J79" s="188">
        <v>0</v>
      </c>
      <c r="K79" s="191"/>
      <c r="L79" s="188">
        <v>0</v>
      </c>
      <c r="M79" s="188">
        <v>0</v>
      </c>
      <c r="N79" s="189"/>
      <c r="O79" s="189"/>
      <c r="P79" s="193">
        <v>0</v>
      </c>
      <c r="Q79" s="189"/>
      <c r="R79" s="189"/>
      <c r="S79" s="188">
        <v>0</v>
      </c>
      <c r="T79" s="189"/>
      <c r="U79" s="189"/>
      <c r="V79" s="8" t="s">
        <v>315</v>
      </c>
    </row>
    <row r="80" spans="1:22" ht="15.75">
      <c r="A80" s="59" t="s">
        <v>14</v>
      </c>
      <c r="B80" s="92" t="s">
        <v>4131</v>
      </c>
      <c r="C80" s="156" t="str">
        <f>VLOOKUP(B80,A_soortinfo!C:F,4,FALSE)</f>
        <v>nvt</v>
      </c>
      <c r="D80" s="188">
        <v>15.712524999999999</v>
      </c>
      <c r="E80" s="188">
        <v>11.956424999999999</v>
      </c>
      <c r="F80" s="188">
        <v>7.7670316455696202</v>
      </c>
      <c r="G80" s="188">
        <v>3.51526234177215</v>
      </c>
      <c r="H80" s="188">
        <v>6.05419642857143</v>
      </c>
      <c r="I80" s="188">
        <v>6.2825272151898801</v>
      </c>
      <c r="J80" s="188">
        <v>2.65571835443038</v>
      </c>
      <c r="K80" s="191"/>
      <c r="L80" s="188">
        <v>8.15</v>
      </c>
      <c r="M80" s="188">
        <v>5.26</v>
      </c>
      <c r="N80" s="189"/>
      <c r="O80" s="189"/>
      <c r="P80" s="193">
        <v>6.44</v>
      </c>
      <c r="Q80" s="189"/>
      <c r="R80" s="189"/>
      <c r="S80" s="188">
        <v>0</v>
      </c>
      <c r="T80" s="189"/>
      <c r="U80" s="189"/>
      <c r="V80" s="8">
        <v>5.4201736842105284</v>
      </c>
    </row>
    <row r="81" spans="1:22" ht="15.75">
      <c r="A81" s="59" t="s">
        <v>18</v>
      </c>
      <c r="B81" s="92" t="s">
        <v>58</v>
      </c>
      <c r="C81" s="156" t="str">
        <f>VLOOKUP(B81,A_soortinfo!C:F,4,FALSE)</f>
        <v>exoot</v>
      </c>
      <c r="D81" s="188">
        <v>0</v>
      </c>
      <c r="E81" s="188">
        <v>0</v>
      </c>
      <c r="F81" s="188">
        <v>0</v>
      </c>
      <c r="G81" s="188">
        <v>0</v>
      </c>
      <c r="H81" s="188">
        <v>0</v>
      </c>
      <c r="I81" s="188">
        <v>6.31993670886076E-2</v>
      </c>
      <c r="J81" s="188">
        <v>0.61502436708860797</v>
      </c>
      <c r="K81" s="191"/>
      <c r="L81" s="188">
        <v>4.75</v>
      </c>
      <c r="M81" s="188">
        <v>22.1</v>
      </c>
      <c r="N81" s="189"/>
      <c r="O81" s="189"/>
      <c r="P81" s="193">
        <v>7.29</v>
      </c>
      <c r="Q81" s="189"/>
      <c r="R81" s="189"/>
      <c r="S81" s="188">
        <v>0</v>
      </c>
      <c r="T81" s="189"/>
      <c r="U81" s="189"/>
      <c r="V81" s="8">
        <v>0.95214736842105274</v>
      </c>
    </row>
    <row r="82" spans="1:22" ht="15.75">
      <c r="A82" s="59" t="s">
        <v>17</v>
      </c>
      <c r="B82" s="92" t="s">
        <v>216</v>
      </c>
      <c r="C82" s="156" t="str">
        <f>VLOOKUP(B82,A_soortinfo!C:F,4,FALSE)</f>
        <v>KW</v>
      </c>
      <c r="D82" s="188">
        <v>8.25E-4</v>
      </c>
      <c r="E82" s="188">
        <v>0.30112499999999998</v>
      </c>
      <c r="F82" s="188">
        <v>0.29878797468354401</v>
      </c>
      <c r="G82" s="188">
        <v>0</v>
      </c>
      <c r="H82" s="188">
        <v>1.1135714285714301E-2</v>
      </c>
      <c r="I82" s="188">
        <v>8.9919936708860698E-2</v>
      </c>
      <c r="J82" s="188">
        <v>0.81683734177215195</v>
      </c>
      <c r="K82" s="191"/>
      <c r="L82" s="188">
        <v>7.0000000000000007E-2</v>
      </c>
      <c r="M82" s="188">
        <v>0.4</v>
      </c>
      <c r="N82" s="189"/>
      <c r="O82" s="189"/>
      <c r="P82" s="193">
        <v>0.06</v>
      </c>
      <c r="Q82" s="189"/>
      <c r="R82" s="189"/>
      <c r="S82" s="188">
        <v>0</v>
      </c>
      <c r="T82" s="189"/>
      <c r="U82" s="189"/>
      <c r="V82" s="8">
        <v>0</v>
      </c>
    </row>
    <row r="83" spans="1:22" ht="15.75">
      <c r="A83" s="59" t="s">
        <v>205</v>
      </c>
      <c r="B83" s="92" t="s">
        <v>225</v>
      </c>
      <c r="C83" s="156" t="str">
        <f>VLOOKUP(B83,A_soortinfo!C:F,4,FALSE)</f>
        <v>BE</v>
      </c>
      <c r="D83" s="188">
        <v>0.116325</v>
      </c>
      <c r="E83" s="188">
        <v>3.3000000000000002E-2</v>
      </c>
      <c r="F83" s="188">
        <v>0</v>
      </c>
      <c r="G83" s="188">
        <v>0</v>
      </c>
      <c r="H83" s="188">
        <v>0</v>
      </c>
      <c r="I83" s="188">
        <v>4.3037974683544298E-4</v>
      </c>
      <c r="J83" s="188">
        <v>0</v>
      </c>
      <c r="K83" s="191"/>
      <c r="L83" s="188">
        <v>0</v>
      </c>
      <c r="M83" s="188">
        <v>0</v>
      </c>
      <c r="N83" s="189"/>
      <c r="O83" s="189"/>
      <c r="P83" s="193">
        <v>0</v>
      </c>
      <c r="Q83" s="189"/>
      <c r="R83" s="189"/>
      <c r="S83" s="188">
        <v>0</v>
      </c>
      <c r="T83" s="189"/>
      <c r="U83" s="189"/>
      <c r="V83" s="8" t="s">
        <v>315</v>
      </c>
    </row>
    <row r="84" spans="1:22" ht="15.75">
      <c r="A84" s="59" t="s">
        <v>15</v>
      </c>
      <c r="B84" s="92" t="s">
        <v>143</v>
      </c>
      <c r="C84" s="156" t="str">
        <f>VLOOKUP(B84,A_soortinfo!C:F,4,FALSE)</f>
        <v>nvt</v>
      </c>
      <c r="D84" s="188">
        <v>0.16819999999999999</v>
      </c>
      <c r="E84" s="188">
        <v>0.42099999999999999</v>
      </c>
      <c r="F84" s="188">
        <v>0.338607594936709</v>
      </c>
      <c r="G84" s="188">
        <v>1.8185759493670899E-2</v>
      </c>
      <c r="H84" s="188">
        <v>7.1728571428571405E-2</v>
      </c>
      <c r="I84" s="188">
        <v>0.61895063291139196</v>
      </c>
      <c r="J84" s="188">
        <v>7.4861075949367098E-2</v>
      </c>
      <c r="K84" s="191"/>
      <c r="L84" s="188">
        <v>0.22</v>
      </c>
      <c r="M84" s="188">
        <v>2.74</v>
      </c>
      <c r="N84" s="189"/>
      <c r="O84" s="189"/>
      <c r="P84" s="193">
        <v>3.19</v>
      </c>
      <c r="Q84" s="189"/>
      <c r="R84" s="189"/>
      <c r="S84" s="188">
        <v>0</v>
      </c>
      <c r="T84" s="189"/>
      <c r="U84" s="189"/>
      <c r="V84" s="8">
        <v>2.6690381578947369</v>
      </c>
    </row>
    <row r="85" spans="1:22" ht="15.75">
      <c r="A85" s="59" t="s">
        <v>16</v>
      </c>
      <c r="B85" s="92" t="s">
        <v>162</v>
      </c>
      <c r="C85" s="156" t="str">
        <f>VLOOKUP(B85,A_soortinfo!C:F,4,FALSE)</f>
        <v>nvt</v>
      </c>
      <c r="D85" s="188">
        <v>3.6498249999999999</v>
      </c>
      <c r="E85" s="188">
        <v>0.95832499999999998</v>
      </c>
      <c r="F85" s="188">
        <v>0.67649999999999999</v>
      </c>
      <c r="G85" s="188">
        <v>0.137810759493671</v>
      </c>
      <c r="H85" s="188">
        <v>1.4377428571428601</v>
      </c>
      <c r="I85" s="188">
        <v>2.35454113924051</v>
      </c>
      <c r="J85" s="188">
        <v>1.6331544303797501</v>
      </c>
      <c r="K85" s="191"/>
      <c r="L85" s="188">
        <v>0.21</v>
      </c>
      <c r="M85" s="188">
        <v>1.0900000000000001</v>
      </c>
      <c r="N85" s="189"/>
      <c r="O85" s="189"/>
      <c r="P85" s="193">
        <v>4.7300000000000004</v>
      </c>
      <c r="Q85" s="189"/>
      <c r="R85" s="189"/>
      <c r="S85" s="188">
        <v>0</v>
      </c>
      <c r="T85" s="189"/>
      <c r="U85" s="189"/>
      <c r="V85" s="8">
        <v>1.4844092105263154</v>
      </c>
    </row>
    <row r="98" spans="2:3">
      <c r="B98" s="104"/>
      <c r="C98" s="104"/>
    </row>
    <row r="99" spans="2:3">
      <c r="B99" s="104"/>
      <c r="C99" s="104"/>
    </row>
  </sheetData>
  <sortState xmlns:xlrd2="http://schemas.microsoft.com/office/spreadsheetml/2017/richdata2" ref="A71:AA93">
    <sortCondition ref="A71:A93"/>
  </sortState>
  <pageMargins left="0" right="0" top="0.39409448818897641" bottom="0.39409448818897641" header="0" footer="0"/>
  <headerFooter>
    <oddHeader>&amp;C&amp;A</oddHeader>
    <oddFooter>&amp;CPagina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2"/>
  <sheetViews>
    <sheetView zoomScale="70" zoomScaleNormal="70" workbookViewId="0">
      <selection activeCell="A2" sqref="A2"/>
    </sheetView>
  </sheetViews>
  <sheetFormatPr defaultColWidth="9" defaultRowHeight="15"/>
  <cols>
    <col min="1" max="1" width="25.25" style="59" customWidth="1"/>
    <col min="2" max="2" width="35" style="92" customWidth="1"/>
    <col min="3" max="3" width="24.5" style="92" customWidth="1"/>
    <col min="4" max="11" width="7.75" style="61" customWidth="1"/>
    <col min="12" max="13" width="7.75" style="90" customWidth="1"/>
    <col min="14" max="14" width="7.75" style="61" customWidth="1"/>
    <col min="15" max="16" width="7.75" style="90" customWidth="1"/>
    <col min="17" max="17" width="7.75" style="61" customWidth="1"/>
    <col min="18" max="18" width="7.75" style="90" customWidth="1"/>
    <col min="19" max="19" width="8.5" style="61" customWidth="1"/>
    <col min="20" max="21" width="7.75" style="90" customWidth="1"/>
    <col min="22" max="26" width="8.5" style="16" customWidth="1"/>
    <col min="27" max="1024" width="10.75" style="7" customWidth="1"/>
    <col min="1025" max="16384" width="9" style="7"/>
  </cols>
  <sheetData>
    <row r="1" spans="1:26" ht="15.75">
      <c r="A1" s="59" t="s">
        <v>4206</v>
      </c>
      <c r="B1" s="87"/>
      <c r="C1" s="87"/>
      <c r="L1" s="61"/>
      <c r="M1" s="61"/>
      <c r="O1" s="61"/>
      <c r="P1" s="61"/>
      <c r="R1" s="61"/>
      <c r="T1" s="61"/>
      <c r="U1" s="61"/>
    </row>
    <row r="2" spans="1:26" ht="15.75">
      <c r="A2" s="87" t="s">
        <v>286</v>
      </c>
      <c r="B2" s="87"/>
      <c r="C2" s="87"/>
      <c r="L2" s="61"/>
      <c r="M2" s="61"/>
      <c r="O2" s="61"/>
      <c r="P2" s="61"/>
      <c r="R2" s="61"/>
      <c r="T2" s="61"/>
      <c r="U2" s="61"/>
    </row>
    <row r="4" spans="1:26" s="6" customFormat="1" ht="15.75">
      <c r="A4" s="87" t="s">
        <v>89</v>
      </c>
      <c r="B4" s="94"/>
      <c r="C4" s="94"/>
      <c r="D4" s="88">
        <v>2005</v>
      </c>
      <c r="E4" s="88">
        <v>2006</v>
      </c>
      <c r="F4" s="88">
        <v>2007</v>
      </c>
      <c r="G4" s="88">
        <v>2008</v>
      </c>
      <c r="H4" s="88">
        <v>2009</v>
      </c>
      <c r="I4" s="88">
        <v>2010</v>
      </c>
      <c r="J4" s="88">
        <v>2011</v>
      </c>
      <c r="K4" s="88">
        <v>2012</v>
      </c>
      <c r="L4" s="89">
        <v>2013</v>
      </c>
      <c r="M4" s="89">
        <v>2014</v>
      </c>
      <c r="N4" s="88">
        <v>2015</v>
      </c>
      <c r="O4" s="89">
        <v>2016</v>
      </c>
      <c r="P4" s="89">
        <v>2017</v>
      </c>
      <c r="Q4" s="88">
        <v>2018</v>
      </c>
      <c r="R4" s="89">
        <v>2019</v>
      </c>
      <c r="S4" s="88">
        <v>2020</v>
      </c>
      <c r="T4" s="89">
        <v>2021</v>
      </c>
      <c r="U4" s="89">
        <v>2022</v>
      </c>
      <c r="V4" s="19">
        <v>2023</v>
      </c>
      <c r="W4" s="19"/>
      <c r="X4" s="19"/>
      <c r="Y4" s="19"/>
      <c r="Z4" s="19"/>
    </row>
    <row r="5" spans="1:26" s="18" customFormat="1">
      <c r="A5" s="94"/>
      <c r="B5" s="94"/>
      <c r="C5" s="94"/>
      <c r="D5" s="95"/>
      <c r="E5" s="95"/>
      <c r="F5" s="95"/>
      <c r="G5" s="95"/>
      <c r="H5" s="95"/>
      <c r="I5" s="95"/>
      <c r="J5" s="95"/>
      <c r="K5" s="95"/>
      <c r="L5" s="96"/>
      <c r="M5" s="96"/>
      <c r="N5" s="95"/>
      <c r="O5" s="96"/>
      <c r="P5" s="96"/>
      <c r="Q5" s="95" t="s">
        <v>201</v>
      </c>
      <c r="R5" s="96"/>
      <c r="S5" s="95" t="s">
        <v>201</v>
      </c>
      <c r="T5" s="96"/>
      <c r="U5" s="96"/>
      <c r="V5" s="21" t="s">
        <v>201</v>
      </c>
      <c r="W5" s="21"/>
      <c r="X5" s="21"/>
      <c r="Y5" s="21"/>
      <c r="Z5" s="21"/>
    </row>
    <row r="6" spans="1:26" s="18" customFormat="1" ht="15.75">
      <c r="A6" s="87" t="s">
        <v>87</v>
      </c>
      <c r="B6" s="94"/>
      <c r="C6" s="94"/>
      <c r="D6" s="88">
        <v>44</v>
      </c>
      <c r="E6" s="88">
        <v>36</v>
      </c>
      <c r="F6" s="88">
        <v>44</v>
      </c>
      <c r="G6" s="88">
        <v>44</v>
      </c>
      <c r="H6" s="88">
        <v>84</v>
      </c>
      <c r="I6" s="88">
        <v>84</v>
      </c>
      <c r="J6" s="88">
        <v>84</v>
      </c>
      <c r="K6" s="88">
        <v>124</v>
      </c>
      <c r="L6" s="96"/>
      <c r="M6" s="96"/>
      <c r="N6" s="88">
        <v>124</v>
      </c>
      <c r="O6" s="96"/>
      <c r="P6" s="96"/>
      <c r="Q6" s="95">
        <v>124</v>
      </c>
      <c r="R6" s="96"/>
      <c r="S6" s="95">
        <v>124</v>
      </c>
      <c r="T6" s="96"/>
      <c r="U6" s="96"/>
      <c r="V6" s="21">
        <v>124</v>
      </c>
      <c r="W6" s="21"/>
      <c r="X6" s="21"/>
      <c r="Y6" s="21"/>
      <c r="Z6" s="21"/>
    </row>
    <row r="7" spans="1:26" ht="15.75">
      <c r="A7" s="87" t="s">
        <v>90</v>
      </c>
      <c r="B7" s="94"/>
      <c r="C7" s="94"/>
      <c r="L7" s="97"/>
      <c r="M7" s="98"/>
      <c r="T7" s="97"/>
      <c r="U7" s="98"/>
    </row>
    <row r="8" spans="1:26">
      <c r="A8" s="59" t="s">
        <v>38</v>
      </c>
      <c r="B8" s="59" t="s">
        <v>38</v>
      </c>
      <c r="C8" s="59"/>
      <c r="D8" s="188">
        <v>10.999393939393901</v>
      </c>
      <c r="E8" s="188">
        <v>7.6583333333333297</v>
      </c>
      <c r="F8" s="188">
        <v>16.253333333333298</v>
      </c>
      <c r="G8" s="188">
        <v>32.3542424242424</v>
      </c>
      <c r="H8" s="188">
        <v>20.903023809523798</v>
      </c>
      <c r="I8" s="188">
        <v>38.584047619047602</v>
      </c>
      <c r="J8" s="188">
        <v>22.6907142857143</v>
      </c>
      <c r="K8" s="188">
        <v>23.710761904761899</v>
      </c>
      <c r="L8" s="191"/>
      <c r="M8" s="192"/>
      <c r="N8" s="188">
        <v>20.16</v>
      </c>
      <c r="O8" s="189"/>
      <c r="P8" s="189"/>
      <c r="Q8" s="188">
        <v>29.58</v>
      </c>
      <c r="R8" s="189"/>
      <c r="S8" s="193">
        <v>47.796880952380953</v>
      </c>
      <c r="T8" s="191"/>
      <c r="U8" s="192"/>
      <c r="V8" s="8">
        <v>28.004500000000007</v>
      </c>
    </row>
    <row r="9" spans="1:26">
      <c r="A9" s="59" t="s">
        <v>39</v>
      </c>
      <c r="B9" s="59" t="s">
        <v>39</v>
      </c>
      <c r="C9" s="59"/>
      <c r="D9" s="188">
        <v>3.4551010101010098</v>
      </c>
      <c r="E9" s="188">
        <v>0</v>
      </c>
      <c r="F9" s="188">
        <v>2.9090909090909101</v>
      </c>
      <c r="G9" s="188">
        <v>2.2727272727272698</v>
      </c>
      <c r="H9" s="188">
        <v>1.6285714285714299</v>
      </c>
      <c r="I9" s="188">
        <v>2.0380952380952402</v>
      </c>
      <c r="J9" s="188">
        <v>1.2</v>
      </c>
      <c r="K9" s="188">
        <v>1.80952380952381</v>
      </c>
      <c r="L9" s="191"/>
      <c r="M9" s="192"/>
      <c r="N9" s="188">
        <v>1.02</v>
      </c>
      <c r="O9" s="189"/>
      <c r="P9" s="189"/>
      <c r="Q9" s="188">
        <v>1.81</v>
      </c>
      <c r="R9" s="189"/>
      <c r="S9" s="193">
        <v>1.142857142857143</v>
      </c>
      <c r="T9" s="191"/>
      <c r="U9" s="192"/>
      <c r="V9" s="8">
        <v>0.19047619047619047</v>
      </c>
    </row>
    <row r="10" spans="1:26">
      <c r="A10" s="59" t="s">
        <v>91</v>
      </c>
      <c r="B10" s="59" t="s">
        <v>91</v>
      </c>
      <c r="C10" s="59"/>
      <c r="D10" s="188">
        <v>0.36363636363636398</v>
      </c>
      <c r="E10" s="188">
        <v>4.4444444444444402</v>
      </c>
      <c r="F10" s="188">
        <v>3.6363636363636398</v>
      </c>
      <c r="G10" s="188">
        <v>1.27272727272727</v>
      </c>
      <c r="H10" s="188">
        <v>1.5904761904761899</v>
      </c>
      <c r="I10" s="188">
        <v>1.5714285714285701</v>
      </c>
      <c r="J10" s="188">
        <v>1.13333333333333</v>
      </c>
      <c r="K10" s="188">
        <v>1.47714285714286</v>
      </c>
      <c r="L10" s="191"/>
      <c r="M10" s="192"/>
      <c r="N10" s="188">
        <v>0.7</v>
      </c>
      <c r="O10" s="189"/>
      <c r="P10" s="189"/>
      <c r="Q10" s="188">
        <v>0.02</v>
      </c>
      <c r="R10" s="189"/>
      <c r="S10" s="193">
        <v>9.5238095238095233E-2</v>
      </c>
      <c r="T10" s="191"/>
      <c r="U10" s="192"/>
      <c r="V10" s="8">
        <v>1.9047619047619049E-2</v>
      </c>
    </row>
    <row r="11" spans="1:26">
      <c r="A11" s="59" t="s">
        <v>134</v>
      </c>
      <c r="B11" s="59" t="s">
        <v>134</v>
      </c>
      <c r="C11" s="59"/>
      <c r="D11" s="188">
        <v>0</v>
      </c>
      <c r="E11" s="188">
        <v>0</v>
      </c>
      <c r="F11" s="188">
        <v>0</v>
      </c>
      <c r="G11" s="188">
        <v>0</v>
      </c>
      <c r="H11" s="188">
        <v>0</v>
      </c>
      <c r="I11" s="188">
        <v>0</v>
      </c>
      <c r="J11" s="188">
        <v>0</v>
      </c>
      <c r="K11" s="188">
        <v>0</v>
      </c>
      <c r="L11" s="191"/>
      <c r="M11" s="192"/>
      <c r="N11" s="188">
        <v>0</v>
      </c>
      <c r="O11" s="189"/>
      <c r="P11" s="189"/>
      <c r="Q11" s="188">
        <v>0.03</v>
      </c>
      <c r="R11" s="189"/>
      <c r="S11" s="193">
        <v>0</v>
      </c>
      <c r="T11" s="191"/>
      <c r="U11" s="192"/>
      <c r="V11" s="8">
        <v>0</v>
      </c>
    </row>
    <row r="12" spans="1:26">
      <c r="A12" s="59" t="s">
        <v>36</v>
      </c>
      <c r="B12" s="59" t="s">
        <v>36</v>
      </c>
      <c r="C12" s="59"/>
      <c r="D12" s="188">
        <v>11.3635858585859</v>
      </c>
      <c r="E12" s="188">
        <v>10.324999999999999</v>
      </c>
      <c r="F12" s="188">
        <v>22.762424242424199</v>
      </c>
      <c r="G12" s="188">
        <v>32.863333333333301</v>
      </c>
      <c r="H12" s="188">
        <v>23.988333333333301</v>
      </c>
      <c r="I12" s="188">
        <v>40.917880952380997</v>
      </c>
      <c r="J12" s="188">
        <v>24.671666666666699</v>
      </c>
      <c r="K12" s="188">
        <v>26.454095238095199</v>
      </c>
      <c r="L12" s="191"/>
      <c r="M12" s="192"/>
      <c r="N12" s="188">
        <v>21.05</v>
      </c>
      <c r="O12" s="189"/>
      <c r="P12" s="189"/>
      <c r="Q12" s="188">
        <v>31.39</v>
      </c>
      <c r="R12" s="189"/>
      <c r="S12" s="193">
        <v>47.823071428571424</v>
      </c>
      <c r="T12" s="191"/>
      <c r="U12" s="192"/>
      <c r="V12" s="8">
        <v>28.194976190476197</v>
      </c>
    </row>
    <row r="13" spans="1:26">
      <c r="A13" s="59" t="s">
        <v>92</v>
      </c>
      <c r="B13" s="59" t="s">
        <v>92</v>
      </c>
      <c r="C13" s="59"/>
      <c r="D13" s="188">
        <v>34.574141414141401</v>
      </c>
      <c r="E13" s="188">
        <v>52.545555555555602</v>
      </c>
      <c r="F13" s="188">
        <v>27.2939393939394</v>
      </c>
      <c r="G13" s="188">
        <v>28.530959595959601</v>
      </c>
      <c r="H13" s="188">
        <v>18.715380952381</v>
      </c>
      <c r="I13" s="188">
        <v>33.6138571428571</v>
      </c>
      <c r="J13" s="188">
        <v>23.001238095238101</v>
      </c>
      <c r="K13" s="188">
        <v>27.6529047619048</v>
      </c>
      <c r="L13" s="191"/>
      <c r="M13" s="192"/>
      <c r="N13" s="188">
        <v>14.87</v>
      </c>
      <c r="O13" s="189"/>
      <c r="P13" s="189"/>
      <c r="Q13" s="188">
        <v>20.9</v>
      </c>
      <c r="R13" s="189"/>
      <c r="S13" s="193">
        <v>19.053333333333327</v>
      </c>
      <c r="T13" s="191"/>
      <c r="U13" s="192"/>
      <c r="V13" s="8">
        <v>5.9973809523809534</v>
      </c>
    </row>
    <row r="14" spans="1:26">
      <c r="A14" s="59" t="s">
        <v>101</v>
      </c>
      <c r="B14" s="59" t="s">
        <v>135</v>
      </c>
      <c r="C14" s="59"/>
      <c r="D14" s="188">
        <v>0</v>
      </c>
      <c r="E14" s="188">
        <v>0</v>
      </c>
      <c r="F14" s="188">
        <v>0</v>
      </c>
      <c r="G14" s="188">
        <v>0</v>
      </c>
      <c r="H14" s="188">
        <v>0</v>
      </c>
      <c r="I14" s="188">
        <v>0</v>
      </c>
      <c r="J14" s="188">
        <v>0</v>
      </c>
      <c r="K14" s="188">
        <v>0</v>
      </c>
      <c r="L14" s="191"/>
      <c r="M14" s="192"/>
      <c r="N14" s="188">
        <v>0</v>
      </c>
      <c r="O14" s="189"/>
      <c r="P14" s="189"/>
      <c r="Q14" s="188">
        <v>0.12</v>
      </c>
      <c r="R14" s="189"/>
      <c r="S14" s="193">
        <v>1.9047619047619049E-2</v>
      </c>
      <c r="T14" s="191"/>
      <c r="U14" s="192"/>
      <c r="V14" s="8">
        <v>0</v>
      </c>
    </row>
    <row r="15" spans="1:26">
      <c r="V15" s="8"/>
    </row>
    <row r="17" spans="1:22" ht="15.75">
      <c r="A17" s="87" t="s">
        <v>93</v>
      </c>
      <c r="B17" s="94"/>
      <c r="C17" s="178" t="s">
        <v>4093</v>
      </c>
      <c r="D17" s="88">
        <v>80</v>
      </c>
      <c r="E17" s="88">
        <v>72</v>
      </c>
      <c r="F17" s="88">
        <v>80</v>
      </c>
      <c r="G17" s="88">
        <v>80</v>
      </c>
      <c r="H17" s="88">
        <v>124</v>
      </c>
      <c r="I17" s="88">
        <v>124</v>
      </c>
      <c r="J17" s="88">
        <v>124</v>
      </c>
      <c r="K17" s="88">
        <v>124</v>
      </c>
      <c r="L17" s="89"/>
      <c r="M17" s="89"/>
      <c r="N17" s="88">
        <v>124</v>
      </c>
      <c r="O17" s="89"/>
      <c r="P17" s="89"/>
      <c r="Q17" s="88">
        <v>124</v>
      </c>
      <c r="R17" s="89"/>
      <c r="S17" s="95">
        <v>124</v>
      </c>
      <c r="T17" s="89"/>
      <c r="U17" s="89"/>
      <c r="V17" s="19">
        <v>124</v>
      </c>
    </row>
    <row r="18" spans="1:22" ht="15.75">
      <c r="A18" s="87" t="s">
        <v>256</v>
      </c>
      <c r="B18" s="94"/>
      <c r="C18" s="179" t="s">
        <v>299</v>
      </c>
      <c r="D18" s="88">
        <v>9</v>
      </c>
      <c r="E18" s="88">
        <v>10</v>
      </c>
      <c r="F18" s="88">
        <v>11</v>
      </c>
      <c r="G18" s="88">
        <v>10</v>
      </c>
      <c r="H18" s="88">
        <v>11</v>
      </c>
      <c r="I18" s="88">
        <v>17</v>
      </c>
      <c r="J18" s="88">
        <v>17</v>
      </c>
      <c r="K18" s="88">
        <v>17</v>
      </c>
      <c r="L18" s="89"/>
      <c r="M18" s="89"/>
      <c r="N18" s="88">
        <v>19</v>
      </c>
      <c r="O18" s="97"/>
      <c r="P18" s="98"/>
      <c r="Q18" s="88">
        <v>29</v>
      </c>
      <c r="S18" s="88">
        <v>22</v>
      </c>
      <c r="T18" s="89"/>
      <c r="U18" s="89"/>
      <c r="V18" s="16">
        <v>22</v>
      </c>
    </row>
    <row r="19" spans="1:22" ht="15.75">
      <c r="A19" s="87"/>
      <c r="B19" s="94"/>
      <c r="C19" s="177" t="s">
        <v>4130</v>
      </c>
      <c r="D19" s="202"/>
      <c r="E19" s="202"/>
      <c r="F19" s="202"/>
      <c r="G19" s="202"/>
      <c r="H19" s="202"/>
      <c r="I19" s="202"/>
      <c r="J19" s="202"/>
      <c r="K19" s="202"/>
      <c r="L19" s="203"/>
      <c r="M19" s="204"/>
      <c r="N19" s="202"/>
      <c r="O19" s="203"/>
      <c r="P19" s="204"/>
      <c r="Q19" s="202"/>
      <c r="R19" s="205"/>
      <c r="S19" s="206"/>
      <c r="T19" s="203"/>
      <c r="U19" s="204"/>
    </row>
    <row r="20" spans="1:22">
      <c r="A20" s="59" t="s">
        <v>95</v>
      </c>
      <c r="B20" s="107" t="s">
        <v>158</v>
      </c>
      <c r="C20" s="7"/>
      <c r="D20" s="224">
        <v>42</v>
      </c>
      <c r="E20" s="224">
        <v>10</v>
      </c>
      <c r="F20" s="224">
        <v>28</v>
      </c>
      <c r="G20" s="224">
        <v>23</v>
      </c>
      <c r="H20" s="224">
        <v>23</v>
      </c>
      <c r="I20" s="224">
        <v>67</v>
      </c>
      <c r="J20" s="224">
        <v>78</v>
      </c>
      <c r="K20" s="224">
        <v>73</v>
      </c>
      <c r="L20" s="203"/>
      <c r="M20" s="204"/>
      <c r="N20" s="224">
        <v>62</v>
      </c>
      <c r="O20" s="205"/>
      <c r="P20" s="205"/>
      <c r="Q20" s="224">
        <v>65</v>
      </c>
      <c r="R20" s="205"/>
      <c r="S20" s="227">
        <v>39</v>
      </c>
      <c r="T20" s="203"/>
      <c r="U20" s="204"/>
      <c r="V20" s="16">
        <v>36</v>
      </c>
    </row>
    <row r="21" spans="1:22" ht="15.75">
      <c r="A21" s="59" t="s">
        <v>55</v>
      </c>
      <c r="B21" s="107" t="s">
        <v>56</v>
      </c>
      <c r="C21" s="177"/>
      <c r="D21" s="224">
        <v>66</v>
      </c>
      <c r="E21" s="224">
        <v>31</v>
      </c>
      <c r="F21" s="224">
        <v>7</v>
      </c>
      <c r="G21" s="224">
        <v>30</v>
      </c>
      <c r="H21" s="224">
        <v>27</v>
      </c>
      <c r="I21" s="224">
        <v>30</v>
      </c>
      <c r="J21" s="224">
        <v>12</v>
      </c>
      <c r="K21" s="224">
        <v>19</v>
      </c>
      <c r="L21" s="203"/>
      <c r="M21" s="204"/>
      <c r="N21" s="224">
        <v>3</v>
      </c>
      <c r="O21" s="205"/>
      <c r="P21" s="205"/>
      <c r="Q21" s="224">
        <v>35</v>
      </c>
      <c r="R21" s="205"/>
      <c r="S21" s="227">
        <v>11</v>
      </c>
      <c r="T21" s="203"/>
      <c r="U21" s="204"/>
      <c r="V21" s="16">
        <v>34</v>
      </c>
    </row>
    <row r="22" spans="1:22" ht="15.75">
      <c r="A22" s="59" t="s">
        <v>250</v>
      </c>
      <c r="B22" s="107"/>
      <c r="C22" s="146"/>
      <c r="D22" s="224">
        <v>61</v>
      </c>
      <c r="E22" s="224">
        <v>36</v>
      </c>
      <c r="F22" s="224">
        <v>39</v>
      </c>
      <c r="G22" s="224">
        <v>50</v>
      </c>
      <c r="H22" s="224">
        <v>34</v>
      </c>
      <c r="I22" s="224">
        <v>80</v>
      </c>
      <c r="J22" s="224">
        <v>83</v>
      </c>
      <c r="K22" s="224">
        <v>99</v>
      </c>
      <c r="L22" s="203"/>
      <c r="M22" s="204"/>
      <c r="N22" s="224">
        <v>90</v>
      </c>
      <c r="O22" s="205"/>
      <c r="P22" s="205"/>
      <c r="Q22" s="224">
        <v>70</v>
      </c>
      <c r="R22" s="205"/>
      <c r="S22" s="227">
        <v>95</v>
      </c>
      <c r="T22" s="203"/>
      <c r="U22" s="204"/>
      <c r="V22" s="16">
        <v>31</v>
      </c>
    </row>
    <row r="23" spans="1:22" ht="15.75">
      <c r="C23" s="167"/>
      <c r="D23" s="224"/>
      <c r="E23" s="224"/>
      <c r="F23" s="224"/>
      <c r="G23" s="224"/>
      <c r="H23" s="224"/>
      <c r="I23" s="224"/>
      <c r="J23" s="224"/>
      <c r="K23" s="224"/>
      <c r="L23" s="203"/>
      <c r="M23" s="204"/>
      <c r="N23" s="224"/>
      <c r="O23" s="205"/>
      <c r="P23" s="205"/>
      <c r="Q23" s="224"/>
      <c r="R23" s="205"/>
      <c r="S23" s="227"/>
      <c r="T23" s="203"/>
      <c r="U23" s="204"/>
      <c r="V23" s="16" t="s">
        <v>315</v>
      </c>
    </row>
    <row r="24" spans="1:22" ht="15.75">
      <c r="A24" s="59" t="s">
        <v>10</v>
      </c>
      <c r="B24" s="92" t="s">
        <v>222</v>
      </c>
      <c r="C24" s="129"/>
      <c r="D24" s="224">
        <v>0</v>
      </c>
      <c r="E24" s="224">
        <v>2</v>
      </c>
      <c r="F24" s="224">
        <v>4</v>
      </c>
      <c r="G24" s="224">
        <v>8</v>
      </c>
      <c r="H24" s="224">
        <v>47</v>
      </c>
      <c r="I24" s="224">
        <v>45</v>
      </c>
      <c r="J24" s="224">
        <v>66</v>
      </c>
      <c r="K24" s="224">
        <v>61</v>
      </c>
      <c r="L24" s="203"/>
      <c r="M24" s="204"/>
      <c r="N24" s="224">
        <v>48</v>
      </c>
      <c r="O24" s="205"/>
      <c r="P24" s="205"/>
      <c r="Q24" s="224">
        <v>62</v>
      </c>
      <c r="R24" s="205"/>
      <c r="S24" s="227">
        <v>96</v>
      </c>
      <c r="T24" s="203"/>
      <c r="U24" s="204"/>
      <c r="V24" s="16">
        <v>70</v>
      </c>
    </row>
    <row r="25" spans="1:22" ht="15.75">
      <c r="A25" s="59" t="s">
        <v>271</v>
      </c>
      <c r="B25" s="92" t="s">
        <v>78</v>
      </c>
      <c r="C25" s="156" t="str">
        <f>VLOOKUP(B25,A_soortinfo!C:F,4,FALSE)</f>
        <v>EB</v>
      </c>
      <c r="D25" s="225">
        <v>0</v>
      </c>
      <c r="E25" s="225">
        <v>0</v>
      </c>
      <c r="F25" s="225">
        <v>0</v>
      </c>
      <c r="G25" s="225">
        <v>0</v>
      </c>
      <c r="H25" s="225">
        <v>0</v>
      </c>
      <c r="I25" s="225">
        <v>3</v>
      </c>
      <c r="J25" s="225">
        <v>0</v>
      </c>
      <c r="K25" s="225">
        <v>0</v>
      </c>
      <c r="L25" s="228"/>
      <c r="M25" s="229"/>
      <c r="N25" s="225">
        <v>0</v>
      </c>
      <c r="O25" s="230"/>
      <c r="P25" s="230"/>
      <c r="Q25" s="225">
        <v>1</v>
      </c>
      <c r="R25" s="230"/>
      <c r="S25" s="227">
        <v>5</v>
      </c>
      <c r="T25" s="228"/>
      <c r="U25" s="229"/>
      <c r="V25" s="16">
        <v>6</v>
      </c>
    </row>
    <row r="26" spans="1:22" ht="15.75">
      <c r="A26" s="59" t="s">
        <v>267</v>
      </c>
      <c r="B26" s="92" t="s">
        <v>53</v>
      </c>
      <c r="C26" s="156" t="str">
        <f>VLOOKUP(B26,A_soortinfo!C:F,4,FALSE)</f>
        <v>BE</v>
      </c>
      <c r="D26" s="225">
        <v>0</v>
      </c>
      <c r="E26" s="225">
        <v>0</v>
      </c>
      <c r="F26" s="225">
        <v>0</v>
      </c>
      <c r="G26" s="225">
        <v>0</v>
      </c>
      <c r="H26" s="225">
        <v>0</v>
      </c>
      <c r="I26" s="225">
        <v>0</v>
      </c>
      <c r="J26" s="225">
        <v>0</v>
      </c>
      <c r="K26" s="225">
        <v>1</v>
      </c>
      <c r="L26" s="228"/>
      <c r="M26" s="229"/>
      <c r="N26" s="225">
        <v>0</v>
      </c>
      <c r="O26" s="230"/>
      <c r="P26" s="230"/>
      <c r="Q26" s="225">
        <v>0</v>
      </c>
      <c r="R26" s="230"/>
      <c r="S26" s="227">
        <v>0</v>
      </c>
      <c r="T26" s="228"/>
      <c r="U26" s="229"/>
      <c r="V26" s="16" t="s">
        <v>315</v>
      </c>
    </row>
    <row r="27" spans="1:22" ht="15.75">
      <c r="A27" s="59" t="s">
        <v>268</v>
      </c>
      <c r="B27" s="92" t="s">
        <v>72</v>
      </c>
      <c r="C27" s="156" t="str">
        <f>VLOOKUP(B27,A_soortinfo!C:F,4,FALSE)</f>
        <v>nvt</v>
      </c>
      <c r="D27" s="225">
        <v>0</v>
      </c>
      <c r="E27" s="225">
        <v>3</v>
      </c>
      <c r="F27" s="225">
        <v>2</v>
      </c>
      <c r="G27" s="225">
        <v>4</v>
      </c>
      <c r="H27" s="225">
        <v>16</v>
      </c>
      <c r="I27" s="225">
        <v>14</v>
      </c>
      <c r="J27" s="225">
        <v>14</v>
      </c>
      <c r="K27" s="225">
        <v>19</v>
      </c>
      <c r="L27" s="228"/>
      <c r="M27" s="229"/>
      <c r="N27" s="225">
        <v>39</v>
      </c>
      <c r="O27" s="230"/>
      <c r="P27" s="230"/>
      <c r="Q27" s="225">
        <v>46</v>
      </c>
      <c r="R27" s="230"/>
      <c r="S27" s="227">
        <v>69</v>
      </c>
      <c r="T27" s="228"/>
      <c r="U27" s="229"/>
      <c r="V27" s="16">
        <v>30</v>
      </c>
    </row>
    <row r="28" spans="1:22" ht="15.75">
      <c r="A28" s="59" t="s">
        <v>269</v>
      </c>
      <c r="B28" s="92" t="s">
        <v>71</v>
      </c>
      <c r="C28" s="156" t="str">
        <f>VLOOKUP(B28,A_soortinfo!C:F,4,FALSE)</f>
        <v>nvt</v>
      </c>
      <c r="D28" s="225">
        <v>0</v>
      </c>
      <c r="E28" s="225">
        <v>1</v>
      </c>
      <c r="F28" s="225">
        <v>0</v>
      </c>
      <c r="G28" s="225">
        <v>0</v>
      </c>
      <c r="H28" s="225">
        <v>1</v>
      </c>
      <c r="I28" s="225">
        <v>2</v>
      </c>
      <c r="J28" s="225">
        <v>2</v>
      </c>
      <c r="K28" s="225">
        <v>0</v>
      </c>
      <c r="L28" s="228"/>
      <c r="M28" s="229"/>
      <c r="N28" s="225">
        <v>3</v>
      </c>
      <c r="O28" s="230"/>
      <c r="P28" s="230"/>
      <c r="Q28" s="225">
        <v>10</v>
      </c>
      <c r="R28" s="230"/>
      <c r="S28" s="227">
        <v>45</v>
      </c>
      <c r="T28" s="228"/>
      <c r="U28" s="229"/>
      <c r="V28" s="16">
        <v>40</v>
      </c>
    </row>
    <row r="29" spans="1:22" ht="15.75">
      <c r="A29" s="59" t="s">
        <v>270</v>
      </c>
      <c r="B29" s="92" t="s">
        <v>88</v>
      </c>
      <c r="C29" s="156" t="str">
        <f>VLOOKUP(B29,A_soortinfo!C:F,4,FALSE)</f>
        <v>TNB</v>
      </c>
      <c r="D29" s="225">
        <v>0</v>
      </c>
      <c r="E29" s="225">
        <v>2</v>
      </c>
      <c r="F29" s="225">
        <v>0</v>
      </c>
      <c r="G29" s="225">
        <v>0</v>
      </c>
      <c r="H29" s="225">
        <v>1</v>
      </c>
      <c r="I29" s="225">
        <v>0</v>
      </c>
      <c r="J29" s="225">
        <v>1</v>
      </c>
      <c r="K29" s="225">
        <v>3</v>
      </c>
      <c r="L29" s="228"/>
      <c r="M29" s="229"/>
      <c r="N29" s="225">
        <v>11</v>
      </c>
      <c r="O29" s="230"/>
      <c r="P29" s="230"/>
      <c r="Q29" s="225">
        <v>30</v>
      </c>
      <c r="R29" s="230"/>
      <c r="S29" s="227">
        <v>22</v>
      </c>
      <c r="T29" s="228"/>
      <c r="U29" s="229"/>
      <c r="V29" s="16">
        <v>27</v>
      </c>
    </row>
    <row r="30" spans="1:22" ht="15.75">
      <c r="A30" s="59" t="s">
        <v>275</v>
      </c>
      <c r="B30" s="92" t="s">
        <v>192</v>
      </c>
      <c r="C30" s="156" t="str">
        <f>VLOOKUP(B30,A_soortinfo!C:F,4,FALSE)</f>
        <v>nvt</v>
      </c>
      <c r="D30" s="225">
        <v>0</v>
      </c>
      <c r="E30" s="225">
        <v>2</v>
      </c>
      <c r="F30" s="225">
        <v>0</v>
      </c>
      <c r="G30" s="225">
        <v>0</v>
      </c>
      <c r="H30" s="225">
        <v>0</v>
      </c>
      <c r="I30" s="225">
        <v>0</v>
      </c>
      <c r="J30" s="225">
        <v>0</v>
      </c>
      <c r="K30" s="225">
        <v>0</v>
      </c>
      <c r="L30" s="228"/>
      <c r="M30" s="229"/>
      <c r="N30" s="225">
        <v>0</v>
      </c>
      <c r="O30" s="230"/>
      <c r="P30" s="230"/>
      <c r="Q30" s="225">
        <v>0</v>
      </c>
      <c r="R30" s="230"/>
      <c r="S30" s="227">
        <v>0</v>
      </c>
      <c r="T30" s="228"/>
      <c r="U30" s="229"/>
      <c r="V30" s="16" t="s">
        <v>315</v>
      </c>
    </row>
    <row r="31" spans="1:22" ht="15.75">
      <c r="A31" s="59" t="s">
        <v>275</v>
      </c>
      <c r="B31" s="92" t="s">
        <v>102</v>
      </c>
      <c r="C31" s="156" t="str">
        <f>VLOOKUP(B31,A_soortinfo!C:F,4,FALSE)</f>
        <v>TNB</v>
      </c>
      <c r="D31" s="225">
        <v>0</v>
      </c>
      <c r="E31" s="225">
        <v>0</v>
      </c>
      <c r="F31" s="225">
        <v>0</v>
      </c>
      <c r="G31" s="225">
        <v>0</v>
      </c>
      <c r="H31" s="225">
        <v>0</v>
      </c>
      <c r="I31" s="225">
        <v>1</v>
      </c>
      <c r="J31" s="225">
        <v>0</v>
      </c>
      <c r="K31" s="225">
        <v>0</v>
      </c>
      <c r="L31" s="228"/>
      <c r="M31" s="229"/>
      <c r="N31" s="225">
        <v>0</v>
      </c>
      <c r="O31" s="230"/>
      <c r="P31" s="230"/>
      <c r="Q31" s="225">
        <v>0</v>
      </c>
      <c r="R31" s="230"/>
      <c r="S31" s="227">
        <v>0</v>
      </c>
      <c r="T31" s="228"/>
      <c r="U31" s="229"/>
      <c r="V31" s="16" t="s">
        <v>315</v>
      </c>
    </row>
    <row r="32" spans="1:22" ht="15.75">
      <c r="A32" s="59" t="s">
        <v>11</v>
      </c>
      <c r="B32" s="92" t="s">
        <v>79</v>
      </c>
      <c r="C32" s="156" t="str">
        <f>VLOOKUP(B32,A_soortinfo!C:F,4,FALSE)</f>
        <v>BE</v>
      </c>
      <c r="D32" s="224">
        <v>0</v>
      </c>
      <c r="E32" s="224">
        <v>0</v>
      </c>
      <c r="F32" s="224">
        <v>0</v>
      </c>
      <c r="G32" s="224">
        <v>1</v>
      </c>
      <c r="H32" s="224">
        <v>0</v>
      </c>
      <c r="I32" s="224">
        <v>0</v>
      </c>
      <c r="J32" s="224">
        <v>2</v>
      </c>
      <c r="K32" s="224">
        <v>1</v>
      </c>
      <c r="L32" s="203"/>
      <c r="M32" s="204"/>
      <c r="N32" s="224">
        <v>2</v>
      </c>
      <c r="O32" s="205"/>
      <c r="P32" s="205"/>
      <c r="Q32" s="224">
        <v>4</v>
      </c>
      <c r="R32" s="205"/>
      <c r="S32" s="227">
        <v>15</v>
      </c>
      <c r="T32" s="203"/>
      <c r="U32" s="204"/>
      <c r="V32" s="16">
        <v>44</v>
      </c>
    </row>
    <row r="33" spans="1:26" ht="15.75">
      <c r="A33" s="59" t="s">
        <v>254</v>
      </c>
      <c r="B33" s="92" t="s">
        <v>255</v>
      </c>
      <c r="C33" s="156" t="str">
        <f>VLOOKUP(B33,A_soortinfo!C:F,4,FALSE)</f>
        <v>nvt</v>
      </c>
      <c r="D33" s="224">
        <v>0</v>
      </c>
      <c r="E33" s="224">
        <v>0</v>
      </c>
      <c r="F33" s="224">
        <v>0</v>
      </c>
      <c r="G33" s="224">
        <v>0</v>
      </c>
      <c r="H33" s="224">
        <v>0</v>
      </c>
      <c r="I33" s="224">
        <v>0</v>
      </c>
      <c r="J33" s="224">
        <v>0</v>
      </c>
      <c r="K33" s="224">
        <v>0</v>
      </c>
      <c r="L33" s="203"/>
      <c r="M33" s="204"/>
      <c r="N33" s="224">
        <v>0</v>
      </c>
      <c r="O33" s="205"/>
      <c r="P33" s="205"/>
      <c r="Q33" s="224">
        <v>2</v>
      </c>
      <c r="R33" s="205"/>
      <c r="S33" s="227">
        <v>0</v>
      </c>
      <c r="T33" s="203"/>
      <c r="U33" s="204"/>
      <c r="V33" s="16" t="s">
        <v>315</v>
      </c>
    </row>
    <row r="34" spans="1:26" ht="15.75">
      <c r="A34" s="59" t="s">
        <v>276</v>
      </c>
      <c r="B34" s="92" t="s">
        <v>73</v>
      </c>
      <c r="C34" s="156" t="str">
        <f>VLOOKUP(B34,A_soortinfo!C:F,4,FALSE)</f>
        <v>nvt</v>
      </c>
      <c r="D34" s="224">
        <v>0</v>
      </c>
      <c r="E34" s="224">
        <v>0</v>
      </c>
      <c r="F34" s="224">
        <v>0</v>
      </c>
      <c r="G34" s="224">
        <v>0</v>
      </c>
      <c r="H34" s="224">
        <v>0</v>
      </c>
      <c r="I34" s="224">
        <v>0</v>
      </c>
      <c r="J34" s="224">
        <v>0</v>
      </c>
      <c r="K34" s="224">
        <v>0</v>
      </c>
      <c r="L34" s="203"/>
      <c r="M34" s="204"/>
      <c r="N34" s="224">
        <v>0</v>
      </c>
      <c r="O34" s="205"/>
      <c r="P34" s="205"/>
      <c r="Q34" s="224">
        <v>1</v>
      </c>
      <c r="R34" s="205"/>
      <c r="S34" s="227">
        <v>0</v>
      </c>
      <c r="T34" s="203"/>
      <c r="U34" s="204"/>
      <c r="V34" s="16" t="s">
        <v>315</v>
      </c>
    </row>
    <row r="35" spans="1:26" s="6" customFormat="1" ht="15.75">
      <c r="A35" s="59" t="s">
        <v>277</v>
      </c>
      <c r="B35" s="92" t="s">
        <v>221</v>
      </c>
      <c r="C35" s="156" t="str">
        <f>VLOOKUP(B35,A_soortinfo!C:F,4,FALSE)</f>
        <v>nvt</v>
      </c>
      <c r="D35" s="224">
        <v>0</v>
      </c>
      <c r="E35" s="224">
        <v>0</v>
      </c>
      <c r="F35" s="224">
        <v>0</v>
      </c>
      <c r="G35" s="224">
        <v>0</v>
      </c>
      <c r="H35" s="224">
        <v>0</v>
      </c>
      <c r="I35" s="224">
        <v>0</v>
      </c>
      <c r="J35" s="224">
        <v>0</v>
      </c>
      <c r="K35" s="224">
        <v>0</v>
      </c>
      <c r="L35" s="203"/>
      <c r="M35" s="204"/>
      <c r="N35" s="224">
        <v>0</v>
      </c>
      <c r="O35" s="205"/>
      <c r="P35" s="205"/>
      <c r="Q35" s="224">
        <v>1</v>
      </c>
      <c r="R35" s="205"/>
      <c r="S35" s="227">
        <v>0</v>
      </c>
      <c r="T35" s="203"/>
      <c r="U35" s="204"/>
      <c r="V35" s="19" t="s">
        <v>315</v>
      </c>
      <c r="W35" s="19"/>
      <c r="X35" s="19"/>
      <c r="Y35" s="19"/>
      <c r="Z35" s="19"/>
    </row>
    <row r="36" spans="1:26" s="6" customFormat="1" ht="15.75">
      <c r="A36" s="59"/>
      <c r="B36" s="92"/>
      <c r="C36" s="156"/>
      <c r="D36" s="224"/>
      <c r="E36" s="224"/>
      <c r="F36" s="224"/>
      <c r="G36" s="224"/>
      <c r="H36" s="224"/>
      <c r="I36" s="224"/>
      <c r="J36" s="224"/>
      <c r="K36" s="224"/>
      <c r="L36" s="205"/>
      <c r="M36" s="205"/>
      <c r="N36" s="224"/>
      <c r="O36" s="205"/>
      <c r="P36" s="205"/>
      <c r="Q36" s="224"/>
      <c r="R36" s="205"/>
      <c r="S36" s="227"/>
      <c r="T36" s="205"/>
      <c r="U36" s="205"/>
      <c r="V36" s="19" t="s">
        <v>315</v>
      </c>
      <c r="W36" s="19"/>
      <c r="X36" s="19"/>
      <c r="Y36" s="19"/>
      <c r="Z36" s="19"/>
    </row>
    <row r="37" spans="1:26" ht="15.75">
      <c r="A37" s="59" t="s">
        <v>22</v>
      </c>
      <c r="B37" s="92" t="s">
        <v>160</v>
      </c>
      <c r="C37" s="156" t="str">
        <f>VLOOKUP(B37,A_soortinfo!C:F,4,FALSE)</f>
        <v>nvt</v>
      </c>
      <c r="D37" s="224">
        <v>0</v>
      </c>
      <c r="E37" s="224">
        <v>0</v>
      </c>
      <c r="F37" s="224">
        <v>0</v>
      </c>
      <c r="G37" s="224">
        <v>0</v>
      </c>
      <c r="H37" s="224">
        <v>0</v>
      </c>
      <c r="I37" s="224">
        <v>1</v>
      </c>
      <c r="J37" s="224">
        <v>5</v>
      </c>
      <c r="K37" s="224">
        <v>21</v>
      </c>
      <c r="L37" s="203"/>
      <c r="M37" s="204"/>
      <c r="N37" s="224">
        <v>69</v>
      </c>
      <c r="O37" s="205"/>
      <c r="P37" s="205"/>
      <c r="Q37" s="224">
        <v>40</v>
      </c>
      <c r="R37" s="205"/>
      <c r="S37" s="227">
        <v>45</v>
      </c>
      <c r="T37" s="203"/>
      <c r="U37" s="204"/>
      <c r="V37" s="16">
        <v>59</v>
      </c>
    </row>
    <row r="38" spans="1:26" ht="15.75">
      <c r="A38" s="59" t="s">
        <v>66</v>
      </c>
      <c r="B38" s="92" t="s">
        <v>67</v>
      </c>
      <c r="C38" s="156" t="str">
        <f>VLOOKUP(B38,A_soortinfo!C:F,4,FALSE)</f>
        <v>exoot</v>
      </c>
      <c r="D38" s="224">
        <v>0</v>
      </c>
      <c r="E38" s="224">
        <v>0</v>
      </c>
      <c r="F38" s="224">
        <v>1</v>
      </c>
      <c r="G38" s="224">
        <v>0</v>
      </c>
      <c r="H38" s="224">
        <v>0</v>
      </c>
      <c r="I38" s="224">
        <v>0</v>
      </c>
      <c r="J38" s="224">
        <v>0</v>
      </c>
      <c r="K38" s="224">
        <v>0</v>
      </c>
      <c r="L38" s="203"/>
      <c r="M38" s="204"/>
      <c r="N38" s="224">
        <v>0</v>
      </c>
      <c r="O38" s="205"/>
      <c r="P38" s="205"/>
      <c r="Q38" s="224">
        <v>0</v>
      </c>
      <c r="R38" s="205"/>
      <c r="S38" s="227">
        <v>0</v>
      </c>
      <c r="T38" s="203"/>
      <c r="U38" s="204"/>
      <c r="V38" s="16" t="s">
        <v>315</v>
      </c>
    </row>
    <row r="39" spans="1:26" ht="15.75">
      <c r="A39" s="59" t="s">
        <v>12</v>
      </c>
      <c r="B39" s="92" t="s">
        <v>80</v>
      </c>
      <c r="C39" s="156" t="str">
        <f>VLOOKUP(B39,A_soortinfo!C:F,4,FALSE)</f>
        <v>nvt</v>
      </c>
      <c r="D39" s="224">
        <v>1</v>
      </c>
      <c r="E39" s="224">
        <v>1</v>
      </c>
      <c r="F39" s="224">
        <v>1</v>
      </c>
      <c r="G39" s="224">
        <v>1</v>
      </c>
      <c r="H39" s="224">
        <v>4</v>
      </c>
      <c r="I39" s="224">
        <v>5</v>
      </c>
      <c r="J39" s="224">
        <v>23</v>
      </c>
      <c r="K39" s="224">
        <v>9</v>
      </c>
      <c r="L39" s="203"/>
      <c r="M39" s="204"/>
      <c r="N39" s="224">
        <v>31</v>
      </c>
      <c r="O39" s="205"/>
      <c r="P39" s="205"/>
      <c r="Q39" s="224">
        <v>45</v>
      </c>
      <c r="R39" s="205"/>
      <c r="S39" s="227">
        <v>38</v>
      </c>
      <c r="T39" s="203"/>
      <c r="U39" s="204"/>
      <c r="V39" s="16">
        <v>48</v>
      </c>
    </row>
    <row r="40" spans="1:26" ht="15.75">
      <c r="A40" s="59" t="s">
        <v>104</v>
      </c>
      <c r="B40" s="92" t="s">
        <v>129</v>
      </c>
      <c r="C40" s="156" t="str">
        <f>VLOOKUP(B40,A_soortinfo!C:F,4,FALSE)</f>
        <v>nvt</v>
      </c>
      <c r="D40" s="224">
        <v>0</v>
      </c>
      <c r="E40" s="224">
        <v>0</v>
      </c>
      <c r="F40" s="224">
        <v>0</v>
      </c>
      <c r="G40" s="224">
        <v>0</v>
      </c>
      <c r="H40" s="224">
        <v>0</v>
      </c>
      <c r="I40" s="224">
        <v>0</v>
      </c>
      <c r="J40" s="224">
        <v>0</v>
      </c>
      <c r="K40" s="224">
        <v>0</v>
      </c>
      <c r="L40" s="203"/>
      <c r="M40" s="204"/>
      <c r="N40" s="224">
        <v>0</v>
      </c>
      <c r="O40" s="205"/>
      <c r="P40" s="205"/>
      <c r="Q40" s="224">
        <v>2</v>
      </c>
      <c r="R40" s="205"/>
      <c r="S40" s="227">
        <v>0</v>
      </c>
      <c r="T40" s="203"/>
      <c r="U40" s="204"/>
      <c r="V40" s="16" t="s">
        <v>315</v>
      </c>
    </row>
    <row r="41" spans="1:26" ht="15.75">
      <c r="A41" s="59" t="s">
        <v>13</v>
      </c>
      <c r="B41" s="92" t="s">
        <v>161</v>
      </c>
      <c r="C41" s="156" t="str">
        <f>VLOOKUP(B41,A_soortinfo!C:F,4,FALSE)</f>
        <v>nvt</v>
      </c>
      <c r="D41" s="224">
        <v>0</v>
      </c>
      <c r="E41" s="224">
        <v>0</v>
      </c>
      <c r="F41" s="224">
        <v>0</v>
      </c>
      <c r="G41" s="224">
        <v>0</v>
      </c>
      <c r="H41" s="224">
        <v>0</v>
      </c>
      <c r="I41" s="224">
        <v>3</v>
      </c>
      <c r="J41" s="224">
        <v>13</v>
      </c>
      <c r="K41" s="224">
        <v>18</v>
      </c>
      <c r="L41" s="203"/>
      <c r="M41" s="204"/>
      <c r="N41" s="224">
        <v>15</v>
      </c>
      <c r="O41" s="205"/>
      <c r="P41" s="205"/>
      <c r="Q41" s="224">
        <v>20</v>
      </c>
      <c r="R41" s="205"/>
      <c r="S41" s="227">
        <v>7</v>
      </c>
      <c r="T41" s="203"/>
      <c r="U41" s="204"/>
      <c r="V41" s="16">
        <v>5</v>
      </c>
    </row>
    <row r="42" spans="1:26" s="24" customFormat="1" ht="15.75">
      <c r="A42" s="59" t="s">
        <v>34</v>
      </c>
      <c r="B42" s="92" t="s">
        <v>131</v>
      </c>
      <c r="C42" s="156" t="str">
        <f>VLOOKUP(B42,A_soortinfo!C:F,4,FALSE)</f>
        <v>nvt</v>
      </c>
      <c r="D42" s="224">
        <v>1</v>
      </c>
      <c r="E42" s="224">
        <v>0</v>
      </c>
      <c r="F42" s="224">
        <v>0</v>
      </c>
      <c r="G42" s="224">
        <v>0</v>
      </c>
      <c r="H42" s="224">
        <v>0</v>
      </c>
      <c r="I42" s="224">
        <v>0</v>
      </c>
      <c r="J42" s="224">
        <v>0</v>
      </c>
      <c r="K42" s="224">
        <v>0</v>
      </c>
      <c r="L42" s="203"/>
      <c r="M42" s="204"/>
      <c r="N42" s="224">
        <v>2</v>
      </c>
      <c r="O42" s="205"/>
      <c r="P42" s="205"/>
      <c r="Q42" s="224">
        <v>2</v>
      </c>
      <c r="R42" s="205"/>
      <c r="S42" s="227">
        <v>1</v>
      </c>
      <c r="T42" s="203"/>
      <c r="U42" s="204"/>
      <c r="V42" s="26">
        <v>1</v>
      </c>
      <c r="W42" s="26"/>
      <c r="X42" s="26"/>
      <c r="Y42" s="26"/>
      <c r="Z42" s="26"/>
    </row>
    <row r="43" spans="1:26" s="24" customFormat="1" ht="15.75">
      <c r="A43" s="59" t="s">
        <v>120</v>
      </c>
      <c r="B43" s="92" t="s">
        <v>153</v>
      </c>
      <c r="C43" s="156" t="str">
        <f>VLOOKUP(B43,A_soortinfo!C:F,4,FALSE)</f>
        <v>nvt</v>
      </c>
      <c r="D43" s="224">
        <v>0</v>
      </c>
      <c r="E43" s="224">
        <v>0</v>
      </c>
      <c r="F43" s="224">
        <v>0</v>
      </c>
      <c r="G43" s="224">
        <v>0</v>
      </c>
      <c r="H43" s="224">
        <v>0</v>
      </c>
      <c r="I43" s="224">
        <v>0</v>
      </c>
      <c r="J43" s="224">
        <v>0</v>
      </c>
      <c r="K43" s="224">
        <v>0</v>
      </c>
      <c r="L43" s="203"/>
      <c r="M43" s="204"/>
      <c r="N43" s="224">
        <v>0</v>
      </c>
      <c r="O43" s="205"/>
      <c r="P43" s="205"/>
      <c r="Q43" s="224">
        <v>1</v>
      </c>
      <c r="R43" s="205"/>
      <c r="S43" s="227">
        <v>1</v>
      </c>
      <c r="T43" s="203"/>
      <c r="U43" s="204"/>
      <c r="V43" s="26" t="s">
        <v>315</v>
      </c>
      <c r="W43" s="26"/>
      <c r="X43" s="26"/>
      <c r="Y43" s="26"/>
      <c r="Z43" s="26"/>
    </row>
    <row r="44" spans="1:26" s="24" customFormat="1" ht="15.75">
      <c r="A44" s="59" t="s">
        <v>42</v>
      </c>
      <c r="B44" s="92" t="s">
        <v>137</v>
      </c>
      <c r="C44" s="156" t="str">
        <f>VLOOKUP(B44,A_soortinfo!C:F,4,FALSE)</f>
        <v>nvt</v>
      </c>
      <c r="D44" s="224">
        <v>0</v>
      </c>
      <c r="E44" s="224">
        <v>0</v>
      </c>
      <c r="F44" s="224">
        <v>2</v>
      </c>
      <c r="G44" s="224">
        <v>1</v>
      </c>
      <c r="H44" s="224">
        <v>2</v>
      </c>
      <c r="I44" s="224">
        <v>1</v>
      </c>
      <c r="J44" s="224">
        <v>2</v>
      </c>
      <c r="K44" s="224">
        <v>2</v>
      </c>
      <c r="L44" s="203"/>
      <c r="M44" s="204"/>
      <c r="N44" s="224">
        <v>3</v>
      </c>
      <c r="O44" s="205"/>
      <c r="P44" s="205"/>
      <c r="Q44" s="224">
        <v>11</v>
      </c>
      <c r="R44" s="205"/>
      <c r="S44" s="227">
        <v>7</v>
      </c>
      <c r="T44" s="203"/>
      <c r="U44" s="204"/>
      <c r="V44" s="26">
        <v>13</v>
      </c>
      <c r="W44" s="26"/>
      <c r="X44" s="26"/>
      <c r="Y44" s="26"/>
      <c r="Z44" s="26"/>
    </row>
    <row r="45" spans="1:26" s="24" customFormat="1" ht="15.75">
      <c r="A45" s="59" t="s">
        <v>110</v>
      </c>
      <c r="B45" s="92" t="s">
        <v>148</v>
      </c>
      <c r="C45" s="156" t="str">
        <f>VLOOKUP(B45,A_soortinfo!C:F,4,FALSE)</f>
        <v>nvt</v>
      </c>
      <c r="D45" s="224">
        <v>0</v>
      </c>
      <c r="E45" s="224">
        <v>0</v>
      </c>
      <c r="F45" s="224">
        <v>0</v>
      </c>
      <c r="G45" s="224">
        <v>0</v>
      </c>
      <c r="H45" s="224">
        <v>0</v>
      </c>
      <c r="I45" s="224">
        <v>1</v>
      </c>
      <c r="J45" s="224">
        <v>0</v>
      </c>
      <c r="K45" s="224">
        <v>0</v>
      </c>
      <c r="L45" s="203"/>
      <c r="M45" s="204"/>
      <c r="N45" s="224">
        <v>0</v>
      </c>
      <c r="O45" s="205"/>
      <c r="P45" s="205"/>
      <c r="Q45" s="224">
        <v>0</v>
      </c>
      <c r="R45" s="205"/>
      <c r="S45" s="227">
        <v>0</v>
      </c>
      <c r="T45" s="203"/>
      <c r="U45" s="204"/>
      <c r="V45" s="26" t="s">
        <v>315</v>
      </c>
      <c r="W45" s="26"/>
      <c r="X45" s="26"/>
      <c r="Y45" s="26"/>
      <c r="Z45" s="26"/>
    </row>
    <row r="46" spans="1:26" s="24" customFormat="1" ht="15.75">
      <c r="A46" s="59" t="s">
        <v>106</v>
      </c>
      <c r="B46" s="92" t="s">
        <v>147</v>
      </c>
      <c r="C46" s="156" t="str">
        <f>VLOOKUP(B46,A_soortinfo!C:F,4,FALSE)</f>
        <v>nvt</v>
      </c>
      <c r="D46" s="224">
        <v>0</v>
      </c>
      <c r="E46" s="224">
        <v>0</v>
      </c>
      <c r="F46" s="224">
        <v>0</v>
      </c>
      <c r="G46" s="224">
        <v>0</v>
      </c>
      <c r="H46" s="224">
        <v>0</v>
      </c>
      <c r="I46" s="224">
        <v>0</v>
      </c>
      <c r="J46" s="224">
        <v>0</v>
      </c>
      <c r="K46" s="224">
        <v>1</v>
      </c>
      <c r="L46" s="203"/>
      <c r="M46" s="204"/>
      <c r="N46" s="224">
        <v>0</v>
      </c>
      <c r="O46" s="205"/>
      <c r="P46" s="205"/>
      <c r="Q46" s="224">
        <v>0</v>
      </c>
      <c r="R46" s="205"/>
      <c r="S46" s="227">
        <v>0</v>
      </c>
      <c r="T46" s="203"/>
      <c r="U46" s="204"/>
      <c r="V46" s="26">
        <v>1</v>
      </c>
      <c r="W46" s="26"/>
      <c r="X46" s="26"/>
      <c r="Y46" s="26"/>
      <c r="Z46" s="26"/>
    </row>
    <row r="47" spans="1:26" s="24" customFormat="1" ht="15.75">
      <c r="A47" s="59" t="s">
        <v>109</v>
      </c>
      <c r="B47" s="92" t="s">
        <v>146</v>
      </c>
      <c r="C47" s="156" t="str">
        <f>VLOOKUP(B47,A_soortinfo!C:F,4,FALSE)</f>
        <v>nvt</v>
      </c>
      <c r="D47" s="224">
        <v>0</v>
      </c>
      <c r="E47" s="224">
        <v>1</v>
      </c>
      <c r="F47" s="224">
        <v>0</v>
      </c>
      <c r="G47" s="224">
        <v>0</v>
      </c>
      <c r="H47" s="224">
        <v>0</v>
      </c>
      <c r="I47" s="224">
        <v>0</v>
      </c>
      <c r="J47" s="224">
        <v>0</v>
      </c>
      <c r="K47" s="224">
        <v>0</v>
      </c>
      <c r="L47" s="203"/>
      <c r="M47" s="204"/>
      <c r="N47" s="224">
        <v>0</v>
      </c>
      <c r="O47" s="205"/>
      <c r="P47" s="205"/>
      <c r="Q47" s="224">
        <v>0</v>
      </c>
      <c r="R47" s="205"/>
      <c r="S47" s="227">
        <v>0</v>
      </c>
      <c r="T47" s="203"/>
      <c r="U47" s="204"/>
      <c r="V47" s="26" t="s">
        <v>315</v>
      </c>
      <c r="W47" s="26"/>
      <c r="X47" s="26"/>
      <c r="Y47" s="26"/>
      <c r="Z47" s="26"/>
    </row>
    <row r="48" spans="1:26" s="24" customFormat="1" ht="15.75">
      <c r="A48" s="59" t="s">
        <v>121</v>
      </c>
      <c r="B48" s="92" t="s">
        <v>151</v>
      </c>
      <c r="C48" s="156" t="str">
        <f>VLOOKUP(B48,A_soortinfo!C:F,4,FALSE)</f>
        <v>nvt</v>
      </c>
      <c r="D48" s="224">
        <v>0</v>
      </c>
      <c r="E48" s="224">
        <v>0</v>
      </c>
      <c r="F48" s="224">
        <v>0</v>
      </c>
      <c r="G48" s="224">
        <v>0</v>
      </c>
      <c r="H48" s="224">
        <v>0</v>
      </c>
      <c r="I48" s="224">
        <v>0</v>
      </c>
      <c r="J48" s="224">
        <v>0</v>
      </c>
      <c r="K48" s="224">
        <v>0</v>
      </c>
      <c r="L48" s="203"/>
      <c r="M48" s="204"/>
      <c r="N48" s="224">
        <v>0</v>
      </c>
      <c r="O48" s="205"/>
      <c r="P48" s="205"/>
      <c r="Q48" s="224">
        <v>0</v>
      </c>
      <c r="R48" s="205"/>
      <c r="S48" s="227">
        <v>0</v>
      </c>
      <c r="T48" s="203"/>
      <c r="U48" s="204"/>
      <c r="V48" s="26" t="s">
        <v>315</v>
      </c>
      <c r="W48" s="26"/>
      <c r="X48" s="26"/>
      <c r="Y48" s="26"/>
      <c r="Z48" s="26"/>
    </row>
    <row r="49" spans="1:22" ht="15.75">
      <c r="A49" s="59" t="s">
        <v>40</v>
      </c>
      <c r="B49" s="92" t="s">
        <v>140</v>
      </c>
      <c r="C49" s="156" t="str">
        <f>VLOOKUP(B49,A_soortinfo!C:F,4,FALSE)</f>
        <v>nvt</v>
      </c>
      <c r="D49" s="224">
        <v>1</v>
      </c>
      <c r="E49" s="224">
        <v>0</v>
      </c>
      <c r="F49" s="224">
        <v>0</v>
      </c>
      <c r="G49" s="224">
        <v>0</v>
      </c>
      <c r="H49" s="224">
        <v>0</v>
      </c>
      <c r="I49" s="224">
        <v>0</v>
      </c>
      <c r="J49" s="224">
        <v>1</v>
      </c>
      <c r="K49" s="224">
        <v>0</v>
      </c>
      <c r="L49" s="203"/>
      <c r="M49" s="204"/>
      <c r="N49" s="224">
        <v>0</v>
      </c>
      <c r="O49" s="205"/>
      <c r="P49" s="205"/>
      <c r="Q49" s="224">
        <v>2</v>
      </c>
      <c r="R49" s="205"/>
      <c r="S49" s="227">
        <v>0</v>
      </c>
      <c r="T49" s="203"/>
      <c r="U49" s="204"/>
      <c r="V49" s="16" t="s">
        <v>315</v>
      </c>
    </row>
    <row r="50" spans="1:22" ht="15.75">
      <c r="A50" s="59" t="s">
        <v>41</v>
      </c>
      <c r="B50" s="92" t="s">
        <v>141</v>
      </c>
      <c r="C50" s="156" t="str">
        <f>VLOOKUP(B50,A_soortinfo!C:F,4,FALSE)</f>
        <v>nvt</v>
      </c>
      <c r="D50" s="224">
        <v>0</v>
      </c>
      <c r="E50" s="224">
        <v>0</v>
      </c>
      <c r="F50" s="224">
        <v>0</v>
      </c>
      <c r="G50" s="224">
        <v>0</v>
      </c>
      <c r="H50" s="224">
        <v>0</v>
      </c>
      <c r="I50" s="224">
        <v>0</v>
      </c>
      <c r="J50" s="224">
        <v>0</v>
      </c>
      <c r="K50" s="224">
        <v>0</v>
      </c>
      <c r="L50" s="203"/>
      <c r="M50" s="204"/>
      <c r="N50" s="224">
        <v>0</v>
      </c>
      <c r="O50" s="205"/>
      <c r="P50" s="205"/>
      <c r="Q50" s="224">
        <v>1</v>
      </c>
      <c r="R50" s="205"/>
      <c r="S50" s="227">
        <v>0</v>
      </c>
      <c r="T50" s="203"/>
      <c r="U50" s="204"/>
      <c r="V50" s="16" t="s">
        <v>315</v>
      </c>
    </row>
    <row r="51" spans="1:22" ht="15.75">
      <c r="A51" s="59" t="s">
        <v>97</v>
      </c>
      <c r="B51" s="92" t="s">
        <v>152</v>
      </c>
      <c r="C51" s="156" t="str">
        <f>VLOOKUP(B51,A_soortinfo!C:F,4,FALSE)</f>
        <v>nvt</v>
      </c>
      <c r="D51" s="224">
        <v>0</v>
      </c>
      <c r="E51" s="224">
        <v>0</v>
      </c>
      <c r="F51" s="224">
        <v>0</v>
      </c>
      <c r="G51" s="224">
        <v>0</v>
      </c>
      <c r="H51" s="224">
        <v>0</v>
      </c>
      <c r="I51" s="224">
        <v>0</v>
      </c>
      <c r="J51" s="224">
        <v>0</v>
      </c>
      <c r="K51" s="224">
        <v>0</v>
      </c>
      <c r="L51" s="203"/>
      <c r="M51" s="204"/>
      <c r="N51" s="224">
        <v>1</v>
      </c>
      <c r="O51" s="205"/>
      <c r="P51" s="205"/>
      <c r="Q51" s="224">
        <v>0</v>
      </c>
      <c r="R51" s="205"/>
      <c r="S51" s="227">
        <v>0</v>
      </c>
      <c r="T51" s="203"/>
      <c r="U51" s="204"/>
      <c r="V51" s="16" t="s">
        <v>315</v>
      </c>
    </row>
    <row r="52" spans="1:22" ht="15.75">
      <c r="A52" s="59" t="s">
        <v>20</v>
      </c>
      <c r="B52" s="92" t="s">
        <v>150</v>
      </c>
      <c r="C52" s="156" t="str">
        <f>VLOOKUP(B52,A_soortinfo!C:F,4,FALSE)</f>
        <v>nvt</v>
      </c>
      <c r="D52" s="224">
        <v>1</v>
      </c>
      <c r="E52" s="224">
        <v>3</v>
      </c>
      <c r="F52" s="224">
        <v>4</v>
      </c>
      <c r="G52" s="224">
        <v>3</v>
      </c>
      <c r="H52" s="224">
        <v>6</v>
      </c>
      <c r="I52" s="224">
        <v>4</v>
      </c>
      <c r="J52" s="224">
        <v>7</v>
      </c>
      <c r="K52" s="224">
        <v>6</v>
      </c>
      <c r="L52" s="203"/>
      <c r="M52" s="204"/>
      <c r="N52" s="224">
        <v>5</v>
      </c>
      <c r="O52" s="205"/>
      <c r="P52" s="205"/>
      <c r="Q52" s="224">
        <v>3</v>
      </c>
      <c r="R52" s="205"/>
      <c r="S52" s="227">
        <v>0</v>
      </c>
      <c r="T52" s="203"/>
      <c r="U52" s="204"/>
      <c r="V52" s="16" t="s">
        <v>315</v>
      </c>
    </row>
    <row r="53" spans="1:22" ht="15.75">
      <c r="A53" s="59" t="s">
        <v>37</v>
      </c>
      <c r="B53" s="92" t="s">
        <v>132</v>
      </c>
      <c r="C53" s="156" t="str">
        <f>VLOOKUP(B53,A_soortinfo!C:F,4,FALSE)</f>
        <v>nvt</v>
      </c>
      <c r="D53" s="224">
        <v>0</v>
      </c>
      <c r="E53" s="224">
        <v>0</v>
      </c>
      <c r="F53" s="224">
        <v>0</v>
      </c>
      <c r="G53" s="224">
        <v>0</v>
      </c>
      <c r="H53" s="224">
        <v>0</v>
      </c>
      <c r="I53" s="224">
        <v>2</v>
      </c>
      <c r="J53" s="224">
        <v>0</v>
      </c>
      <c r="K53" s="224">
        <v>0</v>
      </c>
      <c r="L53" s="203"/>
      <c r="M53" s="204"/>
      <c r="N53" s="224">
        <v>0</v>
      </c>
      <c r="O53" s="205"/>
      <c r="P53" s="205"/>
      <c r="Q53" s="224">
        <v>6</v>
      </c>
      <c r="R53" s="205"/>
      <c r="S53" s="227">
        <v>9</v>
      </c>
      <c r="T53" s="203"/>
      <c r="U53" s="204"/>
      <c r="V53" s="16">
        <v>2</v>
      </c>
    </row>
    <row r="54" spans="1:22" ht="15.75">
      <c r="A54" s="59" t="s">
        <v>107</v>
      </c>
      <c r="B54" s="92" t="s">
        <v>209</v>
      </c>
      <c r="C54" s="156" t="str">
        <f>VLOOKUP(B54,A_soortinfo!C:F,4,FALSE)</f>
        <v>nvt</v>
      </c>
      <c r="D54" s="224">
        <v>0</v>
      </c>
      <c r="E54" s="224">
        <v>0</v>
      </c>
      <c r="F54" s="224">
        <v>0</v>
      </c>
      <c r="G54" s="224">
        <v>0</v>
      </c>
      <c r="H54" s="224">
        <v>0</v>
      </c>
      <c r="I54" s="224">
        <v>0</v>
      </c>
      <c r="J54" s="224">
        <v>0</v>
      </c>
      <c r="K54" s="224">
        <v>0</v>
      </c>
      <c r="L54" s="203"/>
      <c r="M54" s="204"/>
      <c r="N54" s="224">
        <v>0</v>
      </c>
      <c r="O54" s="205"/>
      <c r="P54" s="205"/>
      <c r="Q54" s="224">
        <v>0</v>
      </c>
      <c r="R54" s="205"/>
      <c r="S54" s="227">
        <v>0</v>
      </c>
      <c r="T54" s="203"/>
      <c r="U54" s="204"/>
      <c r="V54" s="16">
        <v>1</v>
      </c>
    </row>
    <row r="55" spans="1:22" ht="15.75">
      <c r="A55" s="59" t="s">
        <v>98</v>
      </c>
      <c r="B55" s="92" t="s">
        <v>149</v>
      </c>
      <c r="C55" s="156" t="str">
        <f>VLOOKUP(B55,A_soortinfo!C:F,4,FALSE)</f>
        <v>nvt</v>
      </c>
      <c r="D55" s="224">
        <v>0</v>
      </c>
      <c r="E55" s="224">
        <v>0</v>
      </c>
      <c r="F55" s="224">
        <v>0</v>
      </c>
      <c r="G55" s="224">
        <v>0</v>
      </c>
      <c r="H55" s="224">
        <v>0</v>
      </c>
      <c r="I55" s="224">
        <v>1</v>
      </c>
      <c r="J55" s="224">
        <v>1</v>
      </c>
      <c r="K55" s="224">
        <v>1</v>
      </c>
      <c r="L55" s="203"/>
      <c r="M55" s="204"/>
      <c r="N55" s="224">
        <v>1</v>
      </c>
      <c r="O55" s="205"/>
      <c r="P55" s="205"/>
      <c r="Q55" s="224">
        <v>1</v>
      </c>
      <c r="R55" s="205"/>
      <c r="S55" s="227">
        <v>1</v>
      </c>
      <c r="T55" s="203"/>
      <c r="U55" s="204"/>
      <c r="V55" s="16" t="s">
        <v>315</v>
      </c>
    </row>
    <row r="56" spans="1:22" ht="15.75">
      <c r="A56" s="59" t="s">
        <v>14</v>
      </c>
      <c r="B56" s="92" t="s">
        <v>4131</v>
      </c>
      <c r="C56" s="156" t="str">
        <f>VLOOKUP(B56,A_soortinfo!C:F,4,FALSE)</f>
        <v>nvt</v>
      </c>
      <c r="D56" s="224">
        <v>21</v>
      </c>
      <c r="E56" s="224">
        <v>15</v>
      </c>
      <c r="F56" s="224">
        <v>29</v>
      </c>
      <c r="G56" s="224">
        <v>25</v>
      </c>
      <c r="H56" s="224">
        <v>17</v>
      </c>
      <c r="I56" s="224">
        <v>49</v>
      </c>
      <c r="J56" s="224">
        <v>91</v>
      </c>
      <c r="K56" s="224">
        <v>68</v>
      </c>
      <c r="L56" s="203"/>
      <c r="M56" s="204"/>
      <c r="N56" s="224">
        <v>79</v>
      </c>
      <c r="O56" s="205"/>
      <c r="P56" s="205"/>
      <c r="Q56" s="224">
        <v>86</v>
      </c>
      <c r="R56" s="205"/>
      <c r="S56" s="227">
        <v>34</v>
      </c>
      <c r="T56" s="203"/>
      <c r="U56" s="204"/>
      <c r="V56" s="16">
        <v>42</v>
      </c>
    </row>
    <row r="57" spans="1:22" ht="15.75">
      <c r="A57" s="59" t="s">
        <v>18</v>
      </c>
      <c r="B57" s="92" t="s">
        <v>58</v>
      </c>
      <c r="C57" s="156" t="str">
        <f>VLOOKUP(B57,A_soortinfo!C:F,4,FALSE)</f>
        <v>exoot</v>
      </c>
      <c r="D57" s="224">
        <v>0</v>
      </c>
      <c r="E57" s="224">
        <v>0</v>
      </c>
      <c r="F57" s="224">
        <v>3</v>
      </c>
      <c r="G57" s="224">
        <v>0</v>
      </c>
      <c r="H57" s="224">
        <v>2</v>
      </c>
      <c r="I57" s="224">
        <v>7</v>
      </c>
      <c r="J57" s="224">
        <v>20</v>
      </c>
      <c r="K57" s="224">
        <v>11</v>
      </c>
      <c r="L57" s="203"/>
      <c r="M57" s="204"/>
      <c r="N57" s="224">
        <v>5</v>
      </c>
      <c r="O57" s="205"/>
      <c r="P57" s="205"/>
      <c r="Q57" s="224">
        <v>21</v>
      </c>
      <c r="R57" s="205"/>
      <c r="S57" s="227">
        <v>16</v>
      </c>
      <c r="T57" s="203"/>
      <c r="U57" s="204"/>
      <c r="V57" s="16">
        <v>22</v>
      </c>
    </row>
    <row r="58" spans="1:22" ht="15.75">
      <c r="A58" s="59" t="s">
        <v>115</v>
      </c>
      <c r="B58" s="92" t="s">
        <v>130</v>
      </c>
      <c r="C58" s="156" t="str">
        <f>VLOOKUP(B58,A_soortinfo!C:F,4,FALSE)</f>
        <v>nvt</v>
      </c>
      <c r="D58" s="224">
        <v>0</v>
      </c>
      <c r="E58" s="224">
        <v>0</v>
      </c>
      <c r="F58" s="224">
        <v>0</v>
      </c>
      <c r="G58" s="224">
        <v>0</v>
      </c>
      <c r="H58" s="224">
        <v>0</v>
      </c>
      <c r="I58" s="224">
        <v>0</v>
      </c>
      <c r="J58" s="224">
        <v>0</v>
      </c>
      <c r="K58" s="224">
        <v>0</v>
      </c>
      <c r="L58" s="203"/>
      <c r="M58" s="204"/>
      <c r="N58" s="224">
        <v>2</v>
      </c>
      <c r="O58" s="205"/>
      <c r="P58" s="205"/>
      <c r="Q58" s="224">
        <v>0</v>
      </c>
      <c r="R58" s="205"/>
      <c r="S58" s="227">
        <v>3</v>
      </c>
      <c r="T58" s="203"/>
      <c r="U58" s="204"/>
      <c r="V58" s="16">
        <v>18</v>
      </c>
    </row>
    <row r="59" spans="1:22" ht="15.75">
      <c r="A59" s="59" t="s">
        <v>4170</v>
      </c>
      <c r="B59" s="327" t="s">
        <v>208</v>
      </c>
      <c r="C59" s="156" t="str">
        <f>VLOOKUP(B59,A_soortinfo!C:F,4,FALSE)</f>
        <v>nvt</v>
      </c>
      <c r="D59" s="224"/>
      <c r="E59" s="224"/>
      <c r="F59" s="224"/>
      <c r="G59" s="224"/>
      <c r="H59" s="224"/>
      <c r="I59" s="224"/>
      <c r="J59" s="224"/>
      <c r="K59" s="224"/>
      <c r="L59" s="203"/>
      <c r="M59" s="204"/>
      <c r="N59" s="224"/>
      <c r="O59" s="205"/>
      <c r="P59" s="205"/>
      <c r="Q59" s="224"/>
      <c r="R59" s="205"/>
      <c r="S59" s="227"/>
      <c r="T59" s="203"/>
      <c r="U59" s="204"/>
      <c r="V59" s="16">
        <v>1</v>
      </c>
    </row>
    <row r="60" spans="1:22" ht="15.75">
      <c r="A60" s="59" t="s">
        <v>15</v>
      </c>
      <c r="B60" s="92" t="s">
        <v>143</v>
      </c>
      <c r="C60" s="156" t="str">
        <f>VLOOKUP(B60,A_soortinfo!C:F,4,FALSE)</f>
        <v>nvt</v>
      </c>
      <c r="D60" s="224">
        <v>26</v>
      </c>
      <c r="E60" s="224">
        <v>7</v>
      </c>
      <c r="F60" s="224">
        <v>25</v>
      </c>
      <c r="G60" s="224">
        <v>4</v>
      </c>
      <c r="H60" s="224">
        <v>46</v>
      </c>
      <c r="I60" s="224">
        <v>38</v>
      </c>
      <c r="J60" s="224">
        <v>71</v>
      </c>
      <c r="K60" s="224">
        <v>46</v>
      </c>
      <c r="L60" s="203"/>
      <c r="M60" s="204"/>
      <c r="N60" s="224">
        <v>30</v>
      </c>
      <c r="O60" s="205"/>
      <c r="P60" s="205"/>
      <c r="Q60" s="224">
        <v>33</v>
      </c>
      <c r="R60" s="205"/>
      <c r="S60" s="227">
        <v>25</v>
      </c>
      <c r="T60" s="203"/>
      <c r="U60" s="204"/>
      <c r="V60" s="16">
        <v>45</v>
      </c>
    </row>
    <row r="61" spans="1:22" ht="15.75">
      <c r="A61" s="59" t="s">
        <v>117</v>
      </c>
      <c r="B61" s="92" t="s">
        <v>145</v>
      </c>
      <c r="C61" s="156" t="str">
        <f>VLOOKUP(B61,A_soortinfo!C:F,4,FALSE)</f>
        <v>nvt</v>
      </c>
      <c r="D61" s="224">
        <v>0</v>
      </c>
      <c r="E61" s="224">
        <v>0</v>
      </c>
      <c r="F61" s="224">
        <v>0</v>
      </c>
      <c r="G61" s="224">
        <v>0</v>
      </c>
      <c r="H61" s="224">
        <v>0</v>
      </c>
      <c r="I61" s="224">
        <v>0</v>
      </c>
      <c r="J61" s="224">
        <v>0</v>
      </c>
      <c r="K61" s="224">
        <v>0</v>
      </c>
      <c r="L61" s="203"/>
      <c r="M61" s="204"/>
      <c r="N61" s="224">
        <v>0</v>
      </c>
      <c r="O61" s="205"/>
      <c r="P61" s="205"/>
      <c r="Q61" s="224">
        <v>2</v>
      </c>
      <c r="R61" s="205"/>
      <c r="S61" s="227">
        <v>0</v>
      </c>
      <c r="T61" s="203"/>
      <c r="U61" s="204"/>
      <c r="V61" s="16" t="s">
        <v>315</v>
      </c>
    </row>
    <row r="62" spans="1:22" ht="15.75">
      <c r="A62" s="59" t="s">
        <v>19</v>
      </c>
      <c r="B62" s="92" t="s">
        <v>184</v>
      </c>
      <c r="C62" s="156" t="str">
        <f>VLOOKUP(B62,A_soortinfo!C:F,4,FALSE)</f>
        <v>nvt</v>
      </c>
      <c r="D62" s="224">
        <v>2</v>
      </c>
      <c r="E62" s="224">
        <v>0</v>
      </c>
      <c r="F62" s="224">
        <v>2</v>
      </c>
      <c r="G62" s="224">
        <v>2</v>
      </c>
      <c r="H62" s="224">
        <v>3</v>
      </c>
      <c r="I62" s="224">
        <v>0</v>
      </c>
      <c r="J62" s="224">
        <v>4</v>
      </c>
      <c r="K62" s="224">
        <v>3</v>
      </c>
      <c r="L62" s="203"/>
      <c r="M62" s="204"/>
      <c r="N62" s="224">
        <v>4</v>
      </c>
      <c r="O62" s="205"/>
      <c r="P62" s="205"/>
      <c r="Q62" s="224">
        <v>4</v>
      </c>
      <c r="R62" s="205"/>
      <c r="S62" s="227">
        <v>4</v>
      </c>
      <c r="T62" s="203"/>
      <c r="U62" s="204"/>
      <c r="V62" s="16">
        <v>1</v>
      </c>
    </row>
    <row r="63" spans="1:22" ht="15.75">
      <c r="A63" s="59" t="s">
        <v>108</v>
      </c>
      <c r="B63" s="92" t="s">
        <v>138</v>
      </c>
      <c r="C63" s="156" t="str">
        <f>VLOOKUP(B63,A_soortinfo!C:F,4,FALSE)</f>
        <v>nvt</v>
      </c>
      <c r="D63" s="224">
        <v>1</v>
      </c>
      <c r="E63" s="224">
        <v>0</v>
      </c>
      <c r="F63" s="224">
        <v>1</v>
      </c>
      <c r="G63" s="224">
        <v>0</v>
      </c>
      <c r="H63" s="224">
        <v>0</v>
      </c>
      <c r="I63" s="224">
        <v>0</v>
      </c>
      <c r="J63" s="224">
        <v>1</v>
      </c>
      <c r="K63" s="224">
        <v>1</v>
      </c>
      <c r="L63" s="203"/>
      <c r="M63" s="204"/>
      <c r="N63" s="224">
        <v>0</v>
      </c>
      <c r="O63" s="205"/>
      <c r="P63" s="205"/>
      <c r="Q63" s="224">
        <v>1</v>
      </c>
      <c r="R63" s="205"/>
      <c r="S63" s="227">
        <v>1</v>
      </c>
      <c r="T63" s="203"/>
      <c r="U63" s="204"/>
      <c r="V63" s="16" t="s">
        <v>315</v>
      </c>
    </row>
    <row r="64" spans="1:22" ht="15.75">
      <c r="A64" s="59" t="s">
        <v>16</v>
      </c>
      <c r="B64" s="92" t="s">
        <v>162</v>
      </c>
      <c r="C64" s="156" t="str">
        <f>VLOOKUP(B64,A_soortinfo!C:F,4,FALSE)</f>
        <v>nvt</v>
      </c>
      <c r="D64" s="224">
        <v>36</v>
      </c>
      <c r="E64" s="224">
        <v>23</v>
      </c>
      <c r="F64" s="224">
        <v>33</v>
      </c>
      <c r="G64" s="224">
        <v>40</v>
      </c>
      <c r="H64" s="224">
        <v>27</v>
      </c>
      <c r="I64" s="224">
        <v>68</v>
      </c>
      <c r="J64" s="224">
        <v>65</v>
      </c>
      <c r="K64" s="224">
        <v>62</v>
      </c>
      <c r="L64" s="203"/>
      <c r="M64" s="204"/>
      <c r="N64" s="224">
        <v>42</v>
      </c>
      <c r="O64" s="205"/>
      <c r="P64" s="205"/>
      <c r="Q64" s="224">
        <v>15</v>
      </c>
      <c r="R64" s="205"/>
      <c r="S64" s="227">
        <v>17</v>
      </c>
      <c r="T64" s="203"/>
      <c r="U64" s="204"/>
      <c r="V64" s="16">
        <v>24</v>
      </c>
    </row>
    <row r="65" spans="1:22" ht="15.75">
      <c r="A65" s="99" t="s">
        <v>278</v>
      </c>
      <c r="B65" s="92" t="s">
        <v>218</v>
      </c>
      <c r="C65" s="156" t="str">
        <f>VLOOKUP(B65,A_soortinfo!C:F,4,FALSE)</f>
        <v>nvt</v>
      </c>
      <c r="D65" s="224">
        <v>0</v>
      </c>
      <c r="E65" s="224">
        <v>0</v>
      </c>
      <c r="F65" s="224">
        <v>0</v>
      </c>
      <c r="G65" s="224">
        <v>0</v>
      </c>
      <c r="H65" s="224">
        <v>0</v>
      </c>
      <c r="I65" s="224">
        <v>0</v>
      </c>
      <c r="J65" s="224">
        <v>0</v>
      </c>
      <c r="K65" s="224">
        <v>0</v>
      </c>
      <c r="L65" s="203"/>
      <c r="M65" s="204"/>
      <c r="N65" s="224">
        <v>0</v>
      </c>
      <c r="O65" s="205"/>
      <c r="P65" s="205"/>
      <c r="Q65" s="224">
        <v>2</v>
      </c>
      <c r="R65" s="205"/>
      <c r="S65" s="227">
        <v>2</v>
      </c>
      <c r="T65" s="203"/>
      <c r="U65" s="204"/>
      <c r="V65" s="16" t="s">
        <v>315</v>
      </c>
    </row>
    <row r="66" spans="1:22" ht="15.75">
      <c r="A66" s="59" t="s">
        <v>111</v>
      </c>
      <c r="B66" s="92" t="s">
        <v>133</v>
      </c>
      <c r="C66" s="156" t="str">
        <f>VLOOKUP(B66,A_soortinfo!C:F,4,FALSE)</f>
        <v>nvt</v>
      </c>
      <c r="D66" s="224">
        <v>0</v>
      </c>
      <c r="E66" s="224">
        <v>0</v>
      </c>
      <c r="F66" s="224">
        <v>0</v>
      </c>
      <c r="G66" s="224">
        <v>0</v>
      </c>
      <c r="H66" s="224">
        <v>0</v>
      </c>
      <c r="I66" s="224">
        <v>1</v>
      </c>
      <c r="J66" s="224">
        <v>0</v>
      </c>
      <c r="K66" s="224">
        <v>0</v>
      </c>
      <c r="L66" s="203"/>
      <c r="M66" s="204"/>
      <c r="N66" s="224">
        <v>0</v>
      </c>
      <c r="O66" s="205"/>
      <c r="P66" s="205"/>
      <c r="Q66" s="224">
        <v>0</v>
      </c>
      <c r="R66" s="205"/>
      <c r="S66" s="227">
        <v>0</v>
      </c>
      <c r="T66" s="203"/>
      <c r="U66" s="204"/>
      <c r="V66" s="16">
        <v>2</v>
      </c>
    </row>
    <row r="67" spans="1:22" ht="15.75">
      <c r="A67" s="87"/>
      <c r="B67" s="94"/>
      <c r="C67" s="95"/>
      <c r="D67" s="202"/>
      <c r="E67" s="202"/>
      <c r="F67" s="202"/>
      <c r="G67" s="202"/>
      <c r="H67" s="202"/>
      <c r="I67" s="202"/>
      <c r="J67" s="202"/>
      <c r="K67" s="202"/>
      <c r="L67" s="203"/>
      <c r="M67" s="204"/>
      <c r="N67" s="202"/>
      <c r="O67" s="203"/>
      <c r="P67" s="204"/>
      <c r="Q67" s="202"/>
      <c r="R67" s="205"/>
      <c r="S67" s="206"/>
      <c r="T67" s="203"/>
      <c r="U67" s="204"/>
    </row>
    <row r="68" spans="1:22">
      <c r="C68" s="93"/>
      <c r="D68" s="188"/>
      <c r="E68" s="188"/>
      <c r="F68" s="188"/>
      <c r="G68" s="188"/>
      <c r="H68" s="188"/>
      <c r="I68" s="188"/>
      <c r="J68" s="188"/>
      <c r="K68" s="188"/>
      <c r="L68" s="191"/>
      <c r="M68" s="192"/>
      <c r="N68" s="188"/>
      <c r="O68" s="189"/>
      <c r="P68" s="189"/>
      <c r="Q68" s="188"/>
      <c r="R68" s="189"/>
      <c r="S68" s="193"/>
      <c r="T68" s="191"/>
      <c r="U68" s="192"/>
    </row>
    <row r="69" spans="1:22" ht="15.75">
      <c r="A69" s="87" t="s">
        <v>99</v>
      </c>
      <c r="B69" s="94"/>
      <c r="C69" s="95"/>
      <c r="D69" s="202">
        <v>80</v>
      </c>
      <c r="E69" s="202">
        <v>72</v>
      </c>
      <c r="F69" s="202">
        <v>80</v>
      </c>
      <c r="G69" s="202">
        <v>80</v>
      </c>
      <c r="H69" s="202">
        <v>124</v>
      </c>
      <c r="I69" s="202">
        <v>124</v>
      </c>
      <c r="J69" s="202">
        <v>124</v>
      </c>
      <c r="K69" s="202">
        <v>124</v>
      </c>
      <c r="L69" s="241"/>
      <c r="M69" s="241"/>
      <c r="N69" s="202">
        <v>124</v>
      </c>
      <c r="O69" s="241"/>
      <c r="P69" s="241"/>
      <c r="Q69" s="202">
        <v>124</v>
      </c>
      <c r="R69" s="241"/>
      <c r="S69" s="206">
        <v>124</v>
      </c>
      <c r="T69" s="241"/>
      <c r="U69" s="241"/>
      <c r="V69" s="328">
        <v>124</v>
      </c>
    </row>
    <row r="70" spans="1:22" ht="15.75">
      <c r="A70" s="59" t="s">
        <v>22</v>
      </c>
      <c r="B70" s="92" t="s">
        <v>160</v>
      </c>
      <c r="C70" s="156" t="str">
        <f>VLOOKUP(B70,A_soortinfo!C:F,4,FALSE)</f>
        <v>nvt</v>
      </c>
      <c r="D70" s="188">
        <v>0</v>
      </c>
      <c r="E70" s="188">
        <v>0</v>
      </c>
      <c r="F70" s="188">
        <v>0</v>
      </c>
      <c r="G70" s="188">
        <v>0</v>
      </c>
      <c r="H70" s="188">
        <v>0</v>
      </c>
      <c r="I70" s="188">
        <v>5.0000000000000001E-3</v>
      </c>
      <c r="J70" s="188">
        <v>1.73809523809524E-2</v>
      </c>
      <c r="K70" s="188">
        <v>0.67142857142857104</v>
      </c>
      <c r="L70" s="191"/>
      <c r="M70" s="192"/>
      <c r="N70" s="188">
        <v>0.93</v>
      </c>
      <c r="O70" s="189"/>
      <c r="P70" s="189"/>
      <c r="Q70" s="188">
        <v>2.25</v>
      </c>
      <c r="R70" s="189"/>
      <c r="S70" s="193">
        <v>0.68907142857142856</v>
      </c>
      <c r="T70" s="191"/>
      <c r="U70" s="192"/>
      <c r="V70" s="16">
        <v>1.1117619047619047</v>
      </c>
    </row>
    <row r="71" spans="1:22" ht="15.75">
      <c r="A71" s="59" t="s">
        <v>66</v>
      </c>
      <c r="B71" s="92" t="s">
        <v>67</v>
      </c>
      <c r="C71" s="156" t="str">
        <f>VLOOKUP(B71,A_soortinfo!C:F,4,FALSE)</f>
        <v>exoot</v>
      </c>
      <c r="D71" s="188">
        <v>0</v>
      </c>
      <c r="E71" s="188">
        <v>0</v>
      </c>
      <c r="F71" s="188">
        <v>5.5555555555555601E-3</v>
      </c>
      <c r="G71" s="188">
        <v>0</v>
      </c>
      <c r="H71" s="188">
        <v>0</v>
      </c>
      <c r="I71" s="188">
        <v>0</v>
      </c>
      <c r="J71" s="188">
        <v>0</v>
      </c>
      <c r="K71" s="188">
        <v>0</v>
      </c>
      <c r="L71" s="191"/>
      <c r="M71" s="192"/>
      <c r="N71" s="188">
        <v>0</v>
      </c>
      <c r="O71" s="189"/>
      <c r="P71" s="189"/>
      <c r="Q71" s="193">
        <v>0</v>
      </c>
      <c r="R71" s="189"/>
      <c r="S71" s="193">
        <v>0</v>
      </c>
      <c r="T71" s="191"/>
      <c r="U71" s="192"/>
      <c r="V71" s="8" t="s">
        <v>315</v>
      </c>
    </row>
    <row r="72" spans="1:22" ht="15.75">
      <c r="A72" s="59" t="s">
        <v>95</v>
      </c>
      <c r="B72" s="107" t="s">
        <v>158</v>
      </c>
      <c r="C72" s="156" t="str">
        <f>VLOOKUP(B72,A_soortinfo!C:F,4,FALSE)</f>
        <v>nvt</v>
      </c>
      <c r="D72" s="188">
        <v>2.2622222222222201</v>
      </c>
      <c r="E72" s="188">
        <v>0.18333333333333299</v>
      </c>
      <c r="F72" s="188">
        <v>2.94712121212121</v>
      </c>
      <c r="G72" s="188">
        <v>3.6985858585858602</v>
      </c>
      <c r="H72" s="188">
        <v>3.1195952380952399</v>
      </c>
      <c r="I72" s="188">
        <v>9.7735952380952398</v>
      </c>
      <c r="J72" s="188">
        <v>5.2831666666666699</v>
      </c>
      <c r="K72" s="188">
        <v>1.13019047619048</v>
      </c>
      <c r="L72" s="191"/>
      <c r="M72" s="192"/>
      <c r="N72" s="188">
        <v>0.5</v>
      </c>
      <c r="O72" s="189"/>
      <c r="P72" s="189"/>
      <c r="Q72" s="193">
        <v>1.22</v>
      </c>
      <c r="R72" s="189"/>
      <c r="S72" s="193">
        <v>0.24342857142857149</v>
      </c>
      <c r="T72" s="191"/>
      <c r="U72" s="192"/>
      <c r="V72" s="8">
        <v>1.1471190476190469</v>
      </c>
    </row>
    <row r="73" spans="1:22" ht="15.75">
      <c r="A73" s="59" t="s">
        <v>12</v>
      </c>
      <c r="B73" s="92" t="s">
        <v>80</v>
      </c>
      <c r="C73" s="156" t="str">
        <f>VLOOKUP(B73,A_soortinfo!C:F,4,FALSE)</f>
        <v>nvt</v>
      </c>
      <c r="D73" s="188">
        <v>3.6363636363636397E-2</v>
      </c>
      <c r="E73" s="188">
        <v>2.2222222222222199E-2</v>
      </c>
      <c r="F73" s="188">
        <v>5.5555555555555601E-3</v>
      </c>
      <c r="G73" s="188">
        <v>0.54545454545454497</v>
      </c>
      <c r="H73" s="188">
        <v>0.25261904761904802</v>
      </c>
      <c r="I73" s="188">
        <v>0.30476190476190501</v>
      </c>
      <c r="J73" s="188">
        <v>1.0221428571428599</v>
      </c>
      <c r="K73" s="188">
        <v>0.31952380952380999</v>
      </c>
      <c r="L73" s="191"/>
      <c r="M73" s="192"/>
      <c r="N73" s="188">
        <v>1.21</v>
      </c>
      <c r="O73" s="189"/>
      <c r="P73" s="189"/>
      <c r="Q73" s="193">
        <v>1.1299999999999999</v>
      </c>
      <c r="R73" s="189"/>
      <c r="S73" s="193">
        <v>2.6774047619047621</v>
      </c>
      <c r="T73" s="191"/>
      <c r="U73" s="192"/>
      <c r="V73" s="8">
        <v>1.4990952380952383</v>
      </c>
    </row>
    <row r="74" spans="1:22" ht="15.75">
      <c r="A74" s="59" t="s">
        <v>104</v>
      </c>
      <c r="B74" s="92" t="s">
        <v>129</v>
      </c>
      <c r="C74" s="156" t="str">
        <f>VLOOKUP(B74,A_soortinfo!C:F,4,FALSE)</f>
        <v>nvt</v>
      </c>
      <c r="D74" s="188">
        <v>0</v>
      </c>
      <c r="E74" s="188">
        <v>0</v>
      </c>
      <c r="F74" s="188">
        <v>0</v>
      </c>
      <c r="G74" s="188">
        <v>0</v>
      </c>
      <c r="H74" s="188">
        <v>0</v>
      </c>
      <c r="I74" s="188">
        <v>0</v>
      </c>
      <c r="J74" s="188">
        <v>0</v>
      </c>
      <c r="K74" s="188">
        <v>0</v>
      </c>
      <c r="L74" s="191"/>
      <c r="M74" s="192"/>
      <c r="N74" s="188">
        <v>0</v>
      </c>
      <c r="O74" s="189"/>
      <c r="P74" s="189"/>
      <c r="Q74" s="188">
        <v>0.03</v>
      </c>
      <c r="R74" s="189"/>
      <c r="S74" s="193">
        <v>0</v>
      </c>
      <c r="T74" s="191"/>
      <c r="U74" s="192"/>
      <c r="V74" s="8">
        <v>0</v>
      </c>
    </row>
    <row r="75" spans="1:22" ht="15.75">
      <c r="A75" s="59" t="s">
        <v>250</v>
      </c>
      <c r="C75" s="156"/>
      <c r="D75" s="188">
        <v>22.2366666666667</v>
      </c>
      <c r="E75" s="188">
        <v>13.125</v>
      </c>
      <c r="F75" s="188">
        <v>26.474090909090901</v>
      </c>
      <c r="G75" s="188">
        <v>22.100555555555601</v>
      </c>
      <c r="H75" s="188">
        <v>6.43430952380952</v>
      </c>
      <c r="I75" s="188">
        <v>21.727404761904801</v>
      </c>
      <c r="J75" s="188">
        <v>17.343595238095201</v>
      </c>
      <c r="K75" s="188">
        <v>27.358333333333299</v>
      </c>
      <c r="L75" s="191"/>
      <c r="M75" s="192"/>
      <c r="N75" s="188">
        <v>0.73</v>
      </c>
      <c r="O75" s="189"/>
      <c r="P75" s="189"/>
      <c r="Q75" s="193">
        <v>16.399999999999999</v>
      </c>
      <c r="R75" s="189"/>
      <c r="S75" s="193">
        <v>18.835238095238086</v>
      </c>
      <c r="T75" s="191"/>
      <c r="U75" s="192"/>
      <c r="V75" s="8">
        <v>3.2065714285714284</v>
      </c>
    </row>
    <row r="76" spans="1:22" ht="15.75">
      <c r="A76" s="59" t="s">
        <v>13</v>
      </c>
      <c r="B76" s="92" t="s">
        <v>161</v>
      </c>
      <c r="C76" s="156" t="str">
        <f>VLOOKUP(B76,A_soortinfo!C:F,4,FALSE)</f>
        <v>nvt</v>
      </c>
      <c r="D76" s="188">
        <v>0</v>
      </c>
      <c r="E76" s="188">
        <v>0</v>
      </c>
      <c r="F76" s="188">
        <v>0</v>
      </c>
      <c r="G76" s="188">
        <v>0</v>
      </c>
      <c r="H76" s="188">
        <v>0</v>
      </c>
      <c r="I76" s="188">
        <v>7.3571428571428593E-2</v>
      </c>
      <c r="J76" s="188">
        <v>0.203095238095238</v>
      </c>
      <c r="K76" s="188">
        <v>0.24897619047618999</v>
      </c>
      <c r="L76" s="191"/>
      <c r="M76" s="192"/>
      <c r="N76" s="188">
        <v>0.13</v>
      </c>
      <c r="O76" s="189"/>
      <c r="P76" s="189"/>
      <c r="Q76" s="193">
        <v>0.1</v>
      </c>
      <c r="R76" s="189"/>
      <c r="S76" s="193">
        <v>8.0000000000000019E-3</v>
      </c>
      <c r="T76" s="191"/>
      <c r="U76" s="192"/>
      <c r="V76" s="8">
        <v>2.9523809523809524E-3</v>
      </c>
    </row>
    <row r="77" spans="1:22" ht="15.75">
      <c r="A77" s="59" t="s">
        <v>34</v>
      </c>
      <c r="B77" s="92" t="s">
        <v>131</v>
      </c>
      <c r="C77" s="156" t="str">
        <f>VLOOKUP(B77,A_soortinfo!C:F,4,FALSE)</f>
        <v>nvt</v>
      </c>
      <c r="D77" s="188">
        <v>0.72727272727272696</v>
      </c>
      <c r="E77" s="188">
        <v>0</v>
      </c>
      <c r="F77" s="188">
        <v>0</v>
      </c>
      <c r="G77" s="188">
        <v>0</v>
      </c>
      <c r="H77" s="188">
        <v>0</v>
      </c>
      <c r="I77" s="188">
        <v>0</v>
      </c>
      <c r="J77" s="188">
        <v>0</v>
      </c>
      <c r="K77" s="188">
        <v>0</v>
      </c>
      <c r="L77" s="191"/>
      <c r="M77" s="192"/>
      <c r="N77" s="188">
        <v>1E-3</v>
      </c>
      <c r="O77" s="189"/>
      <c r="P77" s="189"/>
      <c r="Q77" s="193">
        <v>0.05</v>
      </c>
      <c r="R77" s="189"/>
      <c r="S77" s="193">
        <v>9.5238095238095247E-3</v>
      </c>
      <c r="T77" s="191"/>
      <c r="U77" s="192"/>
      <c r="V77" s="8">
        <v>9.5238095238095247E-3</v>
      </c>
    </row>
    <row r="78" spans="1:22" ht="15.75">
      <c r="A78" s="59" t="s">
        <v>120</v>
      </c>
      <c r="B78" s="92" t="s">
        <v>153</v>
      </c>
      <c r="C78" s="156" t="str">
        <f>VLOOKUP(B78,A_soortinfo!C:F,4,FALSE)</f>
        <v>nvt</v>
      </c>
      <c r="D78" s="188">
        <v>0</v>
      </c>
      <c r="E78" s="188">
        <v>0</v>
      </c>
      <c r="F78" s="188">
        <v>0</v>
      </c>
      <c r="G78" s="188">
        <v>0</v>
      </c>
      <c r="H78" s="188">
        <v>0</v>
      </c>
      <c r="I78" s="188">
        <v>0</v>
      </c>
      <c r="J78" s="188">
        <v>0</v>
      </c>
      <c r="K78" s="188">
        <v>0</v>
      </c>
      <c r="L78" s="191"/>
      <c r="M78" s="192"/>
      <c r="N78" s="188">
        <v>0</v>
      </c>
      <c r="O78" s="189"/>
      <c r="P78" s="189"/>
      <c r="Q78" s="193">
        <v>0.01</v>
      </c>
      <c r="R78" s="189"/>
      <c r="S78" s="193">
        <v>5.0000000000000001E-4</v>
      </c>
      <c r="T78" s="191"/>
      <c r="U78" s="192"/>
      <c r="V78" s="8" t="s">
        <v>315</v>
      </c>
    </row>
    <row r="79" spans="1:22" ht="15.75">
      <c r="A79" s="59" t="s">
        <v>254</v>
      </c>
      <c r="B79" s="92" t="s">
        <v>255</v>
      </c>
      <c r="C79" s="156" t="str">
        <f>VLOOKUP(B79,A_soortinfo!C:F,4,FALSE)</f>
        <v>nvt</v>
      </c>
      <c r="D79" s="188">
        <v>0</v>
      </c>
      <c r="E79" s="188">
        <v>0</v>
      </c>
      <c r="F79" s="188">
        <v>0</v>
      </c>
      <c r="G79" s="188">
        <v>0</v>
      </c>
      <c r="H79" s="188">
        <v>0</v>
      </c>
      <c r="I79" s="188">
        <v>0</v>
      </c>
      <c r="J79" s="188">
        <v>0</v>
      </c>
      <c r="K79" s="188">
        <v>0</v>
      </c>
      <c r="L79" s="191"/>
      <c r="M79" s="192"/>
      <c r="N79" s="188">
        <v>0</v>
      </c>
      <c r="O79" s="189"/>
      <c r="P79" s="189"/>
      <c r="Q79" s="188">
        <v>0.03</v>
      </c>
      <c r="R79" s="189"/>
      <c r="S79" s="193">
        <v>0</v>
      </c>
      <c r="T79" s="191"/>
      <c r="U79" s="192"/>
      <c r="V79" s="8" t="s">
        <v>315</v>
      </c>
    </row>
    <row r="80" spans="1:22" ht="15.75">
      <c r="A80" s="59" t="s">
        <v>42</v>
      </c>
      <c r="B80" s="92" t="s">
        <v>137</v>
      </c>
      <c r="C80" s="156" t="str">
        <f>VLOOKUP(B80,A_soortinfo!C:F,4,FALSE)</f>
        <v>nvt</v>
      </c>
      <c r="D80" s="188">
        <v>0</v>
      </c>
      <c r="E80" s="188">
        <v>0</v>
      </c>
      <c r="F80" s="188">
        <v>0.109090909090909</v>
      </c>
      <c r="G80" s="188">
        <v>1.0909090909090899</v>
      </c>
      <c r="H80" s="188">
        <v>0.02</v>
      </c>
      <c r="I80" s="188">
        <v>9.5238095238095205E-2</v>
      </c>
      <c r="J80" s="188">
        <v>0.114285714285714</v>
      </c>
      <c r="K80" s="188">
        <v>9.6190476190476201E-2</v>
      </c>
      <c r="L80" s="191"/>
      <c r="M80" s="192"/>
      <c r="N80" s="188">
        <v>0.02</v>
      </c>
      <c r="O80" s="189"/>
      <c r="P80" s="189"/>
      <c r="Q80" s="193">
        <v>0.2</v>
      </c>
      <c r="R80" s="189"/>
      <c r="S80" s="193">
        <v>2.1547619047619052E-2</v>
      </c>
      <c r="T80" s="191"/>
      <c r="U80" s="192"/>
      <c r="V80" s="8">
        <v>0.15269047619047615</v>
      </c>
    </row>
    <row r="81" spans="1:26" ht="15.75">
      <c r="A81" s="59" t="s">
        <v>110</v>
      </c>
      <c r="B81" s="92" t="s">
        <v>148</v>
      </c>
      <c r="C81" s="156" t="str">
        <f>VLOOKUP(B81,A_soortinfo!C:F,4,FALSE)</f>
        <v>nvt</v>
      </c>
      <c r="D81" s="188">
        <v>0</v>
      </c>
      <c r="E81" s="188">
        <v>0</v>
      </c>
      <c r="F81" s="188">
        <v>0</v>
      </c>
      <c r="G81" s="188">
        <v>0</v>
      </c>
      <c r="H81" s="188">
        <v>0</v>
      </c>
      <c r="I81" s="188">
        <v>1.9047619047619101E-2</v>
      </c>
      <c r="J81" s="188">
        <v>0</v>
      </c>
      <c r="K81" s="188">
        <v>0</v>
      </c>
      <c r="L81" s="191"/>
      <c r="M81" s="192"/>
      <c r="N81" s="188">
        <v>0</v>
      </c>
      <c r="O81" s="189"/>
      <c r="P81" s="189"/>
      <c r="Q81" s="188">
        <v>0</v>
      </c>
      <c r="R81" s="189"/>
      <c r="S81" s="193">
        <v>0</v>
      </c>
      <c r="T81" s="191"/>
      <c r="U81" s="192"/>
      <c r="V81" s="8" t="s">
        <v>315</v>
      </c>
    </row>
    <row r="82" spans="1:26" ht="15.75">
      <c r="A82" s="59" t="s">
        <v>106</v>
      </c>
      <c r="B82" s="92" t="s">
        <v>147</v>
      </c>
      <c r="C82" s="156" t="str">
        <f>VLOOKUP(B82,A_soortinfo!C:F,4,FALSE)</f>
        <v>nvt</v>
      </c>
      <c r="D82" s="188">
        <v>0</v>
      </c>
      <c r="E82" s="188">
        <v>0</v>
      </c>
      <c r="F82" s="188">
        <v>0</v>
      </c>
      <c r="G82" s="188">
        <v>0</v>
      </c>
      <c r="H82" s="188">
        <v>0</v>
      </c>
      <c r="I82" s="188">
        <v>0</v>
      </c>
      <c r="J82" s="188">
        <v>0</v>
      </c>
      <c r="K82" s="188">
        <v>0.476190476190476</v>
      </c>
      <c r="L82" s="191"/>
      <c r="M82" s="192"/>
      <c r="N82" s="188">
        <v>0</v>
      </c>
      <c r="O82" s="189"/>
      <c r="P82" s="189"/>
      <c r="Q82" s="188">
        <v>0</v>
      </c>
      <c r="R82" s="189"/>
      <c r="S82" s="193">
        <v>0</v>
      </c>
      <c r="T82" s="191"/>
      <c r="U82" s="192"/>
      <c r="V82" s="8">
        <v>1.9047619047619049E-2</v>
      </c>
    </row>
    <row r="83" spans="1:26" ht="15.75">
      <c r="A83" s="59" t="s">
        <v>109</v>
      </c>
      <c r="B83" s="92" t="s">
        <v>146</v>
      </c>
      <c r="C83" s="156" t="str">
        <f>VLOOKUP(B83,A_soortinfo!C:F,4,FALSE)</f>
        <v>nvt</v>
      </c>
      <c r="D83" s="188">
        <v>0</v>
      </c>
      <c r="E83" s="188">
        <v>1.1111111111111101</v>
      </c>
      <c r="F83" s="188">
        <v>0</v>
      </c>
      <c r="G83" s="188">
        <v>0</v>
      </c>
      <c r="H83" s="188">
        <v>0</v>
      </c>
      <c r="I83" s="188">
        <v>0</v>
      </c>
      <c r="J83" s="188">
        <v>0</v>
      </c>
      <c r="K83" s="188">
        <v>0</v>
      </c>
      <c r="L83" s="191"/>
      <c r="M83" s="192"/>
      <c r="N83" s="188">
        <v>0</v>
      </c>
      <c r="O83" s="189"/>
      <c r="P83" s="189"/>
      <c r="Q83" s="188">
        <v>0</v>
      </c>
      <c r="R83" s="189"/>
      <c r="S83" s="193">
        <v>0</v>
      </c>
      <c r="T83" s="191"/>
      <c r="U83" s="192"/>
      <c r="V83" s="8" t="s">
        <v>315</v>
      </c>
    </row>
    <row r="84" spans="1:26" s="6" customFormat="1" ht="15.75">
      <c r="A84" s="59" t="s">
        <v>40</v>
      </c>
      <c r="B84" s="92" t="s">
        <v>140</v>
      </c>
      <c r="C84" s="156" t="str">
        <f>VLOOKUP(B84,A_soortinfo!C:F,4,FALSE)</f>
        <v>nvt</v>
      </c>
      <c r="D84" s="188">
        <v>5.5555555555555599E-4</v>
      </c>
      <c r="E84" s="188">
        <v>0</v>
      </c>
      <c r="F84" s="188">
        <v>0</v>
      </c>
      <c r="G84" s="188">
        <v>0</v>
      </c>
      <c r="H84" s="188">
        <v>0</v>
      </c>
      <c r="I84" s="188">
        <v>0</v>
      </c>
      <c r="J84" s="188">
        <v>9.5238095238095195E-4</v>
      </c>
      <c r="K84" s="188">
        <v>0</v>
      </c>
      <c r="L84" s="191"/>
      <c r="M84" s="192"/>
      <c r="N84" s="188">
        <v>0</v>
      </c>
      <c r="O84" s="189"/>
      <c r="P84" s="189"/>
      <c r="Q84" s="188">
        <v>0.03</v>
      </c>
      <c r="R84" s="189"/>
      <c r="S84" s="193">
        <v>0</v>
      </c>
      <c r="T84" s="191"/>
      <c r="U84" s="192"/>
      <c r="V84" s="315" t="s">
        <v>315</v>
      </c>
      <c r="W84" s="19"/>
      <c r="X84" s="19"/>
      <c r="Y84" s="19"/>
      <c r="Z84" s="19"/>
    </row>
    <row r="85" spans="1:26" ht="15.75">
      <c r="A85" s="59" t="s">
        <v>125</v>
      </c>
      <c r="B85" s="92" t="s">
        <v>141</v>
      </c>
      <c r="C85" s="156" t="str">
        <f>VLOOKUP(B85,A_soortinfo!C:F,4,FALSE)</f>
        <v>nvt</v>
      </c>
      <c r="D85" s="188">
        <v>0</v>
      </c>
      <c r="E85" s="188">
        <v>0</v>
      </c>
      <c r="F85" s="188">
        <v>0</v>
      </c>
      <c r="G85" s="188">
        <v>0</v>
      </c>
      <c r="H85" s="188">
        <v>0</v>
      </c>
      <c r="I85" s="188">
        <v>0</v>
      </c>
      <c r="J85" s="188">
        <v>0</v>
      </c>
      <c r="K85" s="188">
        <v>0</v>
      </c>
      <c r="L85" s="191"/>
      <c r="M85" s="192"/>
      <c r="N85" s="188">
        <v>0</v>
      </c>
      <c r="O85" s="189"/>
      <c r="P85" s="189"/>
      <c r="Q85" s="188">
        <v>0.02</v>
      </c>
      <c r="R85" s="189"/>
      <c r="S85" s="193">
        <v>0</v>
      </c>
      <c r="T85" s="191"/>
      <c r="U85" s="192"/>
      <c r="V85" s="8">
        <v>0</v>
      </c>
    </row>
    <row r="86" spans="1:26" ht="15.75">
      <c r="A86" s="59" t="s">
        <v>97</v>
      </c>
      <c r="B86" s="92" t="s">
        <v>152</v>
      </c>
      <c r="C86" s="156" t="str">
        <f>VLOOKUP(B86,A_soortinfo!C:F,4,FALSE)</f>
        <v>nvt</v>
      </c>
      <c r="D86" s="188">
        <v>0</v>
      </c>
      <c r="E86" s="188">
        <v>0</v>
      </c>
      <c r="F86" s="188">
        <v>0</v>
      </c>
      <c r="G86" s="188">
        <v>0</v>
      </c>
      <c r="H86" s="188">
        <v>0</v>
      </c>
      <c r="I86" s="188">
        <v>0</v>
      </c>
      <c r="J86" s="188">
        <v>0</v>
      </c>
      <c r="K86" s="188">
        <v>0</v>
      </c>
      <c r="L86" s="195"/>
      <c r="M86" s="195"/>
      <c r="N86" s="188">
        <v>0.01</v>
      </c>
      <c r="O86" s="195"/>
      <c r="P86" s="195"/>
      <c r="Q86" s="188">
        <v>0</v>
      </c>
      <c r="R86" s="195"/>
      <c r="S86" s="188">
        <v>0</v>
      </c>
      <c r="T86" s="195"/>
      <c r="U86" s="195"/>
      <c r="V86" s="8" t="s">
        <v>315</v>
      </c>
    </row>
    <row r="87" spans="1:26" ht="15.75">
      <c r="A87" s="59" t="s">
        <v>10</v>
      </c>
      <c r="B87" s="92" t="s">
        <v>136</v>
      </c>
      <c r="C87" s="156" t="str">
        <f>VLOOKUP(B87,A_soortinfo!C:F,4,FALSE)</f>
        <v>nvt</v>
      </c>
      <c r="D87" s="188">
        <v>0</v>
      </c>
      <c r="E87" s="188">
        <v>2.4444444444444401E-2</v>
      </c>
      <c r="F87" s="188">
        <v>0.236363636363636</v>
      </c>
      <c r="G87" s="188">
        <v>6.8</v>
      </c>
      <c r="H87" s="188">
        <v>16.687619047618998</v>
      </c>
      <c r="I87" s="188">
        <v>18.181428571428601</v>
      </c>
      <c r="J87" s="188">
        <v>11.2398333333333</v>
      </c>
      <c r="K87" s="188">
        <v>14.9190476190476</v>
      </c>
      <c r="L87" s="191"/>
      <c r="M87" s="192"/>
      <c r="N87" s="188">
        <v>6.99</v>
      </c>
      <c r="O87" s="189"/>
      <c r="P87" s="189"/>
      <c r="Q87" s="188">
        <v>17.329999999999998</v>
      </c>
      <c r="R87" s="189"/>
      <c r="S87" s="193">
        <v>43.206880952380963</v>
      </c>
      <c r="T87" s="191"/>
      <c r="U87" s="192"/>
      <c r="V87" s="8">
        <v>14.00921428571429</v>
      </c>
    </row>
    <row r="88" spans="1:26" ht="15.75">
      <c r="A88" s="59" t="s">
        <v>20</v>
      </c>
      <c r="B88" s="92" t="s">
        <v>150</v>
      </c>
      <c r="C88" s="156" t="str">
        <f>VLOOKUP(B88,A_soortinfo!C:F,4,FALSE)</f>
        <v>nvt</v>
      </c>
      <c r="D88" s="188">
        <v>0.54545454545454497</v>
      </c>
      <c r="E88" s="188">
        <v>3.3333333333333299</v>
      </c>
      <c r="F88" s="188">
        <v>3.6363636363636398</v>
      </c>
      <c r="G88" s="188">
        <v>1.27272727272727</v>
      </c>
      <c r="H88" s="188">
        <v>1.5904761904761899</v>
      </c>
      <c r="I88" s="188">
        <v>1.0952380952381</v>
      </c>
      <c r="J88" s="188">
        <v>0.56190476190476202</v>
      </c>
      <c r="K88" s="188">
        <v>0.52476190476190498</v>
      </c>
      <c r="L88" s="191"/>
      <c r="M88" s="192"/>
      <c r="N88" s="188">
        <v>0.14000000000000001</v>
      </c>
      <c r="O88" s="189"/>
      <c r="P88" s="189"/>
      <c r="Q88" s="188">
        <v>0.01</v>
      </c>
      <c r="R88" s="189"/>
      <c r="S88" s="188">
        <v>0</v>
      </c>
      <c r="T88" s="191"/>
      <c r="U88" s="192"/>
      <c r="V88" s="8" t="s">
        <v>315</v>
      </c>
    </row>
    <row r="89" spans="1:26" ht="15.75">
      <c r="A89" s="59" t="s">
        <v>37</v>
      </c>
      <c r="B89" s="92" t="s">
        <v>132</v>
      </c>
      <c r="C89" s="156" t="str">
        <f>VLOOKUP(B89,A_soortinfo!C:F,4,FALSE)</f>
        <v>nvt</v>
      </c>
      <c r="D89" s="188">
        <v>0</v>
      </c>
      <c r="E89" s="188">
        <v>0</v>
      </c>
      <c r="F89" s="188">
        <v>0</v>
      </c>
      <c r="G89" s="188">
        <v>0</v>
      </c>
      <c r="H89" s="188">
        <v>0</v>
      </c>
      <c r="I89" s="188">
        <v>3.8095238095238099E-2</v>
      </c>
      <c r="J89" s="188">
        <v>0</v>
      </c>
      <c r="K89" s="188">
        <v>0</v>
      </c>
      <c r="L89" s="191"/>
      <c r="M89" s="192"/>
      <c r="N89" s="188">
        <v>0</v>
      </c>
      <c r="O89" s="189"/>
      <c r="P89" s="189"/>
      <c r="Q89" s="188">
        <v>0.01</v>
      </c>
      <c r="R89" s="189"/>
      <c r="S89" s="193">
        <v>1.6238095238095239E-2</v>
      </c>
      <c r="T89" s="191"/>
      <c r="U89" s="192"/>
      <c r="V89" s="8">
        <v>1.0023809523809525E-2</v>
      </c>
    </row>
    <row r="90" spans="1:26" ht="15.75">
      <c r="A90" s="59" t="s">
        <v>98</v>
      </c>
      <c r="B90" s="92" t="s">
        <v>149</v>
      </c>
      <c r="C90" s="156" t="str">
        <f>VLOOKUP(B90,A_soortinfo!C:F,4,FALSE)</f>
        <v>nvt</v>
      </c>
      <c r="D90" s="188">
        <v>0</v>
      </c>
      <c r="E90" s="188">
        <v>0</v>
      </c>
      <c r="F90" s="188">
        <v>0</v>
      </c>
      <c r="G90" s="188">
        <v>0</v>
      </c>
      <c r="H90" s="188">
        <v>0</v>
      </c>
      <c r="I90" s="188">
        <v>0.476190476190476</v>
      </c>
      <c r="J90" s="188">
        <v>0.57142857142857095</v>
      </c>
      <c r="K90" s="188">
        <v>0.476190476190476</v>
      </c>
      <c r="L90" s="191"/>
      <c r="M90" s="192"/>
      <c r="N90" s="188">
        <v>0.31</v>
      </c>
      <c r="O90" s="189"/>
      <c r="P90" s="189"/>
      <c r="Q90" s="188">
        <v>0</v>
      </c>
      <c r="R90" s="189"/>
      <c r="S90" s="193">
        <v>9.5238095238095233E-2</v>
      </c>
      <c r="T90" s="191"/>
      <c r="U90" s="192"/>
      <c r="V90" s="8">
        <v>0</v>
      </c>
    </row>
    <row r="91" spans="1:26" ht="15.75">
      <c r="A91" s="59" t="s">
        <v>14</v>
      </c>
      <c r="B91" s="92" t="s">
        <v>4131</v>
      </c>
      <c r="C91" s="156" t="str">
        <f>VLOOKUP(B91,A_soortinfo!C:F,4,FALSE)</f>
        <v>nvt</v>
      </c>
      <c r="D91" s="188">
        <v>5.1351010101010104</v>
      </c>
      <c r="E91" s="188">
        <v>5.3605555555555604</v>
      </c>
      <c r="F91" s="188">
        <v>11.5187373737374</v>
      </c>
      <c r="G91" s="188">
        <v>6.4056060606060603</v>
      </c>
      <c r="H91" s="188">
        <v>0.38335714285714301</v>
      </c>
      <c r="I91" s="188">
        <v>7.0880952380952396</v>
      </c>
      <c r="J91" s="188">
        <v>6.0254047619047597</v>
      </c>
      <c r="K91" s="188">
        <v>2.8783571428571402</v>
      </c>
      <c r="L91" s="191"/>
      <c r="M91" s="192"/>
      <c r="N91" s="188">
        <v>3.7</v>
      </c>
      <c r="O91" s="189"/>
      <c r="P91" s="189"/>
      <c r="Q91" s="188">
        <v>5.15</v>
      </c>
      <c r="R91" s="189"/>
      <c r="S91" s="193">
        <v>0.51088095238095255</v>
      </c>
      <c r="T91" s="191"/>
      <c r="U91" s="192"/>
      <c r="V91" s="8">
        <v>1.0963809523809516</v>
      </c>
    </row>
    <row r="92" spans="1:26" ht="15.75">
      <c r="A92" s="59" t="s">
        <v>18</v>
      </c>
      <c r="B92" s="92" t="s">
        <v>58</v>
      </c>
      <c r="C92" s="156" t="str">
        <f>VLOOKUP(B92,A_soortinfo!C:F,4,FALSE)</f>
        <v>exoot</v>
      </c>
      <c r="D92" s="188">
        <v>0</v>
      </c>
      <c r="E92" s="188">
        <v>0</v>
      </c>
      <c r="F92" s="188">
        <v>9.19191919191919E-2</v>
      </c>
      <c r="G92" s="188">
        <v>0</v>
      </c>
      <c r="H92" s="188">
        <v>2.8571428571428598E-2</v>
      </c>
      <c r="I92" s="188">
        <v>1.33380952380952</v>
      </c>
      <c r="J92" s="188">
        <v>0.34645238095238101</v>
      </c>
      <c r="K92" s="188">
        <v>0.25954761904761903</v>
      </c>
      <c r="L92" s="191"/>
      <c r="M92" s="192"/>
      <c r="N92" s="188">
        <v>0.38</v>
      </c>
      <c r="O92" s="189"/>
      <c r="P92" s="189"/>
      <c r="Q92" s="188">
        <v>0.28999999999999998</v>
      </c>
      <c r="R92" s="189"/>
      <c r="S92" s="193">
        <v>0.20202380952380955</v>
      </c>
      <c r="T92" s="191"/>
      <c r="U92" s="192"/>
      <c r="V92" s="8">
        <v>0.1344285714285714</v>
      </c>
    </row>
    <row r="93" spans="1:26" ht="15.75">
      <c r="A93" s="59" t="s">
        <v>115</v>
      </c>
      <c r="B93" s="92" t="s">
        <v>130</v>
      </c>
      <c r="C93" s="156" t="str">
        <f>VLOOKUP(B93,A_soortinfo!C:F,4,FALSE)</f>
        <v>nvt</v>
      </c>
      <c r="D93" s="188">
        <v>0</v>
      </c>
      <c r="E93" s="188">
        <v>0</v>
      </c>
      <c r="F93" s="188">
        <v>0</v>
      </c>
      <c r="G93" s="188">
        <v>0</v>
      </c>
      <c r="H93" s="188">
        <v>0</v>
      </c>
      <c r="I93" s="188">
        <v>0</v>
      </c>
      <c r="J93" s="188">
        <v>0</v>
      </c>
      <c r="K93" s="188">
        <v>0</v>
      </c>
      <c r="L93" s="189"/>
      <c r="M93" s="189"/>
      <c r="N93" s="188">
        <v>0.01</v>
      </c>
      <c r="O93" s="189"/>
      <c r="P93" s="189"/>
      <c r="Q93" s="188">
        <v>0</v>
      </c>
      <c r="R93" s="189"/>
      <c r="S93" s="193">
        <v>1.1904761904761908E-2</v>
      </c>
      <c r="T93" s="189"/>
      <c r="U93" s="189"/>
      <c r="V93" s="8">
        <v>0.17861904761904765</v>
      </c>
    </row>
    <row r="94" spans="1:26" ht="15.75">
      <c r="A94" s="59" t="s">
        <v>11</v>
      </c>
      <c r="B94" s="92" t="s">
        <v>79</v>
      </c>
      <c r="C94" s="156" t="str">
        <f>VLOOKUP(B94,A_soortinfo!C:F,4,FALSE)</f>
        <v>BE</v>
      </c>
      <c r="D94" s="188">
        <v>0</v>
      </c>
      <c r="E94" s="188">
        <v>0</v>
      </c>
      <c r="F94" s="188">
        <v>0</v>
      </c>
      <c r="G94" s="188">
        <v>0</v>
      </c>
      <c r="H94" s="188">
        <v>0</v>
      </c>
      <c r="I94" s="188">
        <v>0</v>
      </c>
      <c r="J94" s="188">
        <v>1.45238095238095E-3</v>
      </c>
      <c r="K94" s="188">
        <v>9.5238095238095195E-3</v>
      </c>
      <c r="L94" s="191"/>
      <c r="M94" s="192"/>
      <c r="N94" s="188">
        <v>0.01</v>
      </c>
      <c r="O94" s="189"/>
      <c r="P94" s="189"/>
      <c r="Q94" s="188">
        <v>0.02</v>
      </c>
      <c r="R94" s="189"/>
      <c r="S94" s="193">
        <v>0.3114285714285715</v>
      </c>
      <c r="T94" s="191"/>
      <c r="U94" s="192"/>
      <c r="V94" s="8">
        <v>7.9163333333333341</v>
      </c>
    </row>
    <row r="95" spans="1:26" ht="15.75">
      <c r="A95" s="59" t="s">
        <v>15</v>
      </c>
      <c r="B95" s="92" t="s">
        <v>143</v>
      </c>
      <c r="C95" s="156" t="str">
        <f>VLOOKUP(B95,A_soortinfo!C:F,4,FALSE)</f>
        <v>nvt</v>
      </c>
      <c r="D95" s="188">
        <v>1.0306060606060601</v>
      </c>
      <c r="E95" s="188">
        <v>0.18</v>
      </c>
      <c r="F95" s="188">
        <v>4.3638383838383801</v>
      </c>
      <c r="G95" s="188">
        <v>0.14949494949495001</v>
      </c>
      <c r="H95" s="188">
        <v>2.4176428571428601</v>
      </c>
      <c r="I95" s="188">
        <v>3.7592857142857099</v>
      </c>
      <c r="J95" s="188">
        <v>2.0381666666666698</v>
      </c>
      <c r="K95" s="188">
        <v>1.19652380952381</v>
      </c>
      <c r="L95" s="191"/>
      <c r="M95" s="192"/>
      <c r="N95" s="188">
        <v>0.63</v>
      </c>
      <c r="O95" s="189"/>
      <c r="P95" s="189"/>
      <c r="Q95" s="188">
        <v>2.65</v>
      </c>
      <c r="R95" s="189"/>
      <c r="S95" s="193">
        <v>0.12007142857142858</v>
      </c>
      <c r="T95" s="191"/>
      <c r="U95" s="192"/>
      <c r="V95" s="8">
        <v>1.0259761904761902</v>
      </c>
    </row>
    <row r="96" spans="1:26" ht="15.75">
      <c r="A96" s="59" t="s">
        <v>117</v>
      </c>
      <c r="B96" s="92" t="s">
        <v>145</v>
      </c>
      <c r="C96" s="156" t="str">
        <f>VLOOKUP(B96,A_soortinfo!C:F,4,FALSE)</f>
        <v>nvt</v>
      </c>
      <c r="D96" s="188">
        <v>0</v>
      </c>
      <c r="E96" s="188">
        <v>0</v>
      </c>
      <c r="F96" s="188">
        <v>0</v>
      </c>
      <c r="G96" s="188">
        <v>0</v>
      </c>
      <c r="H96" s="188">
        <v>0</v>
      </c>
      <c r="I96" s="188">
        <v>0</v>
      </c>
      <c r="J96" s="188">
        <v>0</v>
      </c>
      <c r="K96" s="188">
        <v>0</v>
      </c>
      <c r="L96" s="191"/>
      <c r="M96" s="192"/>
      <c r="N96" s="188">
        <v>0</v>
      </c>
      <c r="O96" s="189"/>
      <c r="P96" s="189"/>
      <c r="Q96" s="188">
        <v>0</v>
      </c>
      <c r="R96" s="189"/>
      <c r="S96" s="188">
        <v>0</v>
      </c>
      <c r="T96" s="191"/>
      <c r="U96" s="192"/>
      <c r="V96" s="8" t="s">
        <v>315</v>
      </c>
    </row>
    <row r="97" spans="1:26" ht="15.75">
      <c r="A97" s="59" t="s">
        <v>19</v>
      </c>
      <c r="B97" s="92" t="s">
        <v>184</v>
      </c>
      <c r="C97" s="156" t="str">
        <f>VLOOKUP(B97,A_soortinfo!C:F,4,FALSE)</f>
        <v>nvt</v>
      </c>
      <c r="D97" s="188">
        <v>2</v>
      </c>
      <c r="E97" s="188">
        <v>0</v>
      </c>
      <c r="F97" s="188">
        <v>2.9090909090909101</v>
      </c>
      <c r="G97" s="188">
        <v>2.2727272727272698</v>
      </c>
      <c r="H97" s="188">
        <v>1.6285714285714299</v>
      </c>
      <c r="I97" s="188">
        <v>0</v>
      </c>
      <c r="J97" s="188">
        <v>1.0095238095238099</v>
      </c>
      <c r="K97" s="188">
        <v>1.61904761904762</v>
      </c>
      <c r="L97" s="191"/>
      <c r="M97" s="192"/>
      <c r="N97" s="188">
        <v>0.67</v>
      </c>
      <c r="O97" s="189"/>
      <c r="P97" s="189"/>
      <c r="Q97" s="188">
        <v>1.57</v>
      </c>
      <c r="R97" s="189"/>
      <c r="S97" s="193">
        <v>0.95238095238095244</v>
      </c>
      <c r="T97" s="191"/>
      <c r="U97" s="192"/>
      <c r="V97" s="8">
        <v>0.19047619047619047</v>
      </c>
    </row>
    <row r="98" spans="1:26" ht="15.75">
      <c r="A98" s="59" t="s">
        <v>55</v>
      </c>
      <c r="B98" s="107" t="s">
        <v>56</v>
      </c>
      <c r="C98" s="156" t="str">
        <f>VLOOKUP(B98,A_soortinfo!C:F,4,FALSE)</f>
        <v>nvt</v>
      </c>
      <c r="D98" s="188">
        <v>17.099797979798002</v>
      </c>
      <c r="E98" s="188">
        <v>41.501666666666701</v>
      </c>
      <c r="F98" s="188">
        <v>1.06</v>
      </c>
      <c r="G98" s="188">
        <v>7.5875252525252499</v>
      </c>
      <c r="H98" s="188">
        <v>10.058619047619</v>
      </c>
      <c r="I98" s="188">
        <v>2.3376190476190501</v>
      </c>
      <c r="J98" s="188">
        <v>0.47047619047619099</v>
      </c>
      <c r="K98" s="188">
        <v>0.70857142857142896</v>
      </c>
      <c r="L98" s="191"/>
      <c r="M98" s="192"/>
      <c r="N98" s="188">
        <v>0.02</v>
      </c>
      <c r="O98" s="189"/>
      <c r="P98" s="189"/>
      <c r="Q98" s="188">
        <v>3.37</v>
      </c>
      <c r="R98" s="189"/>
      <c r="S98" s="193">
        <v>0.24285714285714294</v>
      </c>
      <c r="T98" s="191"/>
      <c r="U98" s="192"/>
      <c r="V98" s="8">
        <v>1.7036190476190476</v>
      </c>
    </row>
    <row r="99" spans="1:26" ht="15.75">
      <c r="A99" s="59" t="s">
        <v>108</v>
      </c>
      <c r="B99" s="92" t="s">
        <v>138</v>
      </c>
      <c r="C99" s="156" t="str">
        <f>VLOOKUP(B99,A_soortinfo!C:F,4,FALSE)</f>
        <v>nvt</v>
      </c>
      <c r="D99" s="188">
        <v>1.0909090909090899</v>
      </c>
      <c r="E99" s="188">
        <v>0</v>
      </c>
      <c r="F99" s="188">
        <v>1.8181818181818198E-2</v>
      </c>
      <c r="G99" s="188">
        <v>0</v>
      </c>
      <c r="H99" s="188">
        <v>0</v>
      </c>
      <c r="I99" s="188">
        <v>0</v>
      </c>
      <c r="J99" s="188">
        <v>1.9047619047619101E-2</v>
      </c>
      <c r="K99" s="188">
        <v>0.19047619047618999</v>
      </c>
      <c r="L99" s="191"/>
      <c r="M99" s="192"/>
      <c r="N99" s="188">
        <v>0</v>
      </c>
      <c r="O99" s="189"/>
      <c r="P99" s="189"/>
      <c r="Q99" s="188">
        <v>0.19</v>
      </c>
      <c r="R99" s="189"/>
      <c r="S99" s="193">
        <v>9.5238095238095247E-3</v>
      </c>
      <c r="T99" s="191"/>
      <c r="U99" s="192"/>
      <c r="V99" s="8" t="s">
        <v>315</v>
      </c>
    </row>
    <row r="100" spans="1:26" ht="15.75">
      <c r="A100" s="59" t="s">
        <v>16</v>
      </c>
      <c r="B100" s="92" t="s">
        <v>162</v>
      </c>
      <c r="C100" s="156" t="str">
        <f>VLOOKUP(B100,A_soortinfo!C:F,4,FALSE)</f>
        <v>nvt</v>
      </c>
      <c r="D100" s="188">
        <v>5.0587878787878804</v>
      </c>
      <c r="E100" s="188">
        <v>0.95111111111111102</v>
      </c>
      <c r="F100" s="188">
        <v>5.6024747474747496</v>
      </c>
      <c r="G100" s="188">
        <v>16.1677777777778</v>
      </c>
      <c r="H100" s="188">
        <v>1.5858333333333301</v>
      </c>
      <c r="I100" s="188">
        <v>9.6609523809523807</v>
      </c>
      <c r="J100" s="188">
        <v>1.85952380952381</v>
      </c>
      <c r="K100" s="188">
        <v>2.8645238095238099</v>
      </c>
      <c r="L100" s="191"/>
      <c r="M100" s="192"/>
      <c r="N100" s="188">
        <v>0.5</v>
      </c>
      <c r="O100" s="189"/>
      <c r="P100" s="189"/>
      <c r="Q100" s="188">
        <v>0.31</v>
      </c>
      <c r="R100" s="189"/>
      <c r="S100" s="193">
        <v>0.57221428571428568</v>
      </c>
      <c r="T100" s="191"/>
      <c r="U100" s="192"/>
      <c r="V100" s="8">
        <v>0.78521428571428553</v>
      </c>
    </row>
    <row r="101" spans="1:26" ht="15.75">
      <c r="A101" s="59" t="s">
        <v>111</v>
      </c>
      <c r="B101" s="92" t="s">
        <v>133</v>
      </c>
      <c r="C101" s="156" t="str">
        <f>VLOOKUP(B101,A_soortinfo!C:F,4,FALSE)</f>
        <v>nvt</v>
      </c>
      <c r="D101" s="188">
        <v>0</v>
      </c>
      <c r="E101" s="188">
        <v>0</v>
      </c>
      <c r="F101" s="188">
        <v>0</v>
      </c>
      <c r="G101" s="188">
        <v>0</v>
      </c>
      <c r="H101" s="188">
        <v>0</v>
      </c>
      <c r="I101" s="188">
        <v>9.5238095238095195E-3</v>
      </c>
      <c r="J101" s="188">
        <v>0</v>
      </c>
      <c r="K101" s="188">
        <v>0</v>
      </c>
      <c r="L101" s="191"/>
      <c r="M101" s="192"/>
      <c r="N101" s="188">
        <v>0</v>
      </c>
      <c r="O101" s="189"/>
      <c r="P101" s="189"/>
      <c r="Q101" s="188">
        <v>0</v>
      </c>
      <c r="R101" s="189"/>
      <c r="S101" s="188">
        <v>0</v>
      </c>
      <c r="T101" s="191"/>
      <c r="U101" s="192"/>
      <c r="V101" s="9" t="s">
        <v>315</v>
      </c>
      <c r="W101" s="7"/>
      <c r="X101" s="7"/>
      <c r="Y101" s="7"/>
      <c r="Z101" s="7"/>
    </row>
    <row r="102" spans="1:26">
      <c r="V102" s="8"/>
    </row>
  </sheetData>
  <sortState xmlns:xlrd2="http://schemas.microsoft.com/office/spreadsheetml/2017/richdata2" ref="A74:X100">
    <sortCondition ref="A74:A100"/>
  </sortState>
  <pageMargins left="0" right="0" top="0.39409448818897641" bottom="0.39409448818897641" header="0" footer="0"/>
  <pageSetup paperSize="9" orientation="portrait" horizontalDpi="4294967293" r:id="rId1"/>
  <headerFooter>
    <oddHeader>&amp;C&amp;A</oddHeader>
    <oddFooter>&amp;CPagina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92"/>
  <sheetViews>
    <sheetView zoomScale="70" zoomScaleNormal="70" workbookViewId="0">
      <selection activeCell="B53" sqref="B53"/>
    </sheetView>
  </sheetViews>
  <sheetFormatPr defaultColWidth="9" defaultRowHeight="15"/>
  <cols>
    <col min="1" max="1" width="33.125" style="7" customWidth="1"/>
    <col min="2" max="3" width="38" style="7" customWidth="1"/>
    <col min="4" max="11" width="8" style="16" customWidth="1"/>
    <col min="12" max="13" width="8" style="17" customWidth="1"/>
    <col min="14" max="14" width="8" style="16" customWidth="1"/>
    <col min="15" max="16" width="8" style="17" customWidth="1"/>
    <col min="17" max="17" width="8" style="16" customWidth="1"/>
    <col min="18" max="18" width="8.375" style="16" customWidth="1"/>
    <col min="19" max="20" width="8.375" style="17" customWidth="1"/>
    <col min="21" max="23" width="8.375" style="16" customWidth="1"/>
    <col min="24" max="1017" width="10.75" style="7" customWidth="1"/>
    <col min="1018" max="16384" width="9" style="7"/>
  </cols>
  <sheetData>
    <row r="1" spans="1:23" ht="15.75">
      <c r="A1" s="7" t="s">
        <v>296</v>
      </c>
      <c r="B1" s="6"/>
      <c r="C1" s="6"/>
    </row>
    <row r="2" spans="1:23" ht="15.75">
      <c r="A2" s="6" t="s">
        <v>288</v>
      </c>
      <c r="B2" s="6"/>
      <c r="C2" s="6"/>
    </row>
    <row r="4" spans="1:23" s="6" customFormat="1" ht="15.75">
      <c r="A4" s="6" t="s">
        <v>89</v>
      </c>
      <c r="D4" s="19">
        <v>2005</v>
      </c>
      <c r="E4" s="19">
        <v>2006</v>
      </c>
      <c r="F4" s="19">
        <v>2007</v>
      </c>
      <c r="G4" s="19">
        <v>2008</v>
      </c>
      <c r="H4" s="19">
        <v>2009</v>
      </c>
      <c r="I4" s="19">
        <v>2010</v>
      </c>
      <c r="J4" s="19">
        <v>2011</v>
      </c>
      <c r="K4" s="19">
        <v>2012</v>
      </c>
      <c r="L4" s="20">
        <v>2013</v>
      </c>
      <c r="M4" s="20">
        <v>2014</v>
      </c>
      <c r="N4" s="19">
        <v>2015</v>
      </c>
      <c r="O4" s="20">
        <v>2016</v>
      </c>
      <c r="P4" s="20">
        <v>2017</v>
      </c>
      <c r="Q4" s="19">
        <v>2018</v>
      </c>
      <c r="R4" s="19">
        <v>2019</v>
      </c>
      <c r="S4" s="20">
        <v>2020</v>
      </c>
      <c r="T4" s="20">
        <v>2021</v>
      </c>
      <c r="U4" s="19">
        <v>2022</v>
      </c>
      <c r="W4" s="19"/>
    </row>
    <row r="5" spans="1:23" s="6" customFormat="1" ht="15.75">
      <c r="D5" s="19"/>
      <c r="E5" s="19"/>
      <c r="F5" s="19"/>
      <c r="G5" s="19"/>
      <c r="H5" s="19"/>
      <c r="I5" s="19"/>
      <c r="J5" s="19"/>
      <c r="K5" s="19"/>
      <c r="L5" s="20"/>
      <c r="M5" s="20"/>
      <c r="N5" s="19"/>
      <c r="O5" s="20"/>
      <c r="P5" s="20"/>
      <c r="Q5" s="19" t="s">
        <v>201</v>
      </c>
      <c r="R5" s="19" t="s">
        <v>201</v>
      </c>
      <c r="S5" s="20"/>
      <c r="T5" s="20"/>
      <c r="U5" s="19" t="s">
        <v>4129</v>
      </c>
      <c r="W5" s="19"/>
    </row>
    <row r="6" spans="1:23" s="6" customFormat="1" ht="15.75">
      <c r="A6" s="6" t="s">
        <v>87</v>
      </c>
      <c r="D6" s="19">
        <v>160</v>
      </c>
      <c r="E6" s="19">
        <v>135</v>
      </c>
      <c r="F6" s="19">
        <v>150</v>
      </c>
      <c r="G6" s="19">
        <v>160</v>
      </c>
      <c r="H6" s="19">
        <v>148</v>
      </c>
      <c r="I6" s="19">
        <v>160</v>
      </c>
      <c r="J6" s="19">
        <v>160</v>
      </c>
      <c r="K6" s="19">
        <v>160</v>
      </c>
      <c r="L6" s="20"/>
      <c r="M6" s="20"/>
      <c r="N6" s="19">
        <v>160</v>
      </c>
      <c r="O6" s="20"/>
      <c r="P6" s="20"/>
      <c r="Q6" s="19">
        <v>160</v>
      </c>
      <c r="R6" s="19">
        <v>160</v>
      </c>
      <c r="S6" s="20"/>
      <c r="T6" s="20"/>
      <c r="U6" s="19">
        <v>160</v>
      </c>
      <c r="W6" s="19"/>
    </row>
    <row r="7" spans="1:23" ht="15.75">
      <c r="A7" s="6" t="s">
        <v>90</v>
      </c>
      <c r="B7" s="6"/>
      <c r="C7" s="6"/>
      <c r="L7" s="22"/>
      <c r="M7" s="23"/>
    </row>
    <row r="8" spans="1:23">
      <c r="A8" s="7" t="s">
        <v>38</v>
      </c>
      <c r="D8" s="188">
        <v>65.321375000000003</v>
      </c>
      <c r="E8" s="188">
        <v>51.167106666666697</v>
      </c>
      <c r="F8" s="188">
        <v>59.168792857142897</v>
      </c>
      <c r="G8" s="188">
        <v>62.567925000000002</v>
      </c>
      <c r="H8" s="188">
        <v>59.253222222222199</v>
      </c>
      <c r="I8" s="188">
        <v>65.068174999999997</v>
      </c>
      <c r="J8" s="188">
        <v>57.840299999999999</v>
      </c>
      <c r="K8" s="188">
        <v>61.4485125</v>
      </c>
      <c r="L8" s="191"/>
      <c r="M8" s="192"/>
      <c r="N8" s="188">
        <v>71.400000000000006</v>
      </c>
      <c r="O8" s="189"/>
      <c r="P8" s="189"/>
      <c r="Q8" s="188">
        <v>74.52</v>
      </c>
      <c r="R8" s="193">
        <v>77.92</v>
      </c>
      <c r="U8" s="8">
        <v>74.307424999999995</v>
      </c>
    </row>
    <row r="9" spans="1:23">
      <c r="A9" s="7" t="s">
        <v>39</v>
      </c>
      <c r="D9" s="190">
        <v>7.7499999999999997E-4</v>
      </c>
      <c r="E9" s="188">
        <v>0</v>
      </c>
      <c r="F9" s="188">
        <v>0</v>
      </c>
      <c r="G9" s="188">
        <v>0</v>
      </c>
      <c r="H9" s="188">
        <v>0</v>
      </c>
      <c r="I9" s="188">
        <v>0</v>
      </c>
      <c r="J9" s="188">
        <v>0</v>
      </c>
      <c r="K9" s="188">
        <v>1.4250000000000001E-2</v>
      </c>
      <c r="L9" s="191"/>
      <c r="M9" s="192"/>
      <c r="N9" s="188">
        <v>0.01</v>
      </c>
      <c r="O9" s="189"/>
      <c r="P9" s="189"/>
      <c r="Q9" s="188">
        <v>0</v>
      </c>
      <c r="R9" s="193">
        <v>0</v>
      </c>
      <c r="U9" s="16">
        <v>0</v>
      </c>
    </row>
    <row r="10" spans="1:23">
      <c r="A10" s="7" t="s">
        <v>91</v>
      </c>
      <c r="D10" s="188">
        <v>0</v>
      </c>
      <c r="E10" s="188">
        <v>0.413333333333333</v>
      </c>
      <c r="F10" s="188">
        <v>0</v>
      </c>
      <c r="G10" s="188">
        <v>0</v>
      </c>
      <c r="H10" s="188">
        <v>0</v>
      </c>
      <c r="I10" s="188">
        <v>5.3749999999999999E-2</v>
      </c>
      <c r="J10" s="188">
        <v>0</v>
      </c>
      <c r="K10" s="188">
        <v>0</v>
      </c>
      <c r="L10" s="191"/>
      <c r="M10" s="192"/>
      <c r="N10" s="188">
        <v>0.32</v>
      </c>
      <c r="O10" s="189"/>
      <c r="P10" s="189"/>
      <c r="Q10" s="188">
        <v>0.01</v>
      </c>
      <c r="R10" s="193">
        <v>0</v>
      </c>
      <c r="U10" s="8">
        <v>1.55E-2</v>
      </c>
    </row>
    <row r="11" spans="1:23">
      <c r="A11" s="7" t="s">
        <v>135</v>
      </c>
      <c r="D11" s="188">
        <v>0</v>
      </c>
      <c r="E11" s="188">
        <v>0</v>
      </c>
      <c r="F11" s="188">
        <v>0</v>
      </c>
      <c r="G11" s="188">
        <v>0</v>
      </c>
      <c r="H11" s="188">
        <v>0</v>
      </c>
      <c r="I11" s="188">
        <v>0</v>
      </c>
      <c r="J11" s="188">
        <v>0</v>
      </c>
      <c r="K11" s="188">
        <v>0</v>
      </c>
      <c r="L11" s="191"/>
      <c r="M11" s="192"/>
      <c r="N11" s="188">
        <v>0</v>
      </c>
      <c r="O11" s="189"/>
      <c r="P11" s="189"/>
      <c r="Q11" s="188">
        <v>0</v>
      </c>
      <c r="R11" s="193">
        <v>0</v>
      </c>
      <c r="U11" s="16">
        <v>0</v>
      </c>
    </row>
    <row r="12" spans="1:23">
      <c r="A12" s="7" t="s">
        <v>134</v>
      </c>
      <c r="D12" s="188">
        <v>0</v>
      </c>
      <c r="E12" s="188">
        <v>0</v>
      </c>
      <c r="F12" s="188">
        <v>0</v>
      </c>
      <c r="G12" s="188">
        <v>0</v>
      </c>
      <c r="H12" s="188">
        <v>0</v>
      </c>
      <c r="I12" s="188">
        <v>0</v>
      </c>
      <c r="J12" s="188">
        <v>0</v>
      </c>
      <c r="K12" s="188">
        <v>0</v>
      </c>
      <c r="L12" s="191"/>
      <c r="M12" s="192"/>
      <c r="N12" s="188">
        <v>0</v>
      </c>
      <c r="O12" s="189"/>
      <c r="P12" s="189"/>
      <c r="Q12" s="188">
        <v>0</v>
      </c>
      <c r="R12" s="193">
        <v>0</v>
      </c>
      <c r="U12" s="16">
        <v>0</v>
      </c>
    </row>
    <row r="13" spans="1:23">
      <c r="A13" s="7" t="s">
        <v>36</v>
      </c>
      <c r="D13" s="188">
        <v>65.447374999999994</v>
      </c>
      <c r="E13" s="188">
        <v>51.167106666666697</v>
      </c>
      <c r="F13" s="188">
        <v>58.741292857142902</v>
      </c>
      <c r="G13" s="188">
        <v>62.567925000000002</v>
      </c>
      <c r="H13" s="188">
        <v>59.253222222222199</v>
      </c>
      <c r="I13" s="188">
        <v>65.229425000000006</v>
      </c>
      <c r="J13" s="188">
        <v>58.135925</v>
      </c>
      <c r="K13" s="188">
        <v>64.669012499999994</v>
      </c>
      <c r="L13" s="191"/>
      <c r="M13" s="192"/>
      <c r="N13" s="188">
        <v>71.5</v>
      </c>
      <c r="O13" s="189"/>
      <c r="P13" s="189"/>
      <c r="Q13" s="188">
        <v>74.52</v>
      </c>
      <c r="R13" s="193">
        <v>77.88</v>
      </c>
      <c r="U13" s="8">
        <v>74.307424999999995</v>
      </c>
    </row>
    <row r="14" spans="1:23">
      <c r="A14" s="7" t="s">
        <v>92</v>
      </c>
      <c r="D14" s="188">
        <v>12.024125</v>
      </c>
      <c r="E14" s="188">
        <v>13.165900000000001</v>
      </c>
      <c r="F14" s="188">
        <v>0.61935714285714305</v>
      </c>
      <c r="G14" s="188">
        <v>0.28597499999999998</v>
      </c>
      <c r="H14" s="188">
        <v>1.33866666666667</v>
      </c>
      <c r="I14" s="188">
        <v>1.1323749999999999</v>
      </c>
      <c r="J14" s="188">
        <v>0.67936249999999998</v>
      </c>
      <c r="K14" s="188">
        <v>0.53178749999999997</v>
      </c>
      <c r="L14" s="191"/>
      <c r="M14" s="192"/>
      <c r="N14" s="188">
        <v>0.67</v>
      </c>
      <c r="O14" s="189"/>
      <c r="P14" s="189"/>
      <c r="Q14" s="188">
        <v>1</v>
      </c>
      <c r="R14" s="193">
        <v>2.06</v>
      </c>
      <c r="U14" s="8">
        <v>6.7489749999999997</v>
      </c>
    </row>
    <row r="15" spans="1:23">
      <c r="D15" s="188"/>
      <c r="E15" s="188"/>
      <c r="F15" s="188"/>
      <c r="G15" s="188"/>
      <c r="H15" s="188"/>
      <c r="I15" s="188"/>
      <c r="J15" s="188"/>
      <c r="K15" s="188"/>
      <c r="L15" s="191"/>
      <c r="M15" s="192"/>
      <c r="N15" s="188"/>
      <c r="O15" s="189"/>
      <c r="P15" s="189"/>
      <c r="Q15" s="194"/>
      <c r="R15" s="193"/>
    </row>
    <row r="16" spans="1:23">
      <c r="D16" s="188"/>
      <c r="E16" s="188"/>
      <c r="F16" s="188"/>
      <c r="G16" s="188"/>
      <c r="H16" s="188"/>
      <c r="I16" s="188"/>
      <c r="J16" s="188"/>
      <c r="K16" s="188"/>
      <c r="L16" s="191"/>
      <c r="M16" s="192"/>
      <c r="N16" s="188"/>
      <c r="O16" s="189"/>
      <c r="P16" s="189"/>
      <c r="Q16" s="188"/>
      <c r="R16" s="193"/>
      <c r="U16" s="16">
        <v>24</v>
      </c>
    </row>
    <row r="17" spans="1:23" s="6" customFormat="1" ht="15.75">
      <c r="A17" s="6" t="s">
        <v>93</v>
      </c>
      <c r="C17" s="178" t="s">
        <v>4093</v>
      </c>
      <c r="D17" s="197">
        <v>160</v>
      </c>
      <c r="E17" s="197">
        <v>135</v>
      </c>
      <c r="F17" s="197">
        <v>150</v>
      </c>
      <c r="G17" s="197">
        <v>160</v>
      </c>
      <c r="H17" s="197">
        <v>148</v>
      </c>
      <c r="I17" s="197">
        <v>160</v>
      </c>
      <c r="J17" s="197">
        <v>160</v>
      </c>
      <c r="K17" s="197">
        <v>160</v>
      </c>
      <c r="L17" s="198"/>
      <c r="M17" s="198"/>
      <c r="N17" s="197">
        <v>160</v>
      </c>
      <c r="O17" s="198"/>
      <c r="P17" s="198"/>
      <c r="Q17" s="197">
        <v>160</v>
      </c>
      <c r="R17" s="197">
        <v>160</v>
      </c>
      <c r="S17" s="20"/>
      <c r="T17" s="20"/>
      <c r="U17" s="19">
        <v>160</v>
      </c>
      <c r="W17" s="19"/>
    </row>
    <row r="18" spans="1:23" s="6" customFormat="1" ht="15.75">
      <c r="A18" s="6" t="s">
        <v>256</v>
      </c>
      <c r="C18" s="179" t="s">
        <v>299</v>
      </c>
      <c r="D18" s="196">
        <v>16</v>
      </c>
      <c r="E18" s="196">
        <v>15</v>
      </c>
      <c r="F18" s="196">
        <v>14</v>
      </c>
      <c r="G18" s="196">
        <v>13</v>
      </c>
      <c r="H18" s="196">
        <v>13</v>
      </c>
      <c r="I18" s="196">
        <v>17</v>
      </c>
      <c r="J18" s="196">
        <v>17</v>
      </c>
      <c r="K18" s="196">
        <v>17</v>
      </c>
      <c r="L18" s="198"/>
      <c r="M18" s="198"/>
      <c r="N18" s="196">
        <v>21</v>
      </c>
      <c r="O18" s="198"/>
      <c r="P18" s="198"/>
      <c r="Q18" s="196">
        <v>26</v>
      </c>
      <c r="R18" s="197">
        <v>20</v>
      </c>
      <c r="S18" s="20"/>
      <c r="T18" s="20"/>
      <c r="U18" s="19">
        <v>21</v>
      </c>
      <c r="W18" s="19"/>
    </row>
    <row r="19" spans="1:23" s="6" customFormat="1" ht="15.75">
      <c r="C19" s="177" t="s">
        <v>4130</v>
      </c>
      <c r="D19" s="196">
        <v>0</v>
      </c>
      <c r="E19" s="196">
        <v>0</v>
      </c>
      <c r="F19" s="196">
        <v>0</v>
      </c>
      <c r="G19" s="196">
        <v>0</v>
      </c>
      <c r="H19" s="196">
        <v>0</v>
      </c>
      <c r="I19" s="196">
        <v>0</v>
      </c>
      <c r="J19" s="196">
        <v>0</v>
      </c>
      <c r="K19" s="196">
        <v>0</v>
      </c>
      <c r="L19" s="198"/>
      <c r="M19" s="198"/>
      <c r="N19" s="196">
        <v>0</v>
      </c>
      <c r="O19" s="198"/>
      <c r="P19" s="198"/>
      <c r="Q19" s="196">
        <v>0</v>
      </c>
      <c r="R19" s="197">
        <v>0</v>
      </c>
      <c r="S19" s="20"/>
      <c r="T19" s="20"/>
      <c r="U19" s="19"/>
      <c r="W19" s="19"/>
    </row>
    <row r="20" spans="1:23">
      <c r="A20" s="7" t="s">
        <v>95</v>
      </c>
      <c r="B20" s="25" t="s">
        <v>158</v>
      </c>
      <c r="C20" s="25"/>
      <c r="D20" s="224">
        <v>45</v>
      </c>
      <c r="E20" s="224">
        <v>20</v>
      </c>
      <c r="F20" s="224">
        <v>12</v>
      </c>
      <c r="G20" s="224">
        <v>5</v>
      </c>
      <c r="H20" s="224">
        <v>5</v>
      </c>
      <c r="I20" s="224">
        <v>7</v>
      </c>
      <c r="J20" s="224">
        <v>13</v>
      </c>
      <c r="K20" s="224">
        <v>4</v>
      </c>
      <c r="L20" s="203"/>
      <c r="M20" s="204"/>
      <c r="N20" s="224">
        <v>10</v>
      </c>
      <c r="O20" s="205"/>
      <c r="P20" s="205"/>
      <c r="Q20" s="224">
        <v>9</v>
      </c>
      <c r="R20" s="227">
        <v>20</v>
      </c>
      <c r="U20" s="16">
        <v>9</v>
      </c>
    </row>
    <row r="21" spans="1:23">
      <c r="A21" s="7" t="s">
        <v>55</v>
      </c>
      <c r="B21" s="25" t="s">
        <v>56</v>
      </c>
      <c r="C21" s="25"/>
      <c r="D21" s="224">
        <v>6</v>
      </c>
      <c r="E21" s="224">
        <v>0</v>
      </c>
      <c r="F21" s="224">
        <v>1</v>
      </c>
      <c r="G21" s="224">
        <v>0</v>
      </c>
      <c r="H21" s="224">
        <v>0</v>
      </c>
      <c r="I21" s="224">
        <v>0</v>
      </c>
      <c r="J21" s="224">
        <v>2</v>
      </c>
      <c r="K21" s="224">
        <v>1</v>
      </c>
      <c r="L21" s="203"/>
      <c r="M21" s="204"/>
      <c r="N21" s="224">
        <v>1</v>
      </c>
      <c r="O21" s="205"/>
      <c r="P21" s="205"/>
      <c r="Q21" s="224">
        <v>1</v>
      </c>
      <c r="R21" s="227">
        <v>4</v>
      </c>
      <c r="U21" s="16">
        <v>7</v>
      </c>
    </row>
    <row r="22" spans="1:23">
      <c r="A22" s="7" t="s">
        <v>250</v>
      </c>
      <c r="D22" s="224">
        <v>72</v>
      </c>
      <c r="E22" s="224">
        <v>40</v>
      </c>
      <c r="F22" s="224">
        <v>13</v>
      </c>
      <c r="G22" s="224">
        <v>8</v>
      </c>
      <c r="H22" s="224">
        <v>10</v>
      </c>
      <c r="I22" s="224">
        <v>7</v>
      </c>
      <c r="J22" s="224">
        <v>23</v>
      </c>
      <c r="K22" s="224">
        <v>13</v>
      </c>
      <c r="L22" s="203"/>
      <c r="M22" s="204"/>
      <c r="N22" s="224">
        <v>20</v>
      </c>
      <c r="O22" s="205"/>
      <c r="P22" s="205"/>
      <c r="Q22" s="224">
        <v>20</v>
      </c>
      <c r="R22" s="227">
        <v>12</v>
      </c>
      <c r="U22" s="16">
        <v>23</v>
      </c>
    </row>
    <row r="23" spans="1:23" ht="15.75">
      <c r="C23" s="156"/>
      <c r="D23" s="224"/>
      <c r="E23" s="224"/>
      <c r="F23" s="224"/>
      <c r="G23" s="224"/>
      <c r="H23" s="224"/>
      <c r="I23" s="224"/>
      <c r="J23" s="224"/>
      <c r="K23" s="224"/>
      <c r="L23" s="205"/>
      <c r="M23" s="205"/>
      <c r="N23" s="224"/>
      <c r="O23" s="205"/>
      <c r="P23" s="205"/>
      <c r="Q23" s="224"/>
      <c r="R23" s="227"/>
    </row>
    <row r="24" spans="1:23" ht="15.75">
      <c r="A24" s="7" t="s">
        <v>63</v>
      </c>
      <c r="B24" s="24" t="s">
        <v>155</v>
      </c>
      <c r="C24" s="156"/>
      <c r="D24" s="224">
        <v>0</v>
      </c>
      <c r="E24" s="224">
        <v>0</v>
      </c>
      <c r="F24" s="224">
        <v>0</v>
      </c>
      <c r="G24" s="224">
        <v>0</v>
      </c>
      <c r="H24" s="224">
        <v>0</v>
      </c>
      <c r="I24" s="224">
        <v>0</v>
      </c>
      <c r="J24" s="224">
        <v>0</v>
      </c>
      <c r="K24" s="224">
        <v>0</v>
      </c>
      <c r="L24" s="203"/>
      <c r="M24" s="204"/>
      <c r="N24" s="224">
        <v>1</v>
      </c>
      <c r="O24" s="205"/>
      <c r="P24" s="205"/>
      <c r="Q24" s="224">
        <v>0</v>
      </c>
      <c r="R24" s="227">
        <v>0</v>
      </c>
    </row>
    <row r="25" spans="1:23" ht="15.75">
      <c r="C25" s="156"/>
      <c r="D25" s="223"/>
      <c r="E25" s="223"/>
      <c r="F25" s="223"/>
      <c r="G25" s="223"/>
      <c r="H25" s="223"/>
      <c r="I25" s="223"/>
      <c r="J25" s="223"/>
      <c r="K25" s="223"/>
      <c r="L25" s="199"/>
      <c r="M25" s="200"/>
      <c r="N25" s="223"/>
      <c r="O25" s="201"/>
      <c r="P25" s="201"/>
      <c r="Q25" s="223"/>
      <c r="R25" s="226"/>
    </row>
    <row r="26" spans="1:23" s="24" customFormat="1" ht="15.75">
      <c r="A26" s="7" t="s">
        <v>10</v>
      </c>
      <c r="B26" s="24" t="s">
        <v>136</v>
      </c>
      <c r="C26" s="156" t="str">
        <f>VLOOKUP(B26,A_soortinfo!C:F,4,FALSE)</f>
        <v>nvt</v>
      </c>
      <c r="D26" s="225">
        <v>114</v>
      </c>
      <c r="E26" s="225">
        <v>89</v>
      </c>
      <c r="F26" s="225">
        <v>99</v>
      </c>
      <c r="G26" s="225">
        <v>106</v>
      </c>
      <c r="H26" s="225">
        <v>108</v>
      </c>
      <c r="I26" s="225">
        <v>120</v>
      </c>
      <c r="J26" s="225">
        <v>113</v>
      </c>
      <c r="K26" s="225">
        <v>116</v>
      </c>
      <c r="L26" s="228"/>
      <c r="M26" s="229"/>
      <c r="N26" s="225">
        <v>0</v>
      </c>
      <c r="O26" s="230"/>
      <c r="P26" s="230"/>
      <c r="Q26" s="225">
        <v>120</v>
      </c>
      <c r="R26" s="238">
        <v>125</v>
      </c>
      <c r="S26" s="303"/>
      <c r="T26" s="303"/>
      <c r="U26" s="16">
        <v>138</v>
      </c>
      <c r="V26" s="16"/>
      <c r="W26" s="26"/>
    </row>
    <row r="27" spans="1:23" s="24" customFormat="1" ht="15.75">
      <c r="A27" s="7" t="s">
        <v>271</v>
      </c>
      <c r="B27" s="24" t="s">
        <v>78</v>
      </c>
      <c r="C27" s="156" t="str">
        <f>VLOOKUP(B27,A_soortinfo!C:F,4,FALSE)</f>
        <v>EB</v>
      </c>
      <c r="D27" s="225">
        <v>4</v>
      </c>
      <c r="E27" s="225">
        <v>10</v>
      </c>
      <c r="F27" s="225">
        <v>13</v>
      </c>
      <c r="G27" s="225">
        <v>13</v>
      </c>
      <c r="H27" s="225">
        <v>15</v>
      </c>
      <c r="I27" s="225">
        <v>17</v>
      </c>
      <c r="J27" s="225">
        <v>7</v>
      </c>
      <c r="K27" s="225">
        <v>31</v>
      </c>
      <c r="L27" s="228"/>
      <c r="M27" s="229"/>
      <c r="N27" s="225">
        <v>64</v>
      </c>
      <c r="O27" s="230"/>
      <c r="P27" s="230"/>
      <c r="Q27" s="225">
        <v>54</v>
      </c>
      <c r="R27" s="238">
        <v>61</v>
      </c>
      <c r="S27" s="303"/>
      <c r="T27" s="303"/>
      <c r="U27" s="16">
        <v>58</v>
      </c>
      <c r="W27" s="26"/>
    </row>
    <row r="28" spans="1:23" s="24" customFormat="1" ht="15.75">
      <c r="A28" s="7" t="s">
        <v>267</v>
      </c>
      <c r="B28" s="24" t="s">
        <v>53</v>
      </c>
      <c r="C28" s="156" t="str">
        <f>VLOOKUP(B28,A_soortinfo!C:F,4,FALSE)</f>
        <v>BE</v>
      </c>
      <c r="D28" s="225">
        <v>1</v>
      </c>
      <c r="E28" s="225">
        <v>3</v>
      </c>
      <c r="F28" s="225">
        <v>4</v>
      </c>
      <c r="G28" s="225">
        <v>0</v>
      </c>
      <c r="H28" s="225">
        <v>0</v>
      </c>
      <c r="I28" s="225">
        <v>2</v>
      </c>
      <c r="J28" s="225">
        <v>0</v>
      </c>
      <c r="K28" s="225">
        <v>5</v>
      </c>
      <c r="L28" s="228"/>
      <c r="M28" s="229"/>
      <c r="N28" s="225">
        <v>21</v>
      </c>
      <c r="O28" s="230"/>
      <c r="P28" s="230"/>
      <c r="Q28" s="225">
        <v>1</v>
      </c>
      <c r="R28" s="238">
        <v>2</v>
      </c>
      <c r="S28" s="303"/>
      <c r="T28" s="303"/>
      <c r="U28" s="16">
        <v>18</v>
      </c>
      <c r="W28" s="26"/>
    </row>
    <row r="29" spans="1:23" s="24" customFormat="1" ht="15.75">
      <c r="A29" s="7" t="s">
        <v>268</v>
      </c>
      <c r="B29" s="24" t="s">
        <v>2959</v>
      </c>
      <c r="C29" s="156" t="str">
        <f>VLOOKUP(B29,A_soortinfo!C:F,4,FALSE)</f>
        <v>BE</v>
      </c>
      <c r="D29" s="225">
        <v>8</v>
      </c>
      <c r="E29" s="225">
        <v>18</v>
      </c>
      <c r="F29" s="225">
        <v>24</v>
      </c>
      <c r="G29" s="225">
        <v>19</v>
      </c>
      <c r="H29" s="225">
        <v>25</v>
      </c>
      <c r="I29" s="225">
        <v>25</v>
      </c>
      <c r="J29" s="225">
        <v>7</v>
      </c>
      <c r="K29" s="225">
        <v>44</v>
      </c>
      <c r="L29" s="228"/>
      <c r="M29" s="229"/>
      <c r="N29" s="225">
        <v>85</v>
      </c>
      <c r="O29" s="230"/>
      <c r="P29" s="230"/>
      <c r="Q29" s="225">
        <v>79</v>
      </c>
      <c r="R29" s="238">
        <v>89</v>
      </c>
      <c r="S29" s="303"/>
      <c r="T29" s="303"/>
      <c r="U29" s="16">
        <v>94</v>
      </c>
      <c r="W29" s="26"/>
    </row>
    <row r="30" spans="1:23" s="24" customFormat="1" ht="15.75">
      <c r="A30" s="7" t="s">
        <v>269</v>
      </c>
      <c r="B30" s="24" t="s">
        <v>71</v>
      </c>
      <c r="C30" s="156" t="str">
        <f>VLOOKUP(B30,A_soortinfo!C:F,4,FALSE)</f>
        <v>nvt</v>
      </c>
      <c r="D30" s="225">
        <v>0</v>
      </c>
      <c r="E30" s="225">
        <v>3</v>
      </c>
      <c r="F30" s="225">
        <v>0</v>
      </c>
      <c r="G30" s="225">
        <v>1</v>
      </c>
      <c r="H30" s="225">
        <v>14</v>
      </c>
      <c r="I30" s="225">
        <v>8</v>
      </c>
      <c r="J30" s="225">
        <v>4</v>
      </c>
      <c r="K30" s="225">
        <v>1</v>
      </c>
      <c r="L30" s="228"/>
      <c r="M30" s="229"/>
      <c r="N30" s="225">
        <v>2</v>
      </c>
      <c r="O30" s="230"/>
      <c r="P30" s="230"/>
      <c r="Q30" s="225">
        <v>1</v>
      </c>
      <c r="R30" s="238">
        <v>12</v>
      </c>
      <c r="S30" s="303"/>
      <c r="T30" s="303"/>
      <c r="U30" s="16">
        <v>8</v>
      </c>
      <c r="W30" s="26"/>
    </row>
    <row r="31" spans="1:23" s="24" customFormat="1" ht="15.75">
      <c r="A31" s="7" t="s">
        <v>270</v>
      </c>
      <c r="B31" s="24" t="s">
        <v>88</v>
      </c>
      <c r="C31" s="156" t="str">
        <f>VLOOKUP(B31,A_soortinfo!C:F,4,FALSE)</f>
        <v>TNB</v>
      </c>
      <c r="D31" s="225">
        <v>2</v>
      </c>
      <c r="E31" s="225">
        <v>15</v>
      </c>
      <c r="F31" s="225">
        <v>12</v>
      </c>
      <c r="G31" s="225">
        <v>13</v>
      </c>
      <c r="H31" s="225">
        <v>10</v>
      </c>
      <c r="I31" s="225">
        <v>12</v>
      </c>
      <c r="J31" s="225">
        <v>2</v>
      </c>
      <c r="K31" s="225">
        <v>19</v>
      </c>
      <c r="L31" s="228"/>
      <c r="M31" s="229"/>
      <c r="N31" s="225">
        <v>26</v>
      </c>
      <c r="O31" s="230"/>
      <c r="P31" s="230"/>
      <c r="Q31" s="225">
        <v>61</v>
      </c>
      <c r="R31" s="238">
        <v>55</v>
      </c>
      <c r="S31" s="303"/>
      <c r="T31" s="303"/>
      <c r="U31" s="16">
        <v>41</v>
      </c>
      <c r="W31" s="26"/>
    </row>
    <row r="32" spans="1:23" s="24" customFormat="1" ht="15.75">
      <c r="A32" s="7" t="s">
        <v>275</v>
      </c>
      <c r="B32" s="28" t="s">
        <v>192</v>
      </c>
      <c r="C32" s="156" t="str">
        <f>VLOOKUP(B32,A_soortinfo!C:F,4,FALSE)</f>
        <v>nvt</v>
      </c>
      <c r="D32" s="225">
        <v>0</v>
      </c>
      <c r="E32" s="225">
        <v>0</v>
      </c>
      <c r="F32" s="225">
        <v>0</v>
      </c>
      <c r="G32" s="225">
        <v>0</v>
      </c>
      <c r="H32" s="225">
        <v>0</v>
      </c>
      <c r="I32" s="225">
        <v>0</v>
      </c>
      <c r="J32" s="225">
        <v>0</v>
      </c>
      <c r="K32" s="225">
        <v>0</v>
      </c>
      <c r="L32" s="228"/>
      <c r="M32" s="229"/>
      <c r="N32" s="225">
        <v>1</v>
      </c>
      <c r="O32" s="230"/>
      <c r="P32" s="230"/>
      <c r="Q32" s="225">
        <v>0</v>
      </c>
      <c r="R32" s="238">
        <v>0</v>
      </c>
      <c r="S32" s="303"/>
      <c r="T32" s="303"/>
      <c r="U32" s="16"/>
      <c r="V32" s="16"/>
      <c r="W32" s="26"/>
    </row>
    <row r="33" spans="1:23" s="24" customFormat="1" ht="15.75">
      <c r="A33" s="7" t="s">
        <v>275</v>
      </c>
      <c r="B33" s="24" t="s">
        <v>102</v>
      </c>
      <c r="C33" s="156" t="str">
        <f>VLOOKUP(B33,A_soortinfo!C:F,4,FALSE)</f>
        <v>TNB</v>
      </c>
      <c r="D33" s="225">
        <v>0</v>
      </c>
      <c r="E33" s="225">
        <v>0</v>
      </c>
      <c r="F33" s="225">
        <v>1</v>
      </c>
      <c r="G33" s="225">
        <v>0</v>
      </c>
      <c r="H33" s="225">
        <v>0</v>
      </c>
      <c r="I33" s="225">
        <v>0</v>
      </c>
      <c r="J33" s="225">
        <v>3</v>
      </c>
      <c r="K33" s="225">
        <v>0</v>
      </c>
      <c r="L33" s="228"/>
      <c r="M33" s="229"/>
      <c r="N33" s="225">
        <v>13</v>
      </c>
      <c r="O33" s="230"/>
      <c r="P33" s="230"/>
      <c r="Q33" s="225">
        <v>0</v>
      </c>
      <c r="R33" s="238">
        <v>0</v>
      </c>
      <c r="S33" s="303"/>
      <c r="T33" s="303"/>
      <c r="U33" s="16"/>
      <c r="V33" s="16"/>
      <c r="W33" s="26"/>
    </row>
    <row r="34" spans="1:23" s="24" customFormat="1" ht="15.75">
      <c r="A34" s="7" t="s">
        <v>275</v>
      </c>
      <c r="B34" s="24" t="s">
        <v>103</v>
      </c>
      <c r="C34" s="156" t="str">
        <f>VLOOKUP(B34,A_soortinfo!C:F,4,FALSE)</f>
        <v>TNB</v>
      </c>
      <c r="D34" s="225">
        <v>0</v>
      </c>
      <c r="E34" s="225">
        <v>0</v>
      </c>
      <c r="F34" s="225">
        <v>0</v>
      </c>
      <c r="G34" s="225">
        <v>0</v>
      </c>
      <c r="H34" s="225">
        <v>0</v>
      </c>
      <c r="I34" s="225">
        <v>1</v>
      </c>
      <c r="J34" s="225">
        <v>0</v>
      </c>
      <c r="K34" s="225">
        <v>0</v>
      </c>
      <c r="L34" s="228"/>
      <c r="M34" s="229"/>
      <c r="N34" s="225">
        <v>7</v>
      </c>
      <c r="O34" s="230"/>
      <c r="P34" s="230"/>
      <c r="Q34" s="225">
        <v>0</v>
      </c>
      <c r="R34" s="238">
        <v>0</v>
      </c>
      <c r="S34" s="303"/>
      <c r="T34" s="303"/>
      <c r="U34" s="16"/>
      <c r="V34" s="16"/>
      <c r="W34" s="26"/>
    </row>
    <row r="35" spans="1:23" ht="15.75">
      <c r="A35" s="7" t="s">
        <v>11</v>
      </c>
      <c r="B35" s="24" t="s">
        <v>79</v>
      </c>
      <c r="C35" s="156" t="str">
        <f>VLOOKUP(B35,A_soortinfo!C:F,4,FALSE)</f>
        <v>BE</v>
      </c>
      <c r="D35" s="224">
        <v>14</v>
      </c>
      <c r="E35" s="224">
        <v>38</v>
      </c>
      <c r="F35" s="224">
        <v>25</v>
      </c>
      <c r="G35" s="224">
        <v>23</v>
      </c>
      <c r="H35" s="224">
        <v>52</v>
      </c>
      <c r="I35" s="224">
        <v>64</v>
      </c>
      <c r="J35" s="224">
        <v>83</v>
      </c>
      <c r="K35" s="224">
        <v>82</v>
      </c>
      <c r="L35" s="203"/>
      <c r="M35" s="204"/>
      <c r="N35" s="227">
        <v>72</v>
      </c>
      <c r="O35" s="205"/>
      <c r="P35" s="205"/>
      <c r="Q35" s="227">
        <v>103</v>
      </c>
      <c r="R35" s="227">
        <v>88</v>
      </c>
      <c r="U35" s="16">
        <v>99</v>
      </c>
    </row>
    <row r="36" spans="1:23" ht="15.75">
      <c r="A36" s="7" t="s">
        <v>215</v>
      </c>
      <c r="B36" s="24" t="s">
        <v>219</v>
      </c>
      <c r="C36" s="156" t="str">
        <f>VLOOKUP(B36,A_soortinfo!C:F,4,FALSE)</f>
        <v>nvt</v>
      </c>
      <c r="D36" s="224">
        <v>0</v>
      </c>
      <c r="E36" s="224">
        <v>0</v>
      </c>
      <c r="F36" s="224">
        <v>0</v>
      </c>
      <c r="G36" s="224">
        <v>0</v>
      </c>
      <c r="H36" s="224">
        <v>0</v>
      </c>
      <c r="I36" s="224">
        <v>0</v>
      </c>
      <c r="J36" s="224">
        <v>0</v>
      </c>
      <c r="K36" s="224">
        <v>0</v>
      </c>
      <c r="L36" s="203"/>
      <c r="M36" s="204"/>
      <c r="N36" s="227">
        <v>0</v>
      </c>
      <c r="O36" s="205"/>
      <c r="P36" s="205"/>
      <c r="Q36" s="227">
        <v>4</v>
      </c>
      <c r="R36" s="227">
        <v>7</v>
      </c>
      <c r="U36" s="16">
        <v>2</v>
      </c>
    </row>
    <row r="37" spans="1:23" ht="15.75">
      <c r="A37" s="7" t="s">
        <v>274</v>
      </c>
      <c r="B37" s="24" t="s">
        <v>76</v>
      </c>
      <c r="C37" s="156" t="str">
        <f>VLOOKUP(B37,A_soortinfo!C:F,4,FALSE)</f>
        <v>EB</v>
      </c>
      <c r="D37" s="224">
        <v>0</v>
      </c>
      <c r="E37" s="224">
        <v>0</v>
      </c>
      <c r="F37" s="224">
        <v>0</v>
      </c>
      <c r="G37" s="224">
        <v>0</v>
      </c>
      <c r="H37" s="224">
        <v>0</v>
      </c>
      <c r="I37" s="224">
        <v>0</v>
      </c>
      <c r="J37" s="224">
        <v>0</v>
      </c>
      <c r="K37" s="224">
        <v>0</v>
      </c>
      <c r="L37" s="203"/>
      <c r="M37" s="204"/>
      <c r="N37" s="227">
        <v>0</v>
      </c>
      <c r="O37" s="205"/>
      <c r="P37" s="205"/>
      <c r="Q37" s="227">
        <v>3</v>
      </c>
      <c r="R37" s="227">
        <v>4</v>
      </c>
      <c r="U37" s="16">
        <v>1</v>
      </c>
    </row>
    <row r="38" spans="1:23" ht="15.75">
      <c r="A38" s="7" t="s">
        <v>280</v>
      </c>
      <c r="B38" s="24" t="s">
        <v>258</v>
      </c>
      <c r="C38" s="156" t="str">
        <f>VLOOKUP(B38,A_soortinfo!C:F,4,FALSE)</f>
        <v>EB</v>
      </c>
      <c r="D38" s="224">
        <v>0</v>
      </c>
      <c r="E38" s="224">
        <v>0</v>
      </c>
      <c r="F38" s="224">
        <v>0</v>
      </c>
      <c r="G38" s="224">
        <v>0</v>
      </c>
      <c r="H38" s="224">
        <v>0</v>
      </c>
      <c r="I38" s="224">
        <v>0</v>
      </c>
      <c r="J38" s="224">
        <v>0</v>
      </c>
      <c r="K38" s="224">
        <v>0</v>
      </c>
      <c r="L38" s="203"/>
      <c r="M38" s="204"/>
      <c r="N38" s="227">
        <v>0</v>
      </c>
      <c r="O38" s="205"/>
      <c r="P38" s="205"/>
      <c r="Q38" s="227">
        <v>1</v>
      </c>
      <c r="R38" s="239">
        <v>0</v>
      </c>
      <c r="U38" s="16">
        <v>1</v>
      </c>
    </row>
    <row r="39" spans="1:23" ht="15.75">
      <c r="A39" s="7" t="s">
        <v>298</v>
      </c>
      <c r="B39" s="24" t="s">
        <v>310</v>
      </c>
      <c r="C39" s="156" t="str">
        <f>VLOOKUP(B39,A_soortinfo!C:F,4,FALSE)</f>
        <v>BE</v>
      </c>
      <c r="D39" s="224">
        <v>0</v>
      </c>
      <c r="E39" s="224">
        <v>0</v>
      </c>
      <c r="F39" s="224">
        <v>0</v>
      </c>
      <c r="G39" s="224">
        <v>0</v>
      </c>
      <c r="H39" s="224">
        <v>0</v>
      </c>
      <c r="I39" s="224">
        <v>0</v>
      </c>
      <c r="J39" s="224">
        <v>0</v>
      </c>
      <c r="K39" s="224">
        <v>0</v>
      </c>
      <c r="L39" s="203"/>
      <c r="M39" s="204"/>
      <c r="N39" s="227">
        <v>0</v>
      </c>
      <c r="O39" s="205"/>
      <c r="P39" s="205"/>
      <c r="Q39" s="227">
        <v>0</v>
      </c>
      <c r="R39" s="227">
        <v>4</v>
      </c>
      <c r="U39" s="239">
        <v>0</v>
      </c>
    </row>
    <row r="40" spans="1:23" ht="15.75">
      <c r="A40" s="7" t="s">
        <v>22</v>
      </c>
      <c r="B40" s="24" t="s">
        <v>160</v>
      </c>
      <c r="C40" s="156" t="str">
        <f>VLOOKUP(B40,A_soortinfo!C:F,4,FALSE)</f>
        <v>nvt</v>
      </c>
      <c r="D40" s="224">
        <v>28</v>
      </c>
      <c r="E40" s="224">
        <v>7</v>
      </c>
      <c r="F40" s="224">
        <v>18</v>
      </c>
      <c r="G40" s="224">
        <v>25</v>
      </c>
      <c r="H40" s="224">
        <v>30</v>
      </c>
      <c r="I40" s="224">
        <v>19</v>
      </c>
      <c r="J40" s="224">
        <v>36</v>
      </c>
      <c r="K40" s="224">
        <v>38</v>
      </c>
      <c r="L40" s="203"/>
      <c r="M40" s="204"/>
      <c r="N40" s="224">
        <v>41</v>
      </c>
      <c r="O40" s="205"/>
      <c r="P40" s="205"/>
      <c r="Q40" s="224">
        <v>42</v>
      </c>
      <c r="R40" s="227">
        <v>35</v>
      </c>
      <c r="U40" s="16">
        <v>11</v>
      </c>
    </row>
    <row r="41" spans="1:23" ht="15.75">
      <c r="A41" s="7" t="s">
        <v>66</v>
      </c>
      <c r="B41" s="24" t="s">
        <v>67</v>
      </c>
      <c r="C41" s="156" t="str">
        <f>VLOOKUP(B41,A_soortinfo!C:F,4,FALSE)</f>
        <v>exoot</v>
      </c>
      <c r="D41" s="224">
        <v>0</v>
      </c>
      <c r="E41" s="224">
        <v>0</v>
      </c>
      <c r="F41" s="224">
        <v>0</v>
      </c>
      <c r="G41" s="224">
        <v>0</v>
      </c>
      <c r="H41" s="224">
        <v>0</v>
      </c>
      <c r="I41" s="224">
        <v>0</v>
      </c>
      <c r="J41" s="224">
        <v>0</v>
      </c>
      <c r="K41" s="224">
        <v>0</v>
      </c>
      <c r="L41" s="203"/>
      <c r="M41" s="204"/>
      <c r="N41" s="224">
        <v>2</v>
      </c>
      <c r="O41" s="205"/>
      <c r="P41" s="205"/>
      <c r="Q41" s="224">
        <v>4</v>
      </c>
      <c r="R41" s="227">
        <v>1</v>
      </c>
      <c r="U41" s="16">
        <v>1</v>
      </c>
    </row>
    <row r="42" spans="1:23" ht="15.75">
      <c r="A42" s="7" t="s">
        <v>12</v>
      </c>
      <c r="B42" s="24" t="s">
        <v>80</v>
      </c>
      <c r="C42" s="156" t="str">
        <f>VLOOKUP(B42,A_soortinfo!C:F,4,FALSE)</f>
        <v>nvt</v>
      </c>
      <c r="D42" s="224">
        <v>26</v>
      </c>
      <c r="E42" s="224">
        <v>13</v>
      </c>
      <c r="F42" s="224">
        <v>20</v>
      </c>
      <c r="G42" s="224">
        <v>19</v>
      </c>
      <c r="H42" s="224">
        <v>17</v>
      </c>
      <c r="I42" s="224">
        <v>8</v>
      </c>
      <c r="J42" s="224">
        <v>31</v>
      </c>
      <c r="K42" s="224">
        <v>28</v>
      </c>
      <c r="L42" s="203"/>
      <c r="M42" s="204"/>
      <c r="N42" s="224">
        <v>35</v>
      </c>
      <c r="O42" s="205"/>
      <c r="P42" s="205"/>
      <c r="Q42" s="224">
        <v>25</v>
      </c>
      <c r="R42" s="227">
        <v>19</v>
      </c>
      <c r="U42" s="16">
        <v>18</v>
      </c>
    </row>
    <row r="43" spans="1:23" ht="15.75">
      <c r="A43" s="7" t="s">
        <v>104</v>
      </c>
      <c r="B43" s="24" t="s">
        <v>129</v>
      </c>
      <c r="C43" s="156" t="str">
        <f>VLOOKUP(B43,A_soortinfo!C:F,4,FALSE)</f>
        <v>nvt</v>
      </c>
      <c r="D43" s="224">
        <v>0</v>
      </c>
      <c r="E43" s="224">
        <v>0</v>
      </c>
      <c r="F43" s="224">
        <v>0</v>
      </c>
      <c r="G43" s="224">
        <v>0</v>
      </c>
      <c r="H43" s="224">
        <v>0</v>
      </c>
      <c r="I43" s="224">
        <v>0</v>
      </c>
      <c r="J43" s="224">
        <v>0</v>
      </c>
      <c r="K43" s="224">
        <v>0</v>
      </c>
      <c r="L43" s="203"/>
      <c r="M43" s="204"/>
      <c r="N43" s="224">
        <v>1</v>
      </c>
      <c r="O43" s="205"/>
      <c r="P43" s="205"/>
      <c r="Q43" s="224">
        <v>3</v>
      </c>
      <c r="R43" s="227">
        <v>3</v>
      </c>
      <c r="U43" s="16">
        <v>1</v>
      </c>
    </row>
    <row r="44" spans="1:23" ht="15.75">
      <c r="A44" s="7" t="s">
        <v>13</v>
      </c>
      <c r="B44" s="24" t="s">
        <v>161</v>
      </c>
      <c r="C44" s="156" t="str">
        <f>VLOOKUP(B44,A_soortinfo!C:F,4,FALSE)</f>
        <v>nvt</v>
      </c>
      <c r="D44" s="224">
        <v>9</v>
      </c>
      <c r="E44" s="224">
        <v>8</v>
      </c>
      <c r="F44" s="224">
        <v>3</v>
      </c>
      <c r="G44" s="224">
        <v>1</v>
      </c>
      <c r="H44" s="224">
        <v>3</v>
      </c>
      <c r="I44" s="224">
        <v>3</v>
      </c>
      <c r="J44" s="224">
        <v>17</v>
      </c>
      <c r="K44" s="224">
        <v>10</v>
      </c>
      <c r="L44" s="203"/>
      <c r="M44" s="204"/>
      <c r="N44" s="224">
        <v>13</v>
      </c>
      <c r="O44" s="205"/>
      <c r="P44" s="205"/>
      <c r="Q44" s="224">
        <v>9</v>
      </c>
      <c r="R44" s="227">
        <v>12</v>
      </c>
      <c r="U44" s="16">
        <v>4</v>
      </c>
    </row>
    <row r="45" spans="1:23" ht="15.75">
      <c r="A45" s="7" t="s">
        <v>34</v>
      </c>
      <c r="B45" s="24" t="s">
        <v>131</v>
      </c>
      <c r="C45" s="156" t="str">
        <f>VLOOKUP(B45,A_soortinfo!C:F,4,FALSE)</f>
        <v>nvt</v>
      </c>
      <c r="D45" s="224">
        <v>0</v>
      </c>
      <c r="E45" s="224">
        <v>0</v>
      </c>
      <c r="F45" s="224">
        <v>0</v>
      </c>
      <c r="G45" s="224">
        <v>0</v>
      </c>
      <c r="H45" s="224">
        <v>0</v>
      </c>
      <c r="I45" s="224">
        <v>0</v>
      </c>
      <c r="J45" s="224">
        <v>0</v>
      </c>
      <c r="K45" s="224">
        <v>0</v>
      </c>
      <c r="L45" s="203"/>
      <c r="M45" s="204"/>
      <c r="N45" s="224">
        <v>0</v>
      </c>
      <c r="O45" s="205"/>
      <c r="P45" s="205"/>
      <c r="Q45" s="224">
        <v>0</v>
      </c>
      <c r="R45" s="227">
        <v>0</v>
      </c>
      <c r="U45" s="239">
        <v>0</v>
      </c>
    </row>
    <row r="46" spans="1:23" ht="15.75">
      <c r="A46" s="7" t="s">
        <v>42</v>
      </c>
      <c r="B46" s="24" t="s">
        <v>137</v>
      </c>
      <c r="C46" s="156" t="str">
        <f>VLOOKUP(B46,A_soortinfo!C:F,4,FALSE)</f>
        <v>nvt</v>
      </c>
      <c r="D46" s="224">
        <v>6</v>
      </c>
      <c r="E46" s="224">
        <v>6</v>
      </c>
      <c r="F46" s="224">
        <v>7</v>
      </c>
      <c r="G46" s="224">
        <v>2</v>
      </c>
      <c r="H46" s="224">
        <v>5</v>
      </c>
      <c r="I46" s="224">
        <v>7</v>
      </c>
      <c r="J46" s="224">
        <v>9</v>
      </c>
      <c r="K46" s="224">
        <v>5</v>
      </c>
      <c r="L46" s="203"/>
      <c r="M46" s="204"/>
      <c r="N46" s="224">
        <v>8</v>
      </c>
      <c r="O46" s="205"/>
      <c r="P46" s="205"/>
      <c r="Q46" s="224">
        <v>26</v>
      </c>
      <c r="R46" s="227">
        <v>19</v>
      </c>
      <c r="U46" s="16">
        <v>16</v>
      </c>
    </row>
    <row r="47" spans="1:23" ht="15.75">
      <c r="A47" s="7" t="s">
        <v>40</v>
      </c>
      <c r="B47" s="24" t="s">
        <v>140</v>
      </c>
      <c r="C47" s="156" t="str">
        <f>VLOOKUP(B47,A_soortinfo!C:F,4,FALSE)</f>
        <v>nvt</v>
      </c>
      <c r="D47" s="224">
        <v>1</v>
      </c>
      <c r="E47" s="224">
        <v>0</v>
      </c>
      <c r="F47" s="224">
        <v>0</v>
      </c>
      <c r="G47" s="224">
        <v>0</v>
      </c>
      <c r="H47" s="224">
        <v>0</v>
      </c>
      <c r="I47" s="224">
        <v>0</v>
      </c>
      <c r="J47" s="224">
        <v>0</v>
      </c>
      <c r="K47" s="224">
        <v>0</v>
      </c>
      <c r="L47" s="203"/>
      <c r="M47" s="204"/>
      <c r="N47" s="224">
        <v>0</v>
      </c>
      <c r="O47" s="205"/>
      <c r="P47" s="205"/>
      <c r="Q47" s="224">
        <v>1</v>
      </c>
      <c r="R47" s="227">
        <v>0</v>
      </c>
      <c r="U47" s="239">
        <v>0</v>
      </c>
    </row>
    <row r="48" spans="1:23" ht="15.75">
      <c r="A48" s="7" t="s">
        <v>97</v>
      </c>
      <c r="B48" s="24" t="s">
        <v>152</v>
      </c>
      <c r="C48" s="156" t="str">
        <f>VLOOKUP(B48,A_soortinfo!C:F,4,FALSE)</f>
        <v>nvt</v>
      </c>
      <c r="D48" s="224">
        <v>0</v>
      </c>
      <c r="E48" s="224">
        <v>0</v>
      </c>
      <c r="F48" s="224">
        <v>0</v>
      </c>
      <c r="G48" s="224">
        <v>0</v>
      </c>
      <c r="H48" s="224">
        <v>0</v>
      </c>
      <c r="I48" s="224">
        <v>0</v>
      </c>
      <c r="J48" s="224">
        <v>0</v>
      </c>
      <c r="K48" s="224">
        <v>0</v>
      </c>
      <c r="L48" s="203"/>
      <c r="M48" s="204"/>
      <c r="N48" s="224">
        <v>0</v>
      </c>
      <c r="O48" s="205"/>
      <c r="P48" s="205"/>
      <c r="Q48" s="224">
        <v>1</v>
      </c>
      <c r="R48" s="227">
        <v>0</v>
      </c>
      <c r="U48" s="16">
        <v>1</v>
      </c>
    </row>
    <row r="49" spans="1:23" ht="15.75">
      <c r="A49" s="7" t="s">
        <v>37</v>
      </c>
      <c r="B49" s="24" t="s">
        <v>132</v>
      </c>
      <c r="C49" s="156" t="str">
        <f>VLOOKUP(B49,A_soortinfo!C:F,4,FALSE)</f>
        <v>nvt</v>
      </c>
      <c r="D49" s="224">
        <v>0</v>
      </c>
      <c r="E49" s="224">
        <v>0</v>
      </c>
      <c r="F49" s="224">
        <v>0</v>
      </c>
      <c r="G49" s="224">
        <v>0</v>
      </c>
      <c r="H49" s="224">
        <v>0</v>
      </c>
      <c r="I49" s="224">
        <v>0</v>
      </c>
      <c r="J49" s="224">
        <v>3</v>
      </c>
      <c r="K49" s="224">
        <v>5</v>
      </c>
      <c r="L49" s="203"/>
      <c r="M49" s="204"/>
      <c r="N49" s="224">
        <v>0</v>
      </c>
      <c r="O49" s="205"/>
      <c r="P49" s="205"/>
      <c r="Q49" s="224">
        <v>2</v>
      </c>
      <c r="R49" s="227">
        <v>0</v>
      </c>
      <c r="U49" s="239">
        <v>0</v>
      </c>
    </row>
    <row r="50" spans="1:23" ht="15.75">
      <c r="A50" s="7" t="s">
        <v>107</v>
      </c>
      <c r="B50" s="24" t="s">
        <v>209</v>
      </c>
      <c r="C50" s="156" t="str">
        <f>VLOOKUP(B50,A_soortinfo!C:F,4,FALSE)</f>
        <v>nvt</v>
      </c>
      <c r="D50" s="224">
        <v>0</v>
      </c>
      <c r="E50" s="224">
        <v>0</v>
      </c>
      <c r="F50" s="224">
        <v>0</v>
      </c>
      <c r="G50" s="224">
        <v>0</v>
      </c>
      <c r="H50" s="224">
        <v>0</v>
      </c>
      <c r="I50" s="224">
        <v>0</v>
      </c>
      <c r="J50" s="224">
        <v>0</v>
      </c>
      <c r="K50" s="224">
        <v>0</v>
      </c>
      <c r="L50" s="203"/>
      <c r="M50" s="204"/>
      <c r="N50" s="224">
        <v>3</v>
      </c>
      <c r="O50" s="205"/>
      <c r="P50" s="205"/>
      <c r="Q50" s="224">
        <v>6</v>
      </c>
      <c r="R50" s="227">
        <v>3</v>
      </c>
      <c r="U50" s="239">
        <v>0</v>
      </c>
    </row>
    <row r="51" spans="1:23" ht="15.75">
      <c r="A51" s="7" t="s">
        <v>114</v>
      </c>
      <c r="B51" s="24" t="s">
        <v>142</v>
      </c>
      <c r="C51" s="156" t="str">
        <f>VLOOKUP(B51,A_soortinfo!C:F,4,FALSE)</f>
        <v>nvt</v>
      </c>
      <c r="D51" s="224">
        <v>0</v>
      </c>
      <c r="E51" s="224">
        <v>0</v>
      </c>
      <c r="F51" s="224">
        <v>0</v>
      </c>
      <c r="G51" s="224">
        <v>0</v>
      </c>
      <c r="H51" s="224">
        <v>0</v>
      </c>
      <c r="I51" s="224">
        <v>0</v>
      </c>
      <c r="J51" s="224">
        <v>0</v>
      </c>
      <c r="K51" s="224">
        <v>0</v>
      </c>
      <c r="L51" s="203"/>
      <c r="M51" s="204"/>
      <c r="N51" s="224">
        <v>0</v>
      </c>
      <c r="O51" s="205"/>
      <c r="P51" s="205"/>
      <c r="Q51" s="224">
        <v>1</v>
      </c>
      <c r="R51" s="227">
        <v>0</v>
      </c>
      <c r="U51" s="239">
        <v>0</v>
      </c>
    </row>
    <row r="52" spans="1:23" ht="15.75">
      <c r="A52" s="7" t="s">
        <v>98</v>
      </c>
      <c r="B52" s="24" t="s">
        <v>149</v>
      </c>
      <c r="C52" s="156" t="str">
        <f>VLOOKUP(B52,A_soortinfo!C:F,4,FALSE)</f>
        <v>nvt</v>
      </c>
      <c r="D52" s="224">
        <v>0</v>
      </c>
      <c r="E52" s="224">
        <v>1</v>
      </c>
      <c r="F52" s="224">
        <v>0</v>
      </c>
      <c r="G52" s="224">
        <v>0</v>
      </c>
      <c r="H52" s="224">
        <v>0</v>
      </c>
      <c r="I52" s="224">
        <v>1</v>
      </c>
      <c r="J52" s="224">
        <v>0</v>
      </c>
      <c r="K52" s="224">
        <v>0</v>
      </c>
      <c r="L52" s="203"/>
      <c r="M52" s="204"/>
      <c r="N52" s="224">
        <v>1</v>
      </c>
      <c r="O52" s="205"/>
      <c r="P52" s="205"/>
      <c r="Q52" s="224">
        <v>0</v>
      </c>
      <c r="R52" s="227">
        <v>0</v>
      </c>
      <c r="U52" s="16">
        <v>1</v>
      </c>
    </row>
    <row r="53" spans="1:23" ht="15.75">
      <c r="A53" s="7" t="s">
        <v>14</v>
      </c>
      <c r="B53" s="24" t="s">
        <v>4131</v>
      </c>
      <c r="C53" s="156" t="str">
        <f>VLOOKUP(B53,A_soortinfo!C:F,4,FALSE)</f>
        <v>nvt</v>
      </c>
      <c r="D53" s="224">
        <v>61</v>
      </c>
      <c r="E53" s="224">
        <v>39</v>
      </c>
      <c r="F53" s="224">
        <v>40</v>
      </c>
      <c r="G53" s="224">
        <v>35</v>
      </c>
      <c r="H53" s="224">
        <v>46</v>
      </c>
      <c r="I53" s="224">
        <v>42</v>
      </c>
      <c r="J53" s="224">
        <v>93</v>
      </c>
      <c r="K53" s="224">
        <v>62</v>
      </c>
      <c r="L53" s="203"/>
      <c r="M53" s="204"/>
      <c r="N53" s="224">
        <v>71</v>
      </c>
      <c r="O53" s="205"/>
      <c r="P53" s="205"/>
      <c r="Q53" s="224">
        <v>68</v>
      </c>
      <c r="R53" s="227">
        <v>62</v>
      </c>
      <c r="U53" s="16">
        <v>54</v>
      </c>
    </row>
    <row r="54" spans="1:23" ht="15.75">
      <c r="A54" s="7" t="s">
        <v>18</v>
      </c>
      <c r="B54" s="24" t="s">
        <v>58</v>
      </c>
      <c r="C54" s="156" t="str">
        <f>VLOOKUP(B54,A_soortinfo!C:F,4,FALSE)</f>
        <v>exoot</v>
      </c>
      <c r="D54" s="224">
        <v>5</v>
      </c>
      <c r="E54" s="224">
        <v>5</v>
      </c>
      <c r="F54" s="224">
        <v>1</v>
      </c>
      <c r="G54" s="224">
        <v>3</v>
      </c>
      <c r="H54" s="224">
        <v>1</v>
      </c>
      <c r="I54" s="224">
        <v>3</v>
      </c>
      <c r="J54" s="224">
        <v>7</v>
      </c>
      <c r="K54" s="224">
        <v>5</v>
      </c>
      <c r="L54" s="203"/>
      <c r="M54" s="204"/>
      <c r="N54" s="224">
        <v>7</v>
      </c>
      <c r="O54" s="205"/>
      <c r="P54" s="205"/>
      <c r="Q54" s="224">
        <v>19</v>
      </c>
      <c r="R54" s="227">
        <v>7</v>
      </c>
      <c r="U54" s="16">
        <v>2</v>
      </c>
    </row>
    <row r="55" spans="1:23" ht="15.75">
      <c r="A55" s="7" t="s">
        <v>115</v>
      </c>
      <c r="B55" s="24" t="s">
        <v>130</v>
      </c>
      <c r="C55" s="156" t="str">
        <f>VLOOKUP(B55,A_soortinfo!C:F,4,FALSE)</f>
        <v>nvt</v>
      </c>
      <c r="D55" s="224">
        <v>1</v>
      </c>
      <c r="E55" s="224">
        <v>0</v>
      </c>
      <c r="F55" s="224">
        <v>0</v>
      </c>
      <c r="G55" s="224">
        <v>0</v>
      </c>
      <c r="H55" s="224">
        <v>0</v>
      </c>
      <c r="I55" s="224">
        <v>0</v>
      </c>
      <c r="J55" s="224">
        <v>2</v>
      </c>
      <c r="K55" s="224">
        <v>2</v>
      </c>
      <c r="L55" s="203"/>
      <c r="M55" s="204"/>
      <c r="N55" s="224">
        <v>4</v>
      </c>
      <c r="O55" s="205"/>
      <c r="P55" s="205"/>
      <c r="Q55" s="224">
        <v>2</v>
      </c>
      <c r="R55" s="227">
        <v>1</v>
      </c>
      <c r="U55" s="16">
        <v>1</v>
      </c>
    </row>
    <row r="56" spans="1:23" ht="15.75">
      <c r="A56" s="7" t="s">
        <v>116</v>
      </c>
      <c r="B56" s="24" t="s">
        <v>208</v>
      </c>
      <c r="C56" s="156" t="str">
        <f>VLOOKUP(B56,A_soortinfo!C:F,4,FALSE)</f>
        <v>nvt</v>
      </c>
      <c r="D56" s="224">
        <v>0</v>
      </c>
      <c r="E56" s="224">
        <v>0</v>
      </c>
      <c r="F56" s="224">
        <v>0</v>
      </c>
      <c r="G56" s="224">
        <v>0</v>
      </c>
      <c r="H56" s="224">
        <v>0</v>
      </c>
      <c r="I56" s="224">
        <v>1</v>
      </c>
      <c r="J56" s="224">
        <v>1</v>
      </c>
      <c r="K56" s="224">
        <v>4</v>
      </c>
      <c r="L56" s="203"/>
      <c r="M56" s="204"/>
      <c r="N56" s="224">
        <v>3</v>
      </c>
      <c r="O56" s="205"/>
      <c r="P56" s="205"/>
      <c r="Q56" s="224">
        <v>1</v>
      </c>
      <c r="R56" s="227">
        <v>0</v>
      </c>
      <c r="U56" s="239">
        <v>0</v>
      </c>
    </row>
    <row r="57" spans="1:23" ht="15.75">
      <c r="A57" s="7" t="s">
        <v>15</v>
      </c>
      <c r="B57" s="24" t="s">
        <v>143</v>
      </c>
      <c r="C57" s="156" t="str">
        <f>VLOOKUP(B57,A_soortinfo!C:F,4,FALSE)</f>
        <v>nvt</v>
      </c>
      <c r="D57" s="224">
        <v>84</v>
      </c>
      <c r="E57" s="224">
        <v>53</v>
      </c>
      <c r="F57" s="224">
        <v>47</v>
      </c>
      <c r="G57" s="224">
        <v>30</v>
      </c>
      <c r="H57" s="224">
        <v>37</v>
      </c>
      <c r="I57" s="224">
        <v>55</v>
      </c>
      <c r="J57" s="224">
        <v>69</v>
      </c>
      <c r="K57" s="224">
        <v>65</v>
      </c>
      <c r="L57" s="203"/>
      <c r="M57" s="204"/>
      <c r="N57" s="224">
        <v>79</v>
      </c>
      <c r="O57" s="205"/>
      <c r="P57" s="205"/>
      <c r="Q57" s="224">
        <v>72</v>
      </c>
      <c r="R57" s="227">
        <v>73</v>
      </c>
      <c r="U57" s="16">
        <v>60</v>
      </c>
    </row>
    <row r="58" spans="1:23" ht="15.75">
      <c r="A58" s="7" t="s">
        <v>117</v>
      </c>
      <c r="B58" s="24" t="s">
        <v>145</v>
      </c>
      <c r="C58" s="156" t="str">
        <f>VLOOKUP(B58,A_soortinfo!C:F,4,FALSE)</f>
        <v>nvt</v>
      </c>
      <c r="D58" s="224">
        <v>1</v>
      </c>
      <c r="E58" s="224">
        <v>0</v>
      </c>
      <c r="F58" s="224">
        <v>0</v>
      </c>
      <c r="G58" s="224">
        <v>0</v>
      </c>
      <c r="H58" s="224">
        <v>0</v>
      </c>
      <c r="I58" s="224">
        <v>0</v>
      </c>
      <c r="J58" s="224">
        <v>0</v>
      </c>
      <c r="K58" s="224">
        <v>0</v>
      </c>
      <c r="L58" s="203"/>
      <c r="M58" s="204"/>
      <c r="N58" s="224">
        <v>0</v>
      </c>
      <c r="O58" s="205"/>
      <c r="P58" s="205"/>
      <c r="Q58" s="224">
        <v>1</v>
      </c>
      <c r="R58" s="227">
        <v>0</v>
      </c>
      <c r="U58" s="239">
        <v>0</v>
      </c>
    </row>
    <row r="59" spans="1:23" ht="15.75">
      <c r="A59" s="7" t="s">
        <v>16</v>
      </c>
      <c r="B59" s="24" t="s">
        <v>162</v>
      </c>
      <c r="C59" s="156" t="str">
        <f>VLOOKUP(B59,A_soortinfo!C:F,4,FALSE)</f>
        <v>nvt</v>
      </c>
      <c r="D59" s="224">
        <v>55</v>
      </c>
      <c r="E59" s="224">
        <v>44</v>
      </c>
      <c r="F59" s="224">
        <v>18</v>
      </c>
      <c r="G59" s="224">
        <v>17</v>
      </c>
      <c r="H59" s="224">
        <v>23</v>
      </c>
      <c r="I59" s="224">
        <v>28</v>
      </c>
      <c r="J59" s="224">
        <v>36</v>
      </c>
      <c r="K59" s="224">
        <v>19</v>
      </c>
      <c r="L59" s="203"/>
      <c r="M59" s="204"/>
      <c r="N59" s="224">
        <v>21</v>
      </c>
      <c r="O59" s="205"/>
      <c r="P59" s="205"/>
      <c r="Q59" s="224">
        <v>16</v>
      </c>
      <c r="R59" s="227">
        <v>15</v>
      </c>
      <c r="U59" s="16">
        <v>11</v>
      </c>
    </row>
    <row r="60" spans="1:23" ht="15.75">
      <c r="A60" s="27" t="s">
        <v>278</v>
      </c>
      <c r="B60" s="24" t="s">
        <v>217</v>
      </c>
      <c r="C60" s="156" t="str">
        <f>VLOOKUP(B60,A_soortinfo!C:F,4,FALSE)</f>
        <v>nvt</v>
      </c>
      <c r="D60" s="224">
        <v>0</v>
      </c>
      <c r="E60" s="224">
        <v>0</v>
      </c>
      <c r="F60" s="224">
        <v>0</v>
      </c>
      <c r="G60" s="224">
        <v>0</v>
      </c>
      <c r="H60" s="224">
        <v>0</v>
      </c>
      <c r="I60" s="224">
        <v>0</v>
      </c>
      <c r="J60" s="224">
        <v>0</v>
      </c>
      <c r="K60" s="224">
        <v>0</v>
      </c>
      <c r="L60" s="203"/>
      <c r="M60" s="204"/>
      <c r="N60" s="224">
        <v>0</v>
      </c>
      <c r="O60" s="205"/>
      <c r="P60" s="205"/>
      <c r="Q60" s="224">
        <v>3</v>
      </c>
      <c r="R60" s="227">
        <v>3</v>
      </c>
      <c r="U60" s="16">
        <v>1</v>
      </c>
    </row>
    <row r="61" spans="1:23" ht="15.75">
      <c r="A61" s="7" t="s">
        <v>122</v>
      </c>
      <c r="B61" s="24" t="s">
        <v>133</v>
      </c>
      <c r="C61" s="156" t="str">
        <f>VLOOKUP(B61,A_soortinfo!C:F,4,FALSE)</f>
        <v>nvt</v>
      </c>
      <c r="D61" s="224">
        <v>0</v>
      </c>
      <c r="E61" s="224">
        <v>0</v>
      </c>
      <c r="F61" s="224">
        <v>0</v>
      </c>
      <c r="G61" s="224">
        <v>0</v>
      </c>
      <c r="H61" s="224">
        <v>0</v>
      </c>
      <c r="I61" s="224">
        <v>0</v>
      </c>
      <c r="J61" s="224">
        <v>0</v>
      </c>
      <c r="K61" s="224">
        <v>0</v>
      </c>
      <c r="L61" s="203"/>
      <c r="M61" s="204"/>
      <c r="N61" s="224">
        <v>0</v>
      </c>
      <c r="O61" s="205"/>
      <c r="P61" s="205"/>
      <c r="Q61" s="224">
        <v>1</v>
      </c>
      <c r="R61" s="227">
        <v>0</v>
      </c>
      <c r="U61" s="239">
        <v>0</v>
      </c>
    </row>
    <row r="62" spans="1:23" ht="15.75">
      <c r="C62" s="156"/>
      <c r="D62" s="224"/>
      <c r="E62" s="224"/>
      <c r="F62" s="224"/>
      <c r="G62" s="224"/>
      <c r="H62" s="224"/>
      <c r="I62" s="224"/>
      <c r="J62" s="224"/>
      <c r="K62" s="224"/>
      <c r="L62" s="203"/>
      <c r="M62" s="204"/>
      <c r="N62" s="224"/>
      <c r="O62" s="205"/>
      <c r="P62" s="205"/>
      <c r="Q62" s="224"/>
      <c r="R62" s="227"/>
    </row>
    <row r="63" spans="1:23" s="18" customFormat="1" ht="15.75">
      <c r="A63" s="18" t="s">
        <v>99</v>
      </c>
      <c r="C63" s="156"/>
      <c r="D63" s="237">
        <v>160</v>
      </c>
      <c r="E63" s="237">
        <v>135</v>
      </c>
      <c r="F63" s="237">
        <v>150</v>
      </c>
      <c r="G63" s="237">
        <v>160</v>
      </c>
      <c r="H63" s="237">
        <v>148</v>
      </c>
      <c r="I63" s="237">
        <v>160</v>
      </c>
      <c r="J63" s="237">
        <v>160</v>
      </c>
      <c r="K63" s="237">
        <v>160</v>
      </c>
      <c r="L63" s="233"/>
      <c r="M63" s="233"/>
      <c r="N63" s="237">
        <v>160</v>
      </c>
      <c r="O63" s="233"/>
      <c r="P63" s="233"/>
      <c r="Q63" s="237">
        <v>160</v>
      </c>
      <c r="R63" s="237">
        <v>160</v>
      </c>
      <c r="S63" s="304"/>
      <c r="T63" s="304"/>
      <c r="U63" s="21">
        <v>160</v>
      </c>
      <c r="V63" s="21"/>
      <c r="W63" s="21"/>
    </row>
    <row r="64" spans="1:23" ht="15.75">
      <c r="A64" s="7" t="s">
        <v>22</v>
      </c>
      <c r="B64" s="24" t="s">
        <v>160</v>
      </c>
      <c r="C64" s="156" t="str">
        <f>VLOOKUP(B64,A_soortinfo!C:F,4,FALSE)</f>
        <v>nvt</v>
      </c>
      <c r="D64" s="188">
        <v>0.13594999999999999</v>
      </c>
      <c r="E64" s="188">
        <v>4.2053333333333297E-2</v>
      </c>
      <c r="F64" s="188">
        <v>0.48970714285714301</v>
      </c>
      <c r="G64" s="188">
        <v>1.10747857142857</v>
      </c>
      <c r="H64" s="188">
        <v>8.6194444444444407E-2</v>
      </c>
      <c r="I64" s="188">
        <v>0.37454999999999999</v>
      </c>
      <c r="J64" s="188">
        <v>0.61697500000000005</v>
      </c>
      <c r="K64" s="188">
        <v>0.85242499999999999</v>
      </c>
      <c r="L64" s="191"/>
      <c r="M64" s="192"/>
      <c r="N64" s="188">
        <v>1.07</v>
      </c>
      <c r="O64" s="189"/>
      <c r="P64" s="189"/>
      <c r="Q64" s="188">
        <v>0.77</v>
      </c>
      <c r="R64" s="193">
        <v>0.76</v>
      </c>
      <c r="U64" s="8">
        <v>8.4850000000000037E-2</v>
      </c>
    </row>
    <row r="65" spans="1:21" ht="15.75">
      <c r="A65" s="7" t="s">
        <v>63</v>
      </c>
      <c r="B65" s="24" t="s">
        <v>155</v>
      </c>
      <c r="C65" s="156" t="str">
        <f>VLOOKUP(B65,A_soortinfo!C:F,4,FALSE)</f>
        <v>nvt</v>
      </c>
      <c r="D65" s="188">
        <v>0</v>
      </c>
      <c r="E65" s="188">
        <v>0</v>
      </c>
      <c r="F65" s="188">
        <v>0</v>
      </c>
      <c r="G65" s="188">
        <v>0</v>
      </c>
      <c r="H65" s="188">
        <v>0</v>
      </c>
      <c r="I65" s="188">
        <v>0</v>
      </c>
      <c r="J65" s="188">
        <v>0</v>
      </c>
      <c r="K65" s="188">
        <v>0</v>
      </c>
      <c r="L65" s="191"/>
      <c r="M65" s="192"/>
      <c r="N65" s="188">
        <v>0</v>
      </c>
      <c r="O65" s="189"/>
      <c r="P65" s="189"/>
      <c r="Q65" s="188">
        <v>0</v>
      </c>
      <c r="R65" s="193">
        <v>0</v>
      </c>
      <c r="U65" s="16">
        <v>0</v>
      </c>
    </row>
    <row r="66" spans="1:21" ht="15.75">
      <c r="A66" s="7" t="s">
        <v>215</v>
      </c>
      <c r="B66" s="24" t="s">
        <v>219</v>
      </c>
      <c r="C66" s="156" t="str">
        <f>VLOOKUP(B66,A_soortinfo!C:F,4,FALSE)</f>
        <v>nvt</v>
      </c>
      <c r="D66" s="188">
        <v>0</v>
      </c>
      <c r="E66" s="188">
        <v>0</v>
      </c>
      <c r="F66" s="188">
        <v>0</v>
      </c>
      <c r="G66" s="188">
        <v>0</v>
      </c>
      <c r="H66" s="188">
        <v>0</v>
      </c>
      <c r="I66" s="188">
        <v>0</v>
      </c>
      <c r="J66" s="188">
        <v>0</v>
      </c>
      <c r="K66" s="188">
        <v>0</v>
      </c>
      <c r="L66" s="191"/>
      <c r="M66" s="192"/>
      <c r="N66" s="188">
        <v>0</v>
      </c>
      <c r="O66" s="189"/>
      <c r="P66" s="189"/>
      <c r="Q66" s="188">
        <v>0</v>
      </c>
      <c r="R66" s="193">
        <v>0.2</v>
      </c>
      <c r="U66" s="8">
        <v>0.23749999999999999</v>
      </c>
    </row>
    <row r="67" spans="1:21" ht="15.75">
      <c r="A67" s="7" t="s">
        <v>66</v>
      </c>
      <c r="B67" s="24" t="s">
        <v>67</v>
      </c>
      <c r="C67" s="156" t="str">
        <f>VLOOKUP(B67,A_soortinfo!C:F,4,FALSE)</f>
        <v>exoot</v>
      </c>
      <c r="D67" s="188">
        <v>0</v>
      </c>
      <c r="E67" s="188">
        <v>0</v>
      </c>
      <c r="F67" s="188">
        <v>0</v>
      </c>
      <c r="G67" s="188">
        <v>0</v>
      </c>
      <c r="H67" s="188">
        <v>0</v>
      </c>
      <c r="I67" s="188">
        <v>0</v>
      </c>
      <c r="J67" s="188">
        <v>0</v>
      </c>
      <c r="K67" s="188">
        <v>0</v>
      </c>
      <c r="L67" s="191"/>
      <c r="M67" s="192"/>
      <c r="N67" s="188">
        <v>0.01</v>
      </c>
      <c r="O67" s="189"/>
      <c r="P67" s="189"/>
      <c r="Q67" s="188">
        <v>0.04</v>
      </c>
      <c r="R67" s="193">
        <v>0</v>
      </c>
      <c r="U67" s="8">
        <v>4.75E-4</v>
      </c>
    </row>
    <row r="68" spans="1:21" ht="15.75">
      <c r="A68" s="7" t="s">
        <v>95</v>
      </c>
      <c r="B68" s="25" t="s">
        <v>158</v>
      </c>
      <c r="C68" s="156" t="str">
        <f>VLOOKUP(B68,A_soortinfo!C:F,4,FALSE)</f>
        <v>nvt</v>
      </c>
      <c r="D68" s="188">
        <v>1.9889749999999999</v>
      </c>
      <c r="E68" s="188">
        <v>0.91574666666666604</v>
      </c>
      <c r="F68" s="188">
        <v>0.41507500000000003</v>
      </c>
      <c r="G68" s="188">
        <v>0.102653571428571</v>
      </c>
      <c r="H68" s="188">
        <v>0.31361111111111101</v>
      </c>
      <c r="I68" s="188">
        <v>0.23824999999999999</v>
      </c>
      <c r="J68" s="188">
        <v>4.6774999999999997E-2</v>
      </c>
      <c r="K68" s="188">
        <v>2.5000000000000001E-3</v>
      </c>
      <c r="L68" s="191"/>
      <c r="M68" s="192"/>
      <c r="N68" s="188">
        <v>0.09</v>
      </c>
      <c r="O68" s="189"/>
      <c r="P68" s="189"/>
      <c r="Q68" s="188">
        <v>0.06</v>
      </c>
      <c r="R68" s="193">
        <v>0.1</v>
      </c>
      <c r="U68" s="8">
        <v>0.40627500000000005</v>
      </c>
    </row>
    <row r="69" spans="1:21" ht="15.75">
      <c r="A69" s="7" t="s">
        <v>12</v>
      </c>
      <c r="B69" s="24" t="s">
        <v>80</v>
      </c>
      <c r="C69" s="156" t="str">
        <f>VLOOKUP(B69,A_soortinfo!C:F,4,FALSE)</f>
        <v>nvt</v>
      </c>
      <c r="D69" s="188">
        <v>0.75902499999999995</v>
      </c>
      <c r="E69" s="188">
        <v>8.4633333333333297E-2</v>
      </c>
      <c r="F69" s="188">
        <v>2.11463571428571</v>
      </c>
      <c r="G69" s="188">
        <v>1.1249392857142899</v>
      </c>
      <c r="H69" s="188">
        <v>0.145972222222222</v>
      </c>
      <c r="I69" s="188">
        <v>0.66500000000000004</v>
      </c>
      <c r="J69" s="188">
        <v>0.60265000000000002</v>
      </c>
      <c r="K69" s="188">
        <v>0.78664999999999996</v>
      </c>
      <c r="L69" s="191"/>
      <c r="M69" s="192"/>
      <c r="N69" s="188">
        <v>1.1100000000000001</v>
      </c>
      <c r="O69" s="189"/>
      <c r="P69" s="189"/>
      <c r="Q69" s="188">
        <v>0.75</v>
      </c>
      <c r="R69" s="193">
        <v>0.52</v>
      </c>
      <c r="U69" s="8">
        <v>0.56567499999999993</v>
      </c>
    </row>
    <row r="70" spans="1:21" ht="15.75">
      <c r="A70" s="7" t="s">
        <v>104</v>
      </c>
      <c r="B70" s="24" t="s">
        <v>129</v>
      </c>
      <c r="C70" s="156" t="str">
        <f>VLOOKUP(B70,A_soortinfo!C:F,4,FALSE)</f>
        <v>nvt</v>
      </c>
      <c r="D70" s="188">
        <v>0</v>
      </c>
      <c r="E70" s="188">
        <v>0</v>
      </c>
      <c r="F70" s="188">
        <v>0</v>
      </c>
      <c r="G70" s="188">
        <v>0</v>
      </c>
      <c r="H70" s="188">
        <v>0</v>
      </c>
      <c r="I70" s="188">
        <v>0</v>
      </c>
      <c r="J70" s="188">
        <v>0</v>
      </c>
      <c r="K70" s="188">
        <v>0</v>
      </c>
      <c r="L70" s="191"/>
      <c r="M70" s="192"/>
      <c r="N70" s="188">
        <v>0</v>
      </c>
      <c r="O70" s="189"/>
      <c r="P70" s="189"/>
      <c r="Q70" s="188">
        <v>0.01</v>
      </c>
      <c r="R70" s="193">
        <v>0.02</v>
      </c>
      <c r="U70" s="8">
        <v>7.7499999999999997E-4</v>
      </c>
    </row>
    <row r="71" spans="1:21" ht="15.75">
      <c r="A71" s="7" t="s">
        <v>94</v>
      </c>
      <c r="C71" s="156"/>
      <c r="D71" s="188">
        <v>10.15225</v>
      </c>
      <c r="E71" s="188">
        <v>13.0540933333333</v>
      </c>
      <c r="F71" s="188">
        <v>0.26624642857142899</v>
      </c>
      <c r="G71" s="188">
        <v>0.27521428571428602</v>
      </c>
      <c r="H71" s="188">
        <v>1.09772222222222</v>
      </c>
      <c r="I71" s="188">
        <v>0.75952500000000001</v>
      </c>
      <c r="J71" s="188">
        <v>0.74309999999999998</v>
      </c>
      <c r="K71" s="188">
        <v>0.64302499999999996</v>
      </c>
      <c r="L71" s="191"/>
      <c r="M71" s="192"/>
      <c r="N71" s="188">
        <v>0.6</v>
      </c>
      <c r="O71" s="189"/>
      <c r="P71" s="189"/>
      <c r="Q71" s="188">
        <v>0.71</v>
      </c>
      <c r="R71" s="193">
        <v>1.72</v>
      </c>
      <c r="U71" s="8">
        <v>5.1249750000000001</v>
      </c>
    </row>
    <row r="72" spans="1:21" ht="15.75">
      <c r="A72" s="7" t="s">
        <v>13</v>
      </c>
      <c r="B72" s="24" t="s">
        <v>161</v>
      </c>
      <c r="C72" s="156" t="str">
        <f>VLOOKUP(B72,A_soortinfo!C:F,4,FALSE)</f>
        <v>nvt</v>
      </c>
      <c r="D72" s="188">
        <v>3.5924999999999999E-2</v>
      </c>
      <c r="E72" s="188">
        <v>1.0193333333333301E-2</v>
      </c>
      <c r="F72" s="188">
        <v>3.1964285714285702E-2</v>
      </c>
      <c r="G72" s="188">
        <v>4.7499999999999999E-3</v>
      </c>
      <c r="H72" s="188">
        <v>3.4111111111111099E-2</v>
      </c>
      <c r="I72" s="188">
        <v>0.125475</v>
      </c>
      <c r="J72" s="188">
        <v>0.163575</v>
      </c>
      <c r="K72" s="188">
        <v>4.2900000000000001E-2</v>
      </c>
      <c r="L72" s="191"/>
      <c r="M72" s="192"/>
      <c r="N72" s="188">
        <v>0.04</v>
      </c>
      <c r="O72" s="189"/>
      <c r="P72" s="189"/>
      <c r="Q72" s="188">
        <v>0.03</v>
      </c>
      <c r="R72" s="193">
        <v>0.06</v>
      </c>
      <c r="U72" s="8">
        <v>9.5225000000000004E-2</v>
      </c>
    </row>
    <row r="73" spans="1:21" ht="15.75">
      <c r="A73" s="7" t="s">
        <v>42</v>
      </c>
      <c r="B73" s="24" t="s">
        <v>137</v>
      </c>
      <c r="C73" s="156" t="str">
        <f>VLOOKUP(B73,A_soortinfo!C:F,4,FALSE)</f>
        <v>nvt</v>
      </c>
      <c r="D73" s="188">
        <v>1.0867249999999999</v>
      </c>
      <c r="E73" s="188">
        <v>7.4380000000000002E-2</v>
      </c>
      <c r="F73" s="188">
        <v>2.2336642857142901</v>
      </c>
      <c r="G73" s="188">
        <v>0.14338571428571401</v>
      </c>
      <c r="H73" s="188">
        <v>0.178722222222222</v>
      </c>
      <c r="I73" s="188">
        <v>0.29797499999999999</v>
      </c>
      <c r="J73" s="188">
        <v>0.1207</v>
      </c>
      <c r="K73" s="188">
        <v>3.3224999999999998E-2</v>
      </c>
      <c r="L73" s="191"/>
      <c r="M73" s="192"/>
      <c r="N73" s="188">
        <v>0.3</v>
      </c>
      <c r="O73" s="189"/>
      <c r="P73" s="189"/>
      <c r="Q73" s="188">
        <v>1.02</v>
      </c>
      <c r="R73" s="193">
        <v>1.77</v>
      </c>
      <c r="U73" s="8">
        <v>0.21870000000000001</v>
      </c>
    </row>
    <row r="74" spans="1:21" ht="15.75">
      <c r="A74" s="7" t="s">
        <v>40</v>
      </c>
      <c r="B74" s="24" t="s">
        <v>140</v>
      </c>
      <c r="C74" s="156" t="str">
        <f>VLOOKUP(B74,A_soortinfo!C:F,4,FALSE)</f>
        <v>nvt</v>
      </c>
      <c r="D74" s="188">
        <v>7.7499999999999997E-4</v>
      </c>
      <c r="E74" s="188">
        <v>0</v>
      </c>
      <c r="F74" s="188">
        <v>0</v>
      </c>
      <c r="G74" s="188">
        <v>0</v>
      </c>
      <c r="H74" s="188">
        <v>0</v>
      </c>
      <c r="I74" s="188">
        <v>0</v>
      </c>
      <c r="J74" s="188">
        <v>0</v>
      </c>
      <c r="K74" s="188">
        <v>0</v>
      </c>
      <c r="L74" s="191"/>
      <c r="M74" s="192"/>
      <c r="N74" s="188">
        <v>0</v>
      </c>
      <c r="O74" s="189"/>
      <c r="P74" s="189"/>
      <c r="Q74" s="188">
        <v>0</v>
      </c>
      <c r="R74" s="193">
        <v>0</v>
      </c>
      <c r="U74" s="16">
        <v>0</v>
      </c>
    </row>
    <row r="75" spans="1:21" ht="15.75">
      <c r="A75" s="7" t="s">
        <v>97</v>
      </c>
      <c r="B75" s="24" t="s">
        <v>152</v>
      </c>
      <c r="C75" s="156" t="str">
        <f>VLOOKUP(B75,A_soortinfo!C:F,4,FALSE)</f>
        <v>nvt</v>
      </c>
      <c r="D75" s="188">
        <v>0</v>
      </c>
      <c r="E75" s="188">
        <v>0</v>
      </c>
      <c r="F75" s="188">
        <v>0</v>
      </c>
      <c r="G75" s="188">
        <v>0</v>
      </c>
      <c r="H75" s="188">
        <v>0</v>
      </c>
      <c r="I75" s="188">
        <v>0</v>
      </c>
      <c r="J75" s="188">
        <v>0</v>
      </c>
      <c r="K75" s="188">
        <v>0</v>
      </c>
      <c r="L75" s="191"/>
      <c r="M75" s="192"/>
      <c r="N75" s="188">
        <v>0</v>
      </c>
      <c r="O75" s="189"/>
      <c r="P75" s="189"/>
      <c r="Q75" s="188">
        <v>0</v>
      </c>
      <c r="R75" s="193">
        <v>0</v>
      </c>
      <c r="U75" s="8">
        <v>7.7499999999999999E-3</v>
      </c>
    </row>
    <row r="76" spans="1:21" ht="15.75">
      <c r="A76" s="7" t="s">
        <v>10</v>
      </c>
      <c r="B76" s="24" t="s">
        <v>136</v>
      </c>
      <c r="C76" s="156" t="str">
        <f>VLOOKUP(B76,A_soortinfo!C:F,4,FALSE)</f>
        <v>nvt</v>
      </c>
      <c r="D76" s="188">
        <v>50.755099999999999</v>
      </c>
      <c r="E76" s="188">
        <v>41.160146666666698</v>
      </c>
      <c r="F76" s="188">
        <v>43.690885714285699</v>
      </c>
      <c r="G76" s="188">
        <v>54.812607142857203</v>
      </c>
      <c r="H76" s="188">
        <v>46.284083333333299</v>
      </c>
      <c r="I76" s="188">
        <v>46.771949999999997</v>
      </c>
      <c r="J76" s="188">
        <v>40.685450000000003</v>
      </c>
      <c r="K76" s="188">
        <v>51.566924999999998</v>
      </c>
      <c r="L76" s="191"/>
      <c r="M76" s="192"/>
      <c r="N76" s="188">
        <v>55.3</v>
      </c>
      <c r="O76" s="189"/>
      <c r="P76" s="189"/>
      <c r="Q76" s="188">
        <v>42.01</v>
      </c>
      <c r="R76" s="193">
        <v>53.9</v>
      </c>
      <c r="U76" s="8">
        <v>56.139674999999997</v>
      </c>
    </row>
    <row r="77" spans="1:21" ht="15.75">
      <c r="A77" s="7" t="s">
        <v>37</v>
      </c>
      <c r="B77" s="24" t="s">
        <v>132</v>
      </c>
      <c r="C77" s="156" t="str">
        <f>VLOOKUP(B77,A_soortinfo!C:F,4,FALSE)</f>
        <v>nvt</v>
      </c>
      <c r="D77" s="188">
        <v>0</v>
      </c>
      <c r="E77" s="188">
        <v>0</v>
      </c>
      <c r="F77" s="188">
        <v>0</v>
      </c>
      <c r="G77" s="188">
        <v>0</v>
      </c>
      <c r="H77" s="188">
        <v>0</v>
      </c>
      <c r="I77" s="188">
        <v>0</v>
      </c>
      <c r="J77" s="188">
        <v>2.0250000000000001E-2</v>
      </c>
      <c r="K77" s="188">
        <v>3.9550000000000002E-2</v>
      </c>
      <c r="L77" s="191"/>
      <c r="M77" s="192"/>
      <c r="N77" s="188">
        <v>0</v>
      </c>
      <c r="O77" s="189"/>
      <c r="P77" s="189"/>
      <c r="Q77" s="188">
        <v>0</v>
      </c>
      <c r="R77" s="193">
        <v>0</v>
      </c>
      <c r="U77" s="16">
        <v>0</v>
      </c>
    </row>
    <row r="78" spans="1:21" ht="15.75">
      <c r="A78" s="7" t="s">
        <v>107</v>
      </c>
      <c r="B78" s="24" t="s">
        <v>209</v>
      </c>
      <c r="C78" s="156" t="str">
        <f>VLOOKUP(B78,A_soortinfo!C:F,4,FALSE)</f>
        <v>nvt</v>
      </c>
      <c r="D78" s="188">
        <v>0</v>
      </c>
      <c r="E78" s="188">
        <v>0</v>
      </c>
      <c r="F78" s="188">
        <v>0</v>
      </c>
      <c r="G78" s="188">
        <v>0</v>
      </c>
      <c r="H78" s="188">
        <v>0</v>
      </c>
      <c r="I78" s="188">
        <v>0</v>
      </c>
      <c r="J78" s="188">
        <v>0</v>
      </c>
      <c r="K78" s="188">
        <v>0</v>
      </c>
      <c r="L78" s="191"/>
      <c r="M78" s="192"/>
      <c r="N78" s="188">
        <v>0.04</v>
      </c>
      <c r="O78" s="189"/>
      <c r="P78" s="189"/>
      <c r="Q78" s="188">
        <v>0.01</v>
      </c>
      <c r="R78" s="193">
        <v>0.02</v>
      </c>
      <c r="U78" s="16">
        <v>0</v>
      </c>
    </row>
    <row r="79" spans="1:21" ht="15.75">
      <c r="A79" s="7" t="s">
        <v>114</v>
      </c>
      <c r="B79" s="24" t="s">
        <v>142</v>
      </c>
      <c r="C79" s="156" t="str">
        <f>VLOOKUP(B79,A_soortinfo!C:F,4,FALSE)</f>
        <v>nvt</v>
      </c>
      <c r="D79" s="188">
        <v>0</v>
      </c>
      <c r="E79" s="188">
        <v>0</v>
      </c>
      <c r="F79" s="188">
        <v>0</v>
      </c>
      <c r="G79" s="188">
        <v>0</v>
      </c>
      <c r="H79" s="188">
        <v>0</v>
      </c>
      <c r="I79" s="188">
        <v>0</v>
      </c>
      <c r="J79" s="188">
        <v>0</v>
      </c>
      <c r="K79" s="188">
        <v>0</v>
      </c>
      <c r="L79" s="191"/>
      <c r="M79" s="192"/>
      <c r="N79" s="188">
        <v>0</v>
      </c>
      <c r="O79" s="189"/>
      <c r="P79" s="189"/>
      <c r="Q79" s="188">
        <v>0</v>
      </c>
      <c r="R79" s="193">
        <v>0</v>
      </c>
      <c r="U79" s="16">
        <v>0</v>
      </c>
    </row>
    <row r="80" spans="1:21" ht="15.75">
      <c r="A80" s="7" t="s">
        <v>98</v>
      </c>
      <c r="B80" s="24" t="s">
        <v>149</v>
      </c>
      <c r="C80" s="156" t="str">
        <f>VLOOKUP(B80,A_soortinfo!C:F,4,FALSE)</f>
        <v>nvt</v>
      </c>
      <c r="D80" s="188">
        <v>0</v>
      </c>
      <c r="E80" s="188">
        <v>0.413333333333333</v>
      </c>
      <c r="F80" s="188">
        <v>0</v>
      </c>
      <c r="G80" s="188">
        <v>0</v>
      </c>
      <c r="H80" s="188">
        <v>0</v>
      </c>
      <c r="I80" s="188">
        <v>7.7499999999999999E-2</v>
      </c>
      <c r="J80" s="188">
        <v>0</v>
      </c>
      <c r="K80" s="188">
        <v>0</v>
      </c>
      <c r="L80" s="191"/>
      <c r="M80" s="192"/>
      <c r="N80" s="188">
        <v>0.23</v>
      </c>
      <c r="O80" s="189"/>
      <c r="P80" s="189"/>
      <c r="Q80" s="188">
        <v>0</v>
      </c>
      <c r="R80" s="193">
        <v>0</v>
      </c>
      <c r="U80" s="8">
        <v>7.7499999999999999E-3</v>
      </c>
    </row>
    <row r="81" spans="1:21" ht="15.75">
      <c r="A81" s="7" t="s">
        <v>14</v>
      </c>
      <c r="B81" s="24" t="s">
        <v>4131</v>
      </c>
      <c r="C81" s="156" t="str">
        <f>VLOOKUP(B81,A_soortinfo!C:F,4,FALSE)</f>
        <v>nvt</v>
      </c>
      <c r="D81" s="188">
        <v>7.1589999999999998</v>
      </c>
      <c r="E81" s="188">
        <v>5.19299333333334</v>
      </c>
      <c r="F81" s="188">
        <v>4.2136750000000003</v>
      </c>
      <c r="G81" s="188">
        <v>5.4967035714285704</v>
      </c>
      <c r="H81" s="188">
        <v>5.7967777777777796</v>
      </c>
      <c r="I81" s="188">
        <v>5.1399749999999997</v>
      </c>
      <c r="J81" s="188">
        <v>5.3728499999999997</v>
      </c>
      <c r="K81" s="188">
        <v>1.891675</v>
      </c>
      <c r="L81" s="191"/>
      <c r="M81" s="192"/>
      <c r="N81" s="188">
        <v>3.38</v>
      </c>
      <c r="O81" s="189"/>
      <c r="P81" s="189"/>
      <c r="Q81" s="188">
        <v>4.3099999999999996</v>
      </c>
      <c r="R81" s="193">
        <v>3.69</v>
      </c>
      <c r="U81" s="8">
        <v>1.8794999999999997</v>
      </c>
    </row>
    <row r="82" spans="1:21" ht="15.75">
      <c r="A82" s="7" t="s">
        <v>18</v>
      </c>
      <c r="B82" s="24" t="s">
        <v>58</v>
      </c>
      <c r="C82" s="156" t="str">
        <f>VLOOKUP(B82,A_soortinfo!C:F,4,FALSE)</f>
        <v>exoot</v>
      </c>
      <c r="D82" s="188">
        <v>1.23E-2</v>
      </c>
      <c r="E82" s="188">
        <v>1.34133333333333E-2</v>
      </c>
      <c r="F82" s="188">
        <v>8.8571428571428601E-4</v>
      </c>
      <c r="G82" s="188">
        <v>5.7000000000000002E-3</v>
      </c>
      <c r="H82" s="188">
        <v>5.0000000000000001E-4</v>
      </c>
      <c r="I82" s="188">
        <v>0.16022500000000001</v>
      </c>
      <c r="J82" s="188">
        <v>5.5524999999999998E-2</v>
      </c>
      <c r="K82" s="188">
        <v>5.6500000000000002E-2</v>
      </c>
      <c r="L82" s="191"/>
      <c r="M82" s="192"/>
      <c r="N82" s="188">
        <v>0.18</v>
      </c>
      <c r="O82" s="189"/>
      <c r="P82" s="189"/>
      <c r="Q82" s="188">
        <v>0.26</v>
      </c>
      <c r="R82" s="193">
        <v>0.19</v>
      </c>
      <c r="U82" s="8">
        <v>0.17249999999999999</v>
      </c>
    </row>
    <row r="83" spans="1:21" ht="15.75">
      <c r="A83" s="7" t="s">
        <v>115</v>
      </c>
      <c r="B83" s="24" t="s">
        <v>130</v>
      </c>
      <c r="C83" s="156" t="str">
        <f>VLOOKUP(B83,A_soortinfo!C:F,4,FALSE)</f>
        <v>nvt</v>
      </c>
      <c r="D83" s="188">
        <v>4.75E-4</v>
      </c>
      <c r="E83" s="188">
        <v>0</v>
      </c>
      <c r="F83" s="188">
        <v>0</v>
      </c>
      <c r="G83" s="188">
        <v>0</v>
      </c>
      <c r="H83" s="188">
        <v>0</v>
      </c>
      <c r="I83" s="188">
        <v>0</v>
      </c>
      <c r="J83" s="188">
        <v>2.0250000000000001E-2</v>
      </c>
      <c r="K83" s="188">
        <v>1.5499999999999999E-3</v>
      </c>
      <c r="L83" s="191"/>
      <c r="M83" s="192"/>
      <c r="N83" s="188">
        <v>0.01</v>
      </c>
      <c r="O83" s="189"/>
      <c r="P83" s="189"/>
      <c r="Q83" s="188">
        <v>0</v>
      </c>
      <c r="R83" s="193">
        <v>0</v>
      </c>
      <c r="U83" s="8">
        <v>7.7499999999999997E-4</v>
      </c>
    </row>
    <row r="84" spans="1:21" ht="15.75">
      <c r="A84" s="7" t="s">
        <v>11</v>
      </c>
      <c r="B84" s="24" t="s">
        <v>79</v>
      </c>
      <c r="C84" s="156" t="str">
        <f>VLOOKUP(B84,A_soortinfo!C:F,4,FALSE)</f>
        <v>BE</v>
      </c>
      <c r="D84" s="188">
        <v>4.0625000000000001E-2</v>
      </c>
      <c r="E84" s="188">
        <v>0.87251333333333303</v>
      </c>
      <c r="F84" s="188">
        <v>2.0000571428571399</v>
      </c>
      <c r="G84" s="188">
        <v>5.15956428571429</v>
      </c>
      <c r="H84" s="188">
        <v>7.9848333333333299</v>
      </c>
      <c r="I84" s="188">
        <v>10.18695</v>
      </c>
      <c r="J84" s="188">
        <v>10.997574999999999</v>
      </c>
      <c r="K84" s="188">
        <v>12.4338</v>
      </c>
      <c r="L84" s="191"/>
      <c r="M84" s="192"/>
      <c r="N84" s="188">
        <v>9.5500000000000007</v>
      </c>
      <c r="O84" s="189"/>
      <c r="P84" s="189"/>
      <c r="Q84" s="188">
        <v>18.12</v>
      </c>
      <c r="R84" s="193">
        <v>8.94</v>
      </c>
      <c r="U84" s="8">
        <v>10.500374999999995</v>
      </c>
    </row>
    <row r="85" spans="1:21" ht="15.75">
      <c r="A85" s="7" t="s">
        <v>116</v>
      </c>
      <c r="B85" s="24" t="s">
        <v>208</v>
      </c>
      <c r="C85" s="156" t="str">
        <f>VLOOKUP(B85,A_soortinfo!C:F,4,FALSE)</f>
        <v>nvt</v>
      </c>
      <c r="D85" s="188">
        <v>0</v>
      </c>
      <c r="E85" s="188">
        <v>0</v>
      </c>
      <c r="F85" s="188">
        <v>0</v>
      </c>
      <c r="G85" s="188">
        <v>0</v>
      </c>
      <c r="H85" s="188">
        <v>0</v>
      </c>
      <c r="I85" s="188">
        <v>3.875E-2</v>
      </c>
      <c r="J85" s="188">
        <v>0.31</v>
      </c>
      <c r="K85" s="188">
        <v>9.3774999999999997E-2</v>
      </c>
      <c r="L85" s="191"/>
      <c r="M85" s="192"/>
      <c r="N85" s="188">
        <v>0.31</v>
      </c>
      <c r="O85" s="189"/>
      <c r="P85" s="189"/>
      <c r="Q85" s="188">
        <v>0.01</v>
      </c>
      <c r="R85" s="193">
        <v>0</v>
      </c>
      <c r="U85" s="16">
        <v>0</v>
      </c>
    </row>
    <row r="86" spans="1:21" ht="15.75">
      <c r="A86" s="7" t="s">
        <v>15</v>
      </c>
      <c r="B86" s="24" t="s">
        <v>143</v>
      </c>
      <c r="C86" s="156" t="str">
        <f>VLOOKUP(B86,A_soortinfo!C:F,4,FALSE)</f>
        <v>nvt</v>
      </c>
      <c r="D86" s="188">
        <v>7.9604499999999998</v>
      </c>
      <c r="E86" s="188">
        <v>4.8525400000000003</v>
      </c>
      <c r="F86" s="188">
        <v>7.16863214285714</v>
      </c>
      <c r="G86" s="188">
        <v>4.4125821428571399</v>
      </c>
      <c r="H86" s="188">
        <v>1.657</v>
      </c>
      <c r="I86" s="188">
        <v>7.1061750000000004</v>
      </c>
      <c r="J86" s="188">
        <v>4.5502750000000001</v>
      </c>
      <c r="K86" s="188">
        <v>2.1569500000000001</v>
      </c>
      <c r="L86" s="191"/>
      <c r="M86" s="192"/>
      <c r="N86" s="188">
        <v>7.53</v>
      </c>
      <c r="O86" s="189"/>
      <c r="P86" s="189"/>
      <c r="Q86" s="188">
        <v>6.8</v>
      </c>
      <c r="R86" s="193">
        <v>8.86</v>
      </c>
      <c r="U86" s="8">
        <v>4.0076999999999998</v>
      </c>
    </row>
    <row r="87" spans="1:21" ht="15.75">
      <c r="A87" s="7" t="s">
        <v>117</v>
      </c>
      <c r="B87" s="25" t="s">
        <v>56</v>
      </c>
      <c r="C87" s="156" t="str">
        <f>VLOOKUP(B87,A_soortinfo!C:F,4,FALSE)</f>
        <v>nvt</v>
      </c>
      <c r="D87" s="188">
        <v>7.7499999999999997E-4</v>
      </c>
      <c r="E87" s="188">
        <v>0</v>
      </c>
      <c r="F87" s="188">
        <v>0</v>
      </c>
      <c r="G87" s="188">
        <v>0</v>
      </c>
      <c r="H87" s="188">
        <v>0</v>
      </c>
      <c r="I87" s="188">
        <v>0</v>
      </c>
      <c r="J87" s="188">
        <v>0</v>
      </c>
      <c r="K87" s="188">
        <v>0</v>
      </c>
      <c r="L87" s="191"/>
      <c r="M87" s="192"/>
      <c r="N87" s="188">
        <v>0</v>
      </c>
      <c r="O87" s="189"/>
      <c r="P87" s="189"/>
      <c r="Q87" s="188">
        <v>0</v>
      </c>
      <c r="R87" s="193">
        <v>0</v>
      </c>
      <c r="U87" s="16">
        <v>0</v>
      </c>
    </row>
    <row r="88" spans="1:21" ht="15.75">
      <c r="A88" s="7" t="s">
        <v>55</v>
      </c>
      <c r="B88" s="24" t="s">
        <v>145</v>
      </c>
      <c r="C88" s="156" t="str">
        <f>VLOOKUP(B88,A_soortinfo!C:F,4,FALSE)</f>
        <v>nvt</v>
      </c>
      <c r="D88" s="188">
        <v>0.127025</v>
      </c>
      <c r="E88" s="188">
        <v>0</v>
      </c>
      <c r="F88" s="188">
        <v>1.77142857142857E-2</v>
      </c>
      <c r="G88" s="188">
        <v>0</v>
      </c>
      <c r="H88" s="188">
        <v>0</v>
      </c>
      <c r="I88" s="188">
        <v>0</v>
      </c>
      <c r="J88" s="188">
        <v>1.6275000000000001E-2</v>
      </c>
      <c r="K88" s="188">
        <v>7.7499999999999999E-3</v>
      </c>
      <c r="L88" s="191"/>
      <c r="M88" s="192"/>
      <c r="N88" s="188">
        <v>1.0999999999999999E-2</v>
      </c>
      <c r="O88" s="189"/>
      <c r="P88" s="189"/>
      <c r="Q88" s="188">
        <v>0.24</v>
      </c>
      <c r="R88" s="193">
        <v>0.32</v>
      </c>
      <c r="U88" s="8">
        <v>1.2275</v>
      </c>
    </row>
    <row r="89" spans="1:21" ht="15.75">
      <c r="A89" s="7" t="s">
        <v>16</v>
      </c>
      <c r="B89" s="24" t="s">
        <v>162</v>
      </c>
      <c r="C89" s="156" t="str">
        <f>VLOOKUP(B89,A_soortinfo!C:F,4,FALSE)</f>
        <v>nvt</v>
      </c>
      <c r="D89" s="188">
        <v>2.371</v>
      </c>
      <c r="E89" s="188">
        <v>0.94262000000000001</v>
      </c>
      <c r="F89" s="188">
        <v>0.79971071428571405</v>
      </c>
      <c r="G89" s="188">
        <v>2.65881428571429</v>
      </c>
      <c r="H89" s="188">
        <v>0.97286111111111095</v>
      </c>
      <c r="I89" s="188">
        <v>4.1825000000000001</v>
      </c>
      <c r="J89" s="188">
        <v>1.7879750000000001</v>
      </c>
      <c r="K89" s="188">
        <v>0.37432500000000002</v>
      </c>
      <c r="L89" s="191"/>
      <c r="M89" s="192"/>
      <c r="N89" s="188">
        <v>0.36</v>
      </c>
      <c r="O89" s="189"/>
      <c r="P89" s="189"/>
      <c r="Q89" s="188">
        <v>0.45</v>
      </c>
      <c r="R89" s="193">
        <v>1.84</v>
      </c>
      <c r="U89" s="8">
        <v>1.536225</v>
      </c>
    </row>
    <row r="90" spans="1:21" ht="15.75">
      <c r="A90" s="7" t="s">
        <v>122</v>
      </c>
      <c r="B90" s="24" t="s">
        <v>133</v>
      </c>
      <c r="C90" s="156" t="str">
        <f>VLOOKUP(B90,A_soortinfo!C:F,4,FALSE)</f>
        <v>nvt</v>
      </c>
      <c r="D90" s="188">
        <v>0</v>
      </c>
      <c r="E90" s="188">
        <v>0</v>
      </c>
      <c r="F90" s="188">
        <v>0</v>
      </c>
      <c r="G90" s="188">
        <v>0</v>
      </c>
      <c r="H90" s="188">
        <v>0</v>
      </c>
      <c r="I90" s="188">
        <v>0</v>
      </c>
      <c r="J90" s="188">
        <v>0</v>
      </c>
      <c r="K90" s="188">
        <v>0</v>
      </c>
      <c r="L90" s="191"/>
      <c r="M90" s="192"/>
      <c r="N90" s="188">
        <v>0</v>
      </c>
      <c r="O90" s="189"/>
      <c r="P90" s="189"/>
      <c r="Q90" s="188">
        <v>0</v>
      </c>
      <c r="R90" s="193">
        <v>0</v>
      </c>
      <c r="U90" s="16">
        <v>0</v>
      </c>
    </row>
    <row r="91" spans="1:21">
      <c r="D91" s="8"/>
      <c r="E91" s="8"/>
      <c r="F91" s="8"/>
      <c r="G91" s="8"/>
      <c r="H91" s="8"/>
      <c r="I91" s="8"/>
      <c r="J91" s="8"/>
      <c r="K91" s="8"/>
      <c r="L91" s="22"/>
      <c r="M91" s="23"/>
    </row>
    <row r="92" spans="1:21">
      <c r="R92" s="7"/>
    </row>
  </sheetData>
  <sortState xmlns:xlrd2="http://schemas.microsoft.com/office/spreadsheetml/2017/richdata2" ref="A56:W77">
    <sortCondition ref="A56:A77"/>
  </sortState>
  <pageMargins left="0" right="0" top="0.39409448818897641" bottom="0.39409448818897641" header="0" footer="0"/>
  <pageSetup paperSize="9" orientation="portrait" horizontalDpi="4294967293" verticalDpi="0" r:id="rId1"/>
  <headerFooter>
    <oddHeader>&amp;C&amp;A</oddHeader>
    <oddFooter>&amp;CPagina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2BA65-437E-44AE-B3C6-1EE716343F54}">
  <dimension ref="A1:AC90"/>
  <sheetViews>
    <sheetView zoomScale="85" zoomScaleNormal="85" workbookViewId="0"/>
  </sheetViews>
  <sheetFormatPr defaultColWidth="9" defaultRowHeight="12.75"/>
  <cols>
    <col min="1" max="1" width="28.375" style="259" customWidth="1"/>
    <col min="2" max="2" width="26.125" style="269" customWidth="1"/>
    <col min="3" max="3" width="21" style="269" customWidth="1"/>
    <col min="4" max="9" width="6.5" style="261" customWidth="1"/>
    <col min="10" max="11" width="6.5" style="262" customWidth="1"/>
    <col min="12" max="12" width="6.5" style="261" customWidth="1"/>
    <col min="13" max="14" width="6.5" style="262" customWidth="1"/>
    <col min="15" max="15" width="6.5" style="261" customWidth="1"/>
    <col min="16" max="17" width="6.5" style="262" customWidth="1"/>
    <col min="18" max="18" width="7.75" style="261" customWidth="1"/>
    <col min="19" max="20" width="6.75" style="262" customWidth="1"/>
    <col min="21" max="28" width="6.75" style="261" customWidth="1"/>
    <col min="29" max="1026" width="10.75" style="259" customWidth="1"/>
    <col min="1027" max="16384" width="9" style="259"/>
  </cols>
  <sheetData>
    <row r="1" spans="1:29">
      <c r="A1" s="259" t="s">
        <v>296</v>
      </c>
      <c r="B1" s="260"/>
      <c r="C1" s="260"/>
      <c r="AC1" s="261"/>
    </row>
    <row r="2" spans="1:29">
      <c r="A2" s="260" t="s">
        <v>290</v>
      </c>
      <c r="B2" s="260"/>
      <c r="C2" s="260"/>
      <c r="AC2" s="261"/>
    </row>
    <row r="4" spans="1:29" s="260" customFormat="1">
      <c r="A4" s="260" t="s">
        <v>89</v>
      </c>
      <c r="B4" s="263"/>
      <c r="C4" s="263"/>
      <c r="D4" s="264">
        <v>2005</v>
      </c>
      <c r="E4" s="264">
        <v>2006</v>
      </c>
      <c r="F4" s="264">
        <v>2007</v>
      </c>
      <c r="G4" s="264">
        <v>2008</v>
      </c>
      <c r="H4" s="264">
        <v>2009</v>
      </c>
      <c r="I4" s="264">
        <v>2010</v>
      </c>
      <c r="J4" s="265">
        <v>2011</v>
      </c>
      <c r="K4" s="265">
        <v>2012</v>
      </c>
      <c r="L4" s="264">
        <v>2013</v>
      </c>
      <c r="M4" s="265">
        <v>2014</v>
      </c>
      <c r="N4" s="265">
        <v>2015</v>
      </c>
      <c r="O4" s="264">
        <v>2016</v>
      </c>
      <c r="P4" s="265">
        <v>2017</v>
      </c>
      <c r="Q4" s="265">
        <v>2018</v>
      </c>
      <c r="R4" s="264">
        <v>2019</v>
      </c>
      <c r="S4" s="265">
        <v>2020</v>
      </c>
      <c r="T4" s="265">
        <v>2021</v>
      </c>
      <c r="U4" s="264">
        <v>2022</v>
      </c>
      <c r="V4" s="264"/>
      <c r="W4" s="264"/>
      <c r="X4" s="264"/>
      <c r="Y4" s="264"/>
      <c r="Z4" s="264"/>
      <c r="AA4" s="264"/>
      <c r="AB4" s="264"/>
    </row>
    <row r="5" spans="1:29" s="260" customFormat="1">
      <c r="A5" s="260" t="s">
        <v>87</v>
      </c>
      <c r="B5" s="263"/>
      <c r="C5" s="263"/>
      <c r="D5" s="266">
        <v>160</v>
      </c>
      <c r="E5" s="266">
        <v>160</v>
      </c>
      <c r="F5" s="266">
        <v>160</v>
      </c>
      <c r="G5" s="266">
        <v>160</v>
      </c>
      <c r="H5" s="266">
        <v>160</v>
      </c>
      <c r="I5" s="266">
        <v>160</v>
      </c>
      <c r="J5" s="265"/>
      <c r="K5" s="265"/>
      <c r="L5" s="264">
        <v>180</v>
      </c>
      <c r="M5" s="265"/>
      <c r="N5" s="265"/>
      <c r="O5" s="264">
        <v>180</v>
      </c>
      <c r="P5" s="265"/>
      <c r="Q5" s="265"/>
      <c r="R5" s="264">
        <v>179</v>
      </c>
      <c r="S5" s="265"/>
      <c r="T5" s="265"/>
      <c r="U5" s="264">
        <v>160</v>
      </c>
      <c r="V5" s="264"/>
      <c r="W5" s="264"/>
      <c r="X5" s="264"/>
      <c r="Y5" s="264"/>
      <c r="Z5" s="264"/>
      <c r="AA5" s="264"/>
      <c r="AB5" s="264"/>
    </row>
    <row r="6" spans="1:29">
      <c r="A6" s="260" t="s">
        <v>90</v>
      </c>
      <c r="B6" s="263"/>
      <c r="C6" s="263"/>
      <c r="D6" s="259"/>
      <c r="E6" s="259"/>
      <c r="F6" s="259"/>
      <c r="G6" s="259"/>
      <c r="H6" s="259"/>
      <c r="I6" s="259"/>
      <c r="J6" s="267"/>
      <c r="K6" s="267"/>
      <c r="L6" s="259"/>
      <c r="M6" s="268"/>
      <c r="O6" s="259"/>
    </row>
    <row r="7" spans="1:29" ht="15">
      <c r="A7" s="259" t="s">
        <v>38</v>
      </c>
      <c r="D7" s="270">
        <v>12.267667567567599</v>
      </c>
      <c r="E7" s="270">
        <v>11.130825</v>
      </c>
      <c r="F7" s="270">
        <v>4.3170250000000001</v>
      </c>
      <c r="G7" s="270">
        <v>6.5840885135135201</v>
      </c>
      <c r="H7" s="270">
        <v>10.790825</v>
      </c>
      <c r="I7" s="270">
        <v>15.227892405063301</v>
      </c>
      <c r="J7" s="271"/>
      <c r="K7" s="271"/>
      <c r="L7" s="270">
        <v>17.3</v>
      </c>
      <c r="M7" s="272"/>
      <c r="N7" s="273"/>
      <c r="O7" s="270">
        <v>37.9</v>
      </c>
      <c r="P7" s="273"/>
      <c r="Q7" s="273"/>
      <c r="R7" s="274">
        <v>38.36</v>
      </c>
      <c r="U7" s="175">
        <v>52.539175</v>
      </c>
    </row>
    <row r="8" spans="1:29">
      <c r="A8" s="259" t="s">
        <v>39</v>
      </c>
      <c r="D8" s="270">
        <v>0</v>
      </c>
      <c r="E8" s="270">
        <v>0</v>
      </c>
      <c r="F8" s="270">
        <v>0</v>
      </c>
      <c r="G8" s="270">
        <v>0</v>
      </c>
      <c r="H8" s="270">
        <v>0</v>
      </c>
      <c r="I8" s="270">
        <v>0</v>
      </c>
      <c r="J8" s="271"/>
      <c r="K8" s="271"/>
      <c r="L8" s="270">
        <v>0</v>
      </c>
      <c r="M8" s="272"/>
      <c r="N8" s="273"/>
      <c r="O8" s="270">
        <v>0</v>
      </c>
      <c r="P8" s="273"/>
      <c r="Q8" s="273"/>
      <c r="R8" s="274">
        <v>0</v>
      </c>
      <c r="U8" s="274">
        <v>0</v>
      </c>
    </row>
    <row r="9" spans="1:29">
      <c r="A9" s="259" t="s">
        <v>91</v>
      </c>
      <c r="D9" s="270">
        <v>0</v>
      </c>
      <c r="E9" s="270">
        <v>0</v>
      </c>
      <c r="F9" s="270">
        <v>0</v>
      </c>
      <c r="G9" s="270">
        <v>1.7837837837837801E-2</v>
      </c>
      <c r="H9" s="270">
        <v>0</v>
      </c>
      <c r="I9" s="270">
        <v>8.35443037974684E-4</v>
      </c>
      <c r="J9" s="271"/>
      <c r="K9" s="271"/>
      <c r="L9" s="270">
        <v>0</v>
      </c>
      <c r="M9" s="272"/>
      <c r="N9" s="273"/>
      <c r="O9" s="270">
        <v>0.25</v>
      </c>
      <c r="P9" s="273"/>
      <c r="Q9" s="273"/>
      <c r="R9" s="274">
        <v>0.06</v>
      </c>
      <c r="U9" s="274">
        <v>0</v>
      </c>
    </row>
    <row r="10" spans="1:29">
      <c r="A10" s="259" t="s">
        <v>36</v>
      </c>
      <c r="D10" s="270">
        <v>12.267667567567599</v>
      </c>
      <c r="E10" s="270">
        <v>11.130825</v>
      </c>
      <c r="F10" s="270">
        <v>4.3170250000000001</v>
      </c>
      <c r="G10" s="270">
        <v>6.6010344594594601</v>
      </c>
      <c r="H10" s="270">
        <v>10.790825</v>
      </c>
      <c r="I10" s="270">
        <v>15.227892405063301</v>
      </c>
      <c r="J10" s="271"/>
      <c r="K10" s="271"/>
      <c r="L10" s="270">
        <v>17.3</v>
      </c>
      <c r="M10" s="272"/>
      <c r="N10" s="273"/>
      <c r="O10" s="270">
        <v>38.14</v>
      </c>
      <c r="P10" s="273"/>
      <c r="Q10" s="273"/>
      <c r="R10" s="274">
        <v>38.29</v>
      </c>
      <c r="U10" s="274">
        <v>52.539175</v>
      </c>
    </row>
    <row r="11" spans="1:29" ht="15">
      <c r="A11" s="259" t="s">
        <v>92</v>
      </c>
      <c r="D11" s="270">
        <v>3.1450749999999998</v>
      </c>
      <c r="E11" s="270">
        <v>3.3121999999999998</v>
      </c>
      <c r="F11" s="270">
        <v>1.10175</v>
      </c>
      <c r="G11" s="270">
        <v>4.6249999999999999E-2</v>
      </c>
      <c r="H11" s="270">
        <v>10.694274999999999</v>
      </c>
      <c r="I11" s="270">
        <v>6.1842933544303804</v>
      </c>
      <c r="J11" s="271"/>
      <c r="K11" s="271"/>
      <c r="L11" s="270">
        <v>10.68</v>
      </c>
      <c r="M11" s="272"/>
      <c r="N11" s="273"/>
      <c r="O11" s="270">
        <v>11.68</v>
      </c>
      <c r="P11" s="273"/>
      <c r="Q11" s="273"/>
      <c r="R11" s="274">
        <v>9.9</v>
      </c>
      <c r="U11" s="175">
        <v>10.871325000000002</v>
      </c>
    </row>
    <row r="12" spans="1:29">
      <c r="D12" s="275"/>
      <c r="E12" s="275"/>
      <c r="F12" s="275"/>
      <c r="G12" s="275"/>
      <c r="H12" s="275"/>
      <c r="I12" s="275"/>
      <c r="J12" s="276"/>
      <c r="K12" s="277"/>
      <c r="L12" s="275"/>
      <c r="M12" s="268"/>
      <c r="R12" s="275"/>
    </row>
    <row r="13" spans="1:29" s="260" customFormat="1" ht="15">
      <c r="A13" s="260" t="s">
        <v>93</v>
      </c>
      <c r="B13" s="263"/>
      <c r="C13" s="278" t="s">
        <v>4093</v>
      </c>
      <c r="D13" s="264">
        <v>160</v>
      </c>
      <c r="E13" s="264">
        <v>160</v>
      </c>
      <c r="F13" s="264">
        <v>160</v>
      </c>
      <c r="G13" s="264">
        <v>160</v>
      </c>
      <c r="H13" s="264">
        <v>160</v>
      </c>
      <c r="I13" s="264">
        <v>159</v>
      </c>
      <c r="J13" s="265"/>
      <c r="K13" s="265"/>
      <c r="L13" s="264">
        <v>160</v>
      </c>
      <c r="M13" s="265"/>
      <c r="N13" s="265"/>
      <c r="O13" s="264">
        <v>180</v>
      </c>
      <c r="P13" s="265"/>
      <c r="Q13" s="265"/>
      <c r="R13" s="264">
        <v>179</v>
      </c>
      <c r="S13" s="265"/>
      <c r="T13" s="265"/>
      <c r="U13" s="264"/>
      <c r="V13" s="264"/>
      <c r="W13" s="264"/>
      <c r="X13" s="264"/>
      <c r="Y13" s="264"/>
      <c r="Z13" s="264"/>
      <c r="AA13" s="264"/>
      <c r="AB13" s="264"/>
    </row>
    <row r="14" spans="1:29" s="260" customFormat="1" ht="15">
      <c r="B14" s="263"/>
      <c r="C14" s="279" t="s">
        <v>299</v>
      </c>
      <c r="D14" s="264"/>
      <c r="E14" s="264"/>
      <c r="F14" s="264"/>
      <c r="G14" s="264"/>
      <c r="H14" s="264"/>
      <c r="I14" s="264"/>
      <c r="J14" s="265"/>
      <c r="K14" s="265"/>
      <c r="L14" s="264"/>
      <c r="M14" s="265"/>
      <c r="N14" s="265"/>
      <c r="O14" s="264"/>
      <c r="P14" s="265"/>
      <c r="Q14" s="265"/>
      <c r="R14" s="264"/>
      <c r="S14" s="265"/>
      <c r="T14" s="265"/>
      <c r="U14" s="264"/>
      <c r="V14" s="264"/>
      <c r="W14" s="264"/>
      <c r="X14" s="264"/>
      <c r="Y14" s="264"/>
      <c r="Z14" s="264"/>
      <c r="AA14" s="264"/>
      <c r="AB14" s="264"/>
    </row>
    <row r="15" spans="1:29" s="260" customFormat="1" ht="15">
      <c r="B15" s="263"/>
      <c r="C15" s="177" t="s">
        <v>4130</v>
      </c>
      <c r="D15" s="264"/>
      <c r="E15" s="264"/>
      <c r="F15" s="264"/>
      <c r="G15" s="264"/>
      <c r="H15" s="264"/>
      <c r="I15" s="264"/>
      <c r="J15" s="265"/>
      <c r="K15" s="265"/>
      <c r="L15" s="264"/>
      <c r="M15" s="265"/>
      <c r="N15" s="265"/>
      <c r="O15" s="264"/>
      <c r="P15" s="265"/>
      <c r="Q15" s="265"/>
      <c r="R15" s="264"/>
      <c r="S15" s="265"/>
      <c r="T15" s="265"/>
      <c r="U15" s="264"/>
      <c r="V15" s="264"/>
      <c r="W15" s="264"/>
      <c r="X15" s="264"/>
      <c r="Y15" s="264"/>
      <c r="Z15" s="264"/>
      <c r="AA15" s="264"/>
      <c r="AB15" s="264"/>
    </row>
    <row r="16" spans="1:29" ht="15">
      <c r="A16" s="259" t="s">
        <v>95</v>
      </c>
      <c r="B16" s="269" t="s">
        <v>158</v>
      </c>
      <c r="C16" s="280" t="str">
        <f>VLOOKUP(B16,A_soortinfo!C:F,4,FALSE)</f>
        <v>nvt</v>
      </c>
      <c r="D16" s="281">
        <v>33</v>
      </c>
      <c r="E16" s="281">
        <v>26</v>
      </c>
      <c r="F16" s="281">
        <v>26</v>
      </c>
      <c r="G16" s="281">
        <v>20</v>
      </c>
      <c r="H16" s="281">
        <v>104</v>
      </c>
      <c r="I16" s="281">
        <v>100</v>
      </c>
      <c r="J16" s="282"/>
      <c r="K16" s="282"/>
      <c r="L16" s="281">
        <v>102</v>
      </c>
      <c r="M16" s="283"/>
      <c r="N16" s="284"/>
      <c r="O16" s="281">
        <v>113</v>
      </c>
      <c r="P16" s="284"/>
      <c r="Q16" s="284"/>
      <c r="R16" s="285">
        <v>95</v>
      </c>
      <c r="U16" s="261">
        <v>105</v>
      </c>
    </row>
    <row r="17" spans="1:21" ht="15">
      <c r="A17" s="259" t="s">
        <v>55</v>
      </c>
      <c r="B17" s="269" t="s">
        <v>56</v>
      </c>
      <c r="C17" s="280" t="str">
        <f>VLOOKUP(B17,A_soortinfo!C:F,4,FALSE)</f>
        <v>nvt</v>
      </c>
      <c r="D17" s="281">
        <v>0</v>
      </c>
      <c r="E17" s="281">
        <v>0</v>
      </c>
      <c r="F17" s="281">
        <v>0</v>
      </c>
      <c r="G17" s="281">
        <v>0</v>
      </c>
      <c r="H17" s="281">
        <v>0</v>
      </c>
      <c r="I17" s="281">
        <v>3</v>
      </c>
      <c r="J17" s="282"/>
      <c r="K17" s="282"/>
      <c r="L17" s="281">
        <v>180</v>
      </c>
      <c r="M17" s="283"/>
      <c r="N17" s="284"/>
      <c r="O17" s="281">
        <v>1</v>
      </c>
      <c r="P17" s="284"/>
      <c r="Q17" s="284"/>
      <c r="R17" s="285">
        <v>1</v>
      </c>
      <c r="U17" s="261">
        <v>7</v>
      </c>
    </row>
    <row r="18" spans="1:21" ht="15">
      <c r="A18" s="259" t="s">
        <v>196</v>
      </c>
      <c r="B18" s="269" t="s">
        <v>224</v>
      </c>
      <c r="C18" s="280" t="str">
        <f>VLOOKUP(B18,A_soortinfo!C:F,4,FALSE)</f>
        <v>nvt</v>
      </c>
      <c r="D18" s="281">
        <v>0</v>
      </c>
      <c r="E18" s="281">
        <v>0</v>
      </c>
      <c r="F18" s="281">
        <v>0</v>
      </c>
      <c r="G18" s="281">
        <v>0</v>
      </c>
      <c r="H18" s="281">
        <v>0</v>
      </c>
      <c r="I18" s="281">
        <v>0</v>
      </c>
      <c r="J18" s="282"/>
      <c r="K18" s="282"/>
      <c r="L18" s="281">
        <v>0</v>
      </c>
      <c r="M18" s="283"/>
      <c r="N18" s="284"/>
      <c r="O18" s="281">
        <v>14</v>
      </c>
      <c r="P18" s="284"/>
      <c r="Q18" s="284"/>
      <c r="R18" s="285">
        <v>0</v>
      </c>
      <c r="U18" s="290">
        <v>0</v>
      </c>
    </row>
    <row r="19" spans="1:21" ht="15">
      <c r="A19" s="259" t="s">
        <v>250</v>
      </c>
      <c r="C19" s="280"/>
      <c r="D19" s="281">
        <v>16</v>
      </c>
      <c r="E19" s="281">
        <v>15</v>
      </c>
      <c r="F19" s="281">
        <v>15</v>
      </c>
      <c r="G19" s="281">
        <v>12</v>
      </c>
      <c r="H19" s="281">
        <v>62</v>
      </c>
      <c r="I19" s="281">
        <v>29</v>
      </c>
      <c r="J19" s="282"/>
      <c r="K19" s="282"/>
      <c r="L19" s="281">
        <v>49</v>
      </c>
      <c r="M19" s="283"/>
      <c r="N19" s="284"/>
      <c r="O19" s="281">
        <v>108</v>
      </c>
      <c r="P19" s="284"/>
      <c r="Q19" s="284"/>
      <c r="R19" s="285">
        <v>82</v>
      </c>
      <c r="U19" s="290">
        <v>0</v>
      </c>
    </row>
    <row r="20" spans="1:21" ht="15">
      <c r="C20" s="280"/>
      <c r="D20" s="281"/>
      <c r="E20" s="281"/>
      <c r="F20" s="281"/>
      <c r="G20" s="281"/>
      <c r="H20" s="281"/>
      <c r="I20" s="281"/>
      <c r="J20" s="284"/>
      <c r="K20" s="284"/>
      <c r="L20" s="281"/>
      <c r="M20" s="284"/>
      <c r="N20" s="284"/>
      <c r="O20" s="281"/>
      <c r="P20" s="284"/>
      <c r="Q20" s="284"/>
      <c r="R20" s="285"/>
      <c r="U20" s="290">
        <v>0</v>
      </c>
    </row>
    <row r="21" spans="1:21" ht="15">
      <c r="A21" s="259" t="s">
        <v>96</v>
      </c>
      <c r="B21" s="269" t="s">
        <v>153</v>
      </c>
      <c r="C21" s="280" t="str">
        <f>VLOOKUP(B21,A_soortinfo!C:F,4,FALSE)</f>
        <v>nvt</v>
      </c>
      <c r="D21" s="281">
        <v>0</v>
      </c>
      <c r="E21" s="281">
        <v>0</v>
      </c>
      <c r="F21" s="281">
        <v>0</v>
      </c>
      <c r="G21" s="281">
        <v>0</v>
      </c>
      <c r="H21" s="281">
        <v>0</v>
      </c>
      <c r="I21" s="281">
        <v>1</v>
      </c>
      <c r="J21" s="282"/>
      <c r="K21" s="282"/>
      <c r="L21" s="281">
        <v>0</v>
      </c>
      <c r="M21" s="283"/>
      <c r="N21" s="284"/>
      <c r="O21" s="281">
        <v>0</v>
      </c>
      <c r="P21" s="284"/>
      <c r="Q21" s="284"/>
      <c r="R21" s="285">
        <v>0</v>
      </c>
      <c r="U21" s="290">
        <v>0</v>
      </c>
    </row>
    <row r="22" spans="1:21" ht="15">
      <c r="C22" s="280"/>
      <c r="D22" s="281"/>
      <c r="E22" s="281"/>
      <c r="F22" s="281"/>
      <c r="G22" s="281"/>
      <c r="H22" s="281"/>
      <c r="I22" s="281"/>
      <c r="J22" s="282"/>
      <c r="K22" s="282"/>
      <c r="L22" s="281"/>
      <c r="M22" s="283"/>
      <c r="N22" s="284"/>
      <c r="O22" s="281"/>
      <c r="P22" s="284"/>
      <c r="Q22" s="284"/>
      <c r="R22" s="285"/>
      <c r="U22" s="290">
        <v>0</v>
      </c>
    </row>
    <row r="23" spans="1:21" ht="15">
      <c r="A23" s="259" t="s">
        <v>10</v>
      </c>
      <c r="B23" s="269" t="s">
        <v>136</v>
      </c>
      <c r="C23" s="280" t="str">
        <f>VLOOKUP(B23,A_soortinfo!C:F,4,FALSE)</f>
        <v>nvt</v>
      </c>
      <c r="D23" s="281">
        <v>3</v>
      </c>
      <c r="E23" s="281">
        <v>0</v>
      </c>
      <c r="F23" s="281">
        <v>0</v>
      </c>
      <c r="G23" s="281">
        <v>0</v>
      </c>
      <c r="H23" s="281">
        <v>2</v>
      </c>
      <c r="I23" s="281">
        <v>0</v>
      </c>
      <c r="J23" s="282"/>
      <c r="K23" s="282"/>
      <c r="L23" s="281">
        <v>2</v>
      </c>
      <c r="M23" s="283"/>
      <c r="N23" s="284"/>
      <c r="O23" s="281">
        <v>12</v>
      </c>
      <c r="P23" s="284"/>
      <c r="Q23" s="284"/>
      <c r="R23" s="285">
        <v>16</v>
      </c>
      <c r="U23" s="261">
        <v>34</v>
      </c>
    </row>
    <row r="24" spans="1:21" ht="15">
      <c r="A24" s="259" t="s">
        <v>267</v>
      </c>
      <c r="B24" s="269" t="s">
        <v>53</v>
      </c>
      <c r="C24" s="280" t="str">
        <f>VLOOKUP(B24,A_soortinfo!C:F,4,FALSE)</f>
        <v>BE</v>
      </c>
      <c r="D24" s="281">
        <v>0</v>
      </c>
      <c r="E24" s="281">
        <v>0</v>
      </c>
      <c r="F24" s="281">
        <v>0</v>
      </c>
      <c r="G24" s="281">
        <v>0</v>
      </c>
      <c r="H24" s="281">
        <v>0</v>
      </c>
      <c r="I24" s="281">
        <v>0</v>
      </c>
      <c r="J24" s="282"/>
      <c r="K24" s="282"/>
      <c r="L24" s="281">
        <v>0</v>
      </c>
      <c r="M24" s="283"/>
      <c r="N24" s="284"/>
      <c r="O24" s="281">
        <v>6</v>
      </c>
      <c r="P24" s="284"/>
      <c r="Q24" s="284"/>
      <c r="R24" s="285">
        <v>6</v>
      </c>
      <c r="U24" s="261">
        <v>12</v>
      </c>
    </row>
    <row r="25" spans="1:21" ht="15">
      <c r="A25" s="259" t="s">
        <v>268</v>
      </c>
      <c r="B25" s="269" t="s">
        <v>72</v>
      </c>
      <c r="C25" s="280" t="str">
        <f>VLOOKUP(B25,A_soortinfo!C:F,4,FALSE)</f>
        <v>nvt</v>
      </c>
      <c r="D25" s="281">
        <v>0</v>
      </c>
      <c r="E25" s="281">
        <v>0</v>
      </c>
      <c r="F25" s="281">
        <v>0</v>
      </c>
      <c r="G25" s="281">
        <v>0</v>
      </c>
      <c r="H25" s="281">
        <v>0</v>
      </c>
      <c r="I25" s="281">
        <v>0</v>
      </c>
      <c r="J25" s="282"/>
      <c r="K25" s="282"/>
      <c r="L25" s="281">
        <v>0</v>
      </c>
      <c r="M25" s="283"/>
      <c r="N25" s="284"/>
      <c r="O25" s="281">
        <v>6</v>
      </c>
      <c r="P25" s="284"/>
      <c r="Q25" s="284"/>
      <c r="R25" s="285">
        <v>0</v>
      </c>
      <c r="U25" s="261">
        <v>22</v>
      </c>
    </row>
    <row r="26" spans="1:21" ht="15">
      <c r="A26" s="259" t="s">
        <v>275</v>
      </c>
      <c r="B26" s="269" t="s">
        <v>102</v>
      </c>
      <c r="C26" s="280" t="str">
        <f>VLOOKUP(B26,A_soortinfo!C:F,4,FALSE)</f>
        <v>TNB</v>
      </c>
      <c r="D26" s="281">
        <v>0</v>
      </c>
      <c r="E26" s="281">
        <v>0</v>
      </c>
      <c r="F26" s="281">
        <v>0</v>
      </c>
      <c r="G26" s="281">
        <v>0</v>
      </c>
      <c r="H26" s="281">
        <v>0</v>
      </c>
      <c r="I26" s="281">
        <v>0</v>
      </c>
      <c r="J26" s="282"/>
      <c r="K26" s="282"/>
      <c r="L26" s="281">
        <v>1</v>
      </c>
      <c r="M26" s="283"/>
      <c r="N26" s="284"/>
      <c r="O26" s="281">
        <v>0</v>
      </c>
      <c r="P26" s="284"/>
      <c r="Q26" s="284"/>
      <c r="R26" s="285">
        <v>0</v>
      </c>
      <c r="U26" s="290">
        <v>0</v>
      </c>
    </row>
    <row r="27" spans="1:21" ht="15">
      <c r="A27" s="259" t="s">
        <v>275</v>
      </c>
      <c r="B27" s="269" t="s">
        <v>192</v>
      </c>
      <c r="C27" s="280" t="str">
        <f>VLOOKUP(B27,A_soortinfo!C:F,4,FALSE)</f>
        <v>nvt</v>
      </c>
      <c r="D27" s="281">
        <v>0</v>
      </c>
      <c r="E27" s="281">
        <v>0</v>
      </c>
      <c r="F27" s="281">
        <v>0</v>
      </c>
      <c r="G27" s="281">
        <v>0</v>
      </c>
      <c r="H27" s="281">
        <v>0</v>
      </c>
      <c r="I27" s="281">
        <v>0</v>
      </c>
      <c r="J27" s="282"/>
      <c r="K27" s="282"/>
      <c r="L27" s="281">
        <v>0</v>
      </c>
      <c r="M27" s="283"/>
      <c r="N27" s="284"/>
      <c r="O27" s="281">
        <v>0</v>
      </c>
      <c r="P27" s="284"/>
      <c r="Q27" s="284"/>
      <c r="R27" s="285">
        <v>4</v>
      </c>
      <c r="U27" s="261">
        <v>1</v>
      </c>
    </row>
    <row r="28" spans="1:21" ht="15">
      <c r="A28" s="259" t="s">
        <v>269</v>
      </c>
      <c r="B28" s="269" t="s">
        <v>71</v>
      </c>
      <c r="C28" s="280" t="str">
        <f>VLOOKUP(B28,A_soortinfo!C:F,4,FALSE)</f>
        <v>nvt</v>
      </c>
      <c r="D28" s="281">
        <v>0</v>
      </c>
      <c r="E28" s="281">
        <v>0</v>
      </c>
      <c r="F28" s="281">
        <v>0</v>
      </c>
      <c r="G28" s="281">
        <v>0</v>
      </c>
      <c r="H28" s="281">
        <v>0</v>
      </c>
      <c r="I28" s="281">
        <v>0</v>
      </c>
      <c r="J28" s="284"/>
      <c r="K28" s="284"/>
      <c r="L28" s="281">
        <v>0</v>
      </c>
      <c r="M28" s="284"/>
      <c r="N28" s="284"/>
      <c r="O28" s="281">
        <v>0</v>
      </c>
      <c r="P28" s="284"/>
      <c r="Q28" s="284"/>
      <c r="R28" s="285">
        <v>5</v>
      </c>
      <c r="U28" s="261">
        <v>2</v>
      </c>
    </row>
    <row r="29" spans="1:21" ht="15">
      <c r="A29" s="259" t="s">
        <v>271</v>
      </c>
      <c r="B29" s="269" t="s">
        <v>78</v>
      </c>
      <c r="C29" s="280" t="str">
        <f>VLOOKUP(B29,A_soortinfo!C:F,4,FALSE)</f>
        <v>EB</v>
      </c>
      <c r="D29" s="281">
        <v>0</v>
      </c>
      <c r="E29" s="281">
        <v>0</v>
      </c>
      <c r="F29" s="281">
        <v>0</v>
      </c>
      <c r="G29" s="281">
        <v>0</v>
      </c>
      <c r="H29" s="281">
        <v>0</v>
      </c>
      <c r="I29" s="281">
        <v>0</v>
      </c>
      <c r="J29" s="284"/>
      <c r="K29" s="284"/>
      <c r="L29" s="281">
        <v>0</v>
      </c>
      <c r="M29" s="284"/>
      <c r="N29" s="284"/>
      <c r="O29" s="281">
        <v>0</v>
      </c>
      <c r="P29" s="284"/>
      <c r="Q29" s="284"/>
      <c r="R29" s="285">
        <v>1</v>
      </c>
      <c r="U29" s="261">
        <v>1</v>
      </c>
    </row>
    <row r="30" spans="1:21" ht="15">
      <c r="A30" s="259" t="s">
        <v>270</v>
      </c>
      <c r="B30" s="269" t="s">
        <v>88</v>
      </c>
      <c r="C30" s="280" t="str">
        <f>VLOOKUP(B30,A_soortinfo!C:F,4,FALSE)</f>
        <v>TNB</v>
      </c>
      <c r="D30" s="281">
        <v>0</v>
      </c>
      <c r="E30" s="281">
        <v>0</v>
      </c>
      <c r="F30" s="281">
        <v>0</v>
      </c>
      <c r="G30" s="281">
        <v>0</v>
      </c>
      <c r="H30" s="281">
        <v>0</v>
      </c>
      <c r="I30" s="281">
        <v>0</v>
      </c>
      <c r="J30" s="284"/>
      <c r="K30" s="284"/>
      <c r="L30" s="281">
        <v>0</v>
      </c>
      <c r="M30" s="284"/>
      <c r="N30" s="284"/>
      <c r="O30" s="281">
        <v>0</v>
      </c>
      <c r="P30" s="284"/>
      <c r="Q30" s="284"/>
      <c r="R30" s="285">
        <v>2</v>
      </c>
      <c r="U30" s="261">
        <v>4</v>
      </c>
    </row>
    <row r="31" spans="1:21" ht="15">
      <c r="A31" s="259" t="s">
        <v>11</v>
      </c>
      <c r="B31" s="269" t="s">
        <v>79</v>
      </c>
      <c r="C31" s="280" t="str">
        <f>VLOOKUP(B31,A_soortinfo!C:F,4,FALSE)</f>
        <v>BE</v>
      </c>
      <c r="D31" s="281">
        <v>0</v>
      </c>
      <c r="E31" s="281">
        <v>0</v>
      </c>
      <c r="F31" s="281">
        <v>0</v>
      </c>
      <c r="G31" s="281">
        <v>0</v>
      </c>
      <c r="H31" s="281">
        <v>0</v>
      </c>
      <c r="I31" s="281">
        <v>0</v>
      </c>
      <c r="J31" s="284"/>
      <c r="K31" s="284"/>
      <c r="L31" s="281">
        <v>0</v>
      </c>
      <c r="M31" s="284"/>
      <c r="N31" s="284"/>
      <c r="O31" s="281">
        <v>0</v>
      </c>
      <c r="P31" s="284"/>
      <c r="Q31" s="284"/>
      <c r="R31" s="285">
        <v>2</v>
      </c>
      <c r="U31" s="290">
        <v>0</v>
      </c>
    </row>
    <row r="32" spans="1:21" ht="15">
      <c r="A32" s="259" t="s">
        <v>22</v>
      </c>
      <c r="B32" s="269" t="s">
        <v>160</v>
      </c>
      <c r="C32" s="280" t="str">
        <f>VLOOKUP(B32,A_soortinfo!C:F,4,FALSE)</f>
        <v>nvt</v>
      </c>
      <c r="D32" s="281">
        <v>2</v>
      </c>
      <c r="E32" s="281">
        <v>2</v>
      </c>
      <c r="F32" s="281">
        <v>0</v>
      </c>
      <c r="G32" s="281">
        <v>2</v>
      </c>
      <c r="H32" s="281">
        <v>20</v>
      </c>
      <c r="I32" s="281">
        <v>32</v>
      </c>
      <c r="J32" s="282"/>
      <c r="K32" s="282"/>
      <c r="L32" s="281">
        <v>73</v>
      </c>
      <c r="M32" s="283"/>
      <c r="N32" s="284"/>
      <c r="O32" s="281">
        <v>107</v>
      </c>
      <c r="P32" s="284"/>
      <c r="Q32" s="284"/>
      <c r="R32" s="285">
        <v>81</v>
      </c>
      <c r="U32" s="261">
        <v>52</v>
      </c>
    </row>
    <row r="33" spans="1:21" ht="15">
      <c r="A33" s="259" t="s">
        <v>66</v>
      </c>
      <c r="B33" s="269" t="s">
        <v>67</v>
      </c>
      <c r="C33" s="280" t="str">
        <f>VLOOKUP(B33,A_soortinfo!C:F,4,FALSE)</f>
        <v>exoot</v>
      </c>
      <c r="D33" s="281">
        <v>0</v>
      </c>
      <c r="E33" s="281">
        <v>0</v>
      </c>
      <c r="F33" s="281">
        <v>0</v>
      </c>
      <c r="G33" s="281">
        <v>0</v>
      </c>
      <c r="H33" s="281">
        <v>0</v>
      </c>
      <c r="I33" s="281">
        <v>0</v>
      </c>
      <c r="J33" s="282"/>
      <c r="K33" s="282"/>
      <c r="L33" s="281">
        <v>0</v>
      </c>
      <c r="M33" s="283"/>
      <c r="N33" s="284"/>
      <c r="O33" s="281">
        <v>1</v>
      </c>
      <c r="P33" s="284"/>
      <c r="Q33" s="284"/>
      <c r="R33" s="285">
        <v>13</v>
      </c>
      <c r="U33" s="261">
        <v>4</v>
      </c>
    </row>
    <row r="34" spans="1:21" ht="15">
      <c r="A34" s="259" t="s">
        <v>12</v>
      </c>
      <c r="B34" s="269" t="s">
        <v>80</v>
      </c>
      <c r="C34" s="280" t="str">
        <f>VLOOKUP(B34,A_soortinfo!C:F,4,FALSE)</f>
        <v>nvt</v>
      </c>
      <c r="D34" s="281">
        <v>4</v>
      </c>
      <c r="E34" s="281">
        <v>5</v>
      </c>
      <c r="F34" s="281">
        <v>4</v>
      </c>
      <c r="G34" s="281">
        <v>7</v>
      </c>
      <c r="H34" s="281">
        <v>10</v>
      </c>
      <c r="I34" s="281">
        <v>26</v>
      </c>
      <c r="J34" s="282"/>
      <c r="K34" s="282"/>
      <c r="L34" s="281">
        <v>36</v>
      </c>
      <c r="M34" s="283"/>
      <c r="N34" s="284"/>
      <c r="O34" s="281">
        <v>115</v>
      </c>
      <c r="P34" s="284"/>
      <c r="Q34" s="284"/>
      <c r="R34" s="285">
        <v>107</v>
      </c>
      <c r="U34" s="261">
        <v>112</v>
      </c>
    </row>
    <row r="35" spans="1:21" ht="15">
      <c r="A35" s="259" t="s">
        <v>206</v>
      </c>
      <c r="B35" s="269" t="s">
        <v>129</v>
      </c>
      <c r="C35" s="280" t="str">
        <f>VLOOKUP(B35,A_soortinfo!C:F,4,FALSE)</f>
        <v>nvt</v>
      </c>
      <c r="D35" s="281">
        <v>9</v>
      </c>
      <c r="E35" s="281">
        <v>5</v>
      </c>
      <c r="F35" s="281">
        <v>1</v>
      </c>
      <c r="G35" s="281">
        <v>4</v>
      </c>
      <c r="H35" s="281">
        <v>7</v>
      </c>
      <c r="I35" s="281">
        <v>12</v>
      </c>
      <c r="J35" s="282"/>
      <c r="K35" s="282"/>
      <c r="L35" s="281">
        <v>14</v>
      </c>
      <c r="M35" s="283"/>
      <c r="N35" s="284"/>
      <c r="O35" s="281">
        <v>17</v>
      </c>
      <c r="P35" s="284"/>
      <c r="Q35" s="284"/>
      <c r="R35" s="285">
        <v>6</v>
      </c>
      <c r="U35" s="290">
        <v>0</v>
      </c>
    </row>
    <row r="36" spans="1:21" ht="15">
      <c r="A36" s="259" t="s">
        <v>13</v>
      </c>
      <c r="B36" s="269" t="s">
        <v>161</v>
      </c>
      <c r="C36" s="280" t="str">
        <f>VLOOKUP(B36,A_soortinfo!C:F,4,FALSE)</f>
        <v>nvt</v>
      </c>
      <c r="D36" s="281">
        <v>25</v>
      </c>
      <c r="E36" s="281">
        <v>31</v>
      </c>
      <c r="F36" s="281">
        <v>25</v>
      </c>
      <c r="G36" s="281">
        <v>38</v>
      </c>
      <c r="H36" s="281">
        <v>52</v>
      </c>
      <c r="I36" s="281">
        <v>91</v>
      </c>
      <c r="J36" s="282"/>
      <c r="K36" s="282"/>
      <c r="L36" s="281">
        <v>79</v>
      </c>
      <c r="M36" s="283"/>
      <c r="N36" s="284"/>
      <c r="O36" s="281">
        <v>15</v>
      </c>
      <c r="P36" s="284"/>
      <c r="Q36" s="284"/>
      <c r="R36" s="285">
        <v>37</v>
      </c>
      <c r="U36" s="261">
        <v>12</v>
      </c>
    </row>
    <row r="37" spans="1:21" ht="15">
      <c r="A37" s="259" t="s">
        <v>42</v>
      </c>
      <c r="B37" s="269" t="s">
        <v>137</v>
      </c>
      <c r="C37" s="280" t="str">
        <f>VLOOKUP(B37,A_soortinfo!C:F,4,FALSE)</f>
        <v>nvt</v>
      </c>
      <c r="D37" s="281">
        <v>0</v>
      </c>
      <c r="E37" s="281">
        <v>0</v>
      </c>
      <c r="F37" s="281">
        <v>0</v>
      </c>
      <c r="G37" s="281">
        <v>0</v>
      </c>
      <c r="H37" s="281">
        <v>0</v>
      </c>
      <c r="I37" s="281">
        <v>0</v>
      </c>
      <c r="J37" s="282"/>
      <c r="K37" s="282"/>
      <c r="L37" s="281">
        <v>1</v>
      </c>
      <c r="M37" s="283"/>
      <c r="N37" s="284"/>
      <c r="O37" s="281">
        <v>6</v>
      </c>
      <c r="P37" s="284"/>
      <c r="Q37" s="284"/>
      <c r="R37" s="285">
        <v>1</v>
      </c>
      <c r="U37" s="261">
        <v>1</v>
      </c>
    </row>
    <row r="38" spans="1:21" ht="15">
      <c r="A38" s="259" t="s">
        <v>109</v>
      </c>
      <c r="B38" s="269" t="s">
        <v>146</v>
      </c>
      <c r="C38" s="280" t="str">
        <f>VLOOKUP(B38,A_soortinfo!C:F,4,FALSE)</f>
        <v>nvt</v>
      </c>
      <c r="D38" s="281">
        <v>0</v>
      </c>
      <c r="E38" s="281">
        <v>0</v>
      </c>
      <c r="F38" s="281">
        <v>0</v>
      </c>
      <c r="G38" s="281">
        <v>1</v>
      </c>
      <c r="H38" s="281">
        <v>0</v>
      </c>
      <c r="I38" s="281">
        <v>1</v>
      </c>
      <c r="J38" s="282"/>
      <c r="K38" s="282"/>
      <c r="L38" s="281">
        <v>0</v>
      </c>
      <c r="M38" s="283"/>
      <c r="N38" s="284"/>
      <c r="O38" s="281">
        <v>1</v>
      </c>
      <c r="P38" s="284"/>
      <c r="Q38" s="284"/>
      <c r="R38" s="285">
        <v>0</v>
      </c>
      <c r="U38" s="290">
        <v>0</v>
      </c>
    </row>
    <row r="39" spans="1:21" ht="15">
      <c r="A39" s="259" t="s">
        <v>40</v>
      </c>
      <c r="B39" s="269" t="s">
        <v>140</v>
      </c>
      <c r="C39" s="280" t="str">
        <f>VLOOKUP(B39,A_soortinfo!C:F,4,FALSE)</f>
        <v>nvt</v>
      </c>
      <c r="D39" s="281">
        <v>0</v>
      </c>
      <c r="E39" s="281">
        <v>0</v>
      </c>
      <c r="F39" s="281">
        <v>0</v>
      </c>
      <c r="G39" s="281">
        <v>0</v>
      </c>
      <c r="H39" s="281">
        <v>0</v>
      </c>
      <c r="I39" s="281">
        <v>0</v>
      </c>
      <c r="J39" s="282"/>
      <c r="K39" s="282"/>
      <c r="L39" s="281">
        <v>1</v>
      </c>
      <c r="M39" s="283"/>
      <c r="N39" s="284"/>
      <c r="O39" s="281">
        <v>1</v>
      </c>
      <c r="P39" s="284"/>
      <c r="Q39" s="284"/>
      <c r="R39" s="285">
        <v>1</v>
      </c>
      <c r="U39" s="290">
        <v>0</v>
      </c>
    </row>
    <row r="40" spans="1:21" ht="15">
      <c r="A40" s="259" t="s">
        <v>98</v>
      </c>
      <c r="B40" s="269" t="s">
        <v>149</v>
      </c>
      <c r="C40" s="280" t="str">
        <f>VLOOKUP(B40,A_soortinfo!C:F,4,FALSE)</f>
        <v>nvt</v>
      </c>
      <c r="D40" s="281">
        <v>0</v>
      </c>
      <c r="E40" s="281">
        <v>0</v>
      </c>
      <c r="F40" s="281">
        <v>0</v>
      </c>
      <c r="G40" s="281">
        <v>1</v>
      </c>
      <c r="H40" s="281">
        <v>0</v>
      </c>
      <c r="I40" s="281">
        <v>0</v>
      </c>
      <c r="J40" s="282"/>
      <c r="K40" s="282"/>
      <c r="L40" s="281">
        <v>0</v>
      </c>
      <c r="M40" s="283"/>
      <c r="N40" s="284"/>
      <c r="O40" s="281">
        <v>1</v>
      </c>
      <c r="P40" s="284"/>
      <c r="Q40" s="284"/>
      <c r="R40" s="285">
        <v>2</v>
      </c>
      <c r="U40" s="290">
        <v>0</v>
      </c>
    </row>
    <row r="41" spans="1:21" ht="15">
      <c r="A41" s="259" t="s">
        <v>14</v>
      </c>
      <c r="B41" s="269" t="s">
        <v>4131</v>
      </c>
      <c r="C41" s="280" t="str">
        <f>VLOOKUP(B41,A_soortinfo!C:F,4,FALSE)</f>
        <v>nvt</v>
      </c>
      <c r="D41" s="281">
        <v>86</v>
      </c>
      <c r="E41" s="281">
        <v>89</v>
      </c>
      <c r="F41" s="281">
        <v>71</v>
      </c>
      <c r="G41" s="281">
        <v>102</v>
      </c>
      <c r="H41" s="281">
        <v>96</v>
      </c>
      <c r="I41" s="281">
        <v>105</v>
      </c>
      <c r="J41" s="282"/>
      <c r="K41" s="282"/>
      <c r="L41" s="281">
        <v>82</v>
      </c>
      <c r="M41" s="283"/>
      <c r="N41" s="284"/>
      <c r="O41" s="281">
        <v>82</v>
      </c>
      <c r="P41" s="284"/>
      <c r="Q41" s="284"/>
      <c r="R41" s="285">
        <v>69</v>
      </c>
      <c r="U41" s="261">
        <v>56</v>
      </c>
    </row>
    <row r="42" spans="1:21" ht="15">
      <c r="A42" s="259" t="s">
        <v>18</v>
      </c>
      <c r="B42" s="269" t="s">
        <v>58</v>
      </c>
      <c r="C42" s="280" t="str">
        <f>VLOOKUP(B42,A_soortinfo!C:F,4,FALSE)</f>
        <v>exoot</v>
      </c>
      <c r="D42" s="281">
        <v>0</v>
      </c>
      <c r="E42" s="281">
        <v>0</v>
      </c>
      <c r="F42" s="281">
        <v>0</v>
      </c>
      <c r="G42" s="281">
        <v>0</v>
      </c>
      <c r="H42" s="281">
        <v>1</v>
      </c>
      <c r="I42" s="281">
        <v>0</v>
      </c>
      <c r="J42" s="282"/>
      <c r="K42" s="282"/>
      <c r="L42" s="281">
        <v>0</v>
      </c>
      <c r="M42" s="283"/>
      <c r="N42" s="284"/>
      <c r="O42" s="281">
        <v>92</v>
      </c>
      <c r="P42" s="284"/>
      <c r="Q42" s="284"/>
      <c r="R42" s="285">
        <v>36</v>
      </c>
      <c r="U42" s="261">
        <v>18</v>
      </c>
    </row>
    <row r="43" spans="1:21" ht="15">
      <c r="A43" s="259" t="s">
        <v>17</v>
      </c>
      <c r="B43" s="269" t="s">
        <v>216</v>
      </c>
      <c r="C43" s="280" t="str">
        <f>VLOOKUP(B43,A_soortinfo!C:F,4,FALSE)</f>
        <v>KW</v>
      </c>
      <c r="D43" s="281">
        <v>1</v>
      </c>
      <c r="E43" s="281">
        <v>1</v>
      </c>
      <c r="F43" s="281">
        <v>5</v>
      </c>
      <c r="G43" s="281">
        <v>0</v>
      </c>
      <c r="H43" s="281">
        <v>9</v>
      </c>
      <c r="I43" s="281">
        <v>18</v>
      </c>
      <c r="J43" s="282"/>
      <c r="K43" s="282"/>
      <c r="L43" s="281">
        <v>30</v>
      </c>
      <c r="M43" s="283"/>
      <c r="N43" s="284"/>
      <c r="O43" s="281">
        <v>18</v>
      </c>
      <c r="P43" s="284"/>
      <c r="Q43" s="284"/>
      <c r="R43" s="285">
        <v>0</v>
      </c>
      <c r="U43" s="290">
        <v>0</v>
      </c>
    </row>
    <row r="44" spans="1:21" ht="15">
      <c r="A44" s="259" t="s">
        <v>205</v>
      </c>
      <c r="B44" s="269" t="s">
        <v>225</v>
      </c>
      <c r="C44" s="280" t="str">
        <f>VLOOKUP(B44,A_soortinfo!C:F,4,FALSE)</f>
        <v>BE</v>
      </c>
      <c r="D44" s="281">
        <v>3</v>
      </c>
      <c r="E44" s="281">
        <v>0</v>
      </c>
      <c r="F44" s="281">
        <v>0</v>
      </c>
      <c r="G44" s="281">
        <v>0</v>
      </c>
      <c r="H44" s="281">
        <v>0</v>
      </c>
      <c r="I44" s="281">
        <v>0</v>
      </c>
      <c r="J44" s="282"/>
      <c r="K44" s="282"/>
      <c r="L44" s="281">
        <v>0</v>
      </c>
      <c r="M44" s="283"/>
      <c r="N44" s="284"/>
      <c r="O44" s="281">
        <v>0</v>
      </c>
      <c r="P44" s="284"/>
      <c r="Q44" s="284"/>
      <c r="R44" s="285">
        <v>0</v>
      </c>
      <c r="U44" s="290">
        <v>0</v>
      </c>
    </row>
    <row r="45" spans="1:21" ht="15">
      <c r="A45" s="259" t="s">
        <v>124</v>
      </c>
      <c r="B45" s="269" t="s">
        <v>144</v>
      </c>
      <c r="C45" s="280" t="str">
        <f>VLOOKUP(B45,A_soortinfo!C:F,4,FALSE)</f>
        <v>nvt</v>
      </c>
      <c r="D45" s="286">
        <v>0</v>
      </c>
      <c r="E45" s="286">
        <v>0</v>
      </c>
      <c r="F45" s="286">
        <v>3</v>
      </c>
      <c r="G45" s="286">
        <v>0</v>
      </c>
      <c r="H45" s="286">
        <v>8</v>
      </c>
      <c r="I45" s="286">
        <v>9</v>
      </c>
      <c r="J45" s="287"/>
      <c r="K45" s="287"/>
      <c r="L45" s="286">
        <v>2</v>
      </c>
      <c r="M45" s="288"/>
      <c r="N45" s="289"/>
      <c r="O45" s="286">
        <v>0</v>
      </c>
      <c r="P45" s="289"/>
      <c r="Q45" s="289"/>
      <c r="R45" s="290">
        <v>0</v>
      </c>
      <c r="U45" s="261">
        <v>4</v>
      </c>
    </row>
    <row r="46" spans="1:21" ht="15">
      <c r="A46" s="259" t="s">
        <v>15</v>
      </c>
      <c r="B46" s="269" t="s">
        <v>143</v>
      </c>
      <c r="C46" s="280" t="str">
        <f>VLOOKUP(B46,A_soortinfo!C:F,4,FALSE)</f>
        <v>nvt</v>
      </c>
      <c r="D46" s="281">
        <v>13</v>
      </c>
      <c r="E46" s="281">
        <v>19</v>
      </c>
      <c r="F46" s="281">
        <v>30</v>
      </c>
      <c r="G46" s="281">
        <v>8</v>
      </c>
      <c r="H46" s="281">
        <v>15</v>
      </c>
      <c r="I46" s="281">
        <v>45</v>
      </c>
      <c r="J46" s="282"/>
      <c r="K46" s="282"/>
      <c r="L46" s="281">
        <v>41</v>
      </c>
      <c r="M46" s="283"/>
      <c r="N46" s="284"/>
      <c r="O46" s="281">
        <v>69</v>
      </c>
      <c r="P46" s="284"/>
      <c r="Q46" s="284"/>
      <c r="R46" s="285">
        <v>50</v>
      </c>
      <c r="U46" s="261">
        <v>78</v>
      </c>
    </row>
    <row r="47" spans="1:21" ht="15">
      <c r="A47" s="259" t="s">
        <v>117</v>
      </c>
      <c r="B47" s="269" t="s">
        <v>145</v>
      </c>
      <c r="C47" s="280" t="str">
        <f>VLOOKUP(B47,A_soortinfo!C:F,4,FALSE)</f>
        <v>nvt</v>
      </c>
      <c r="D47" s="281">
        <v>0</v>
      </c>
      <c r="E47" s="281">
        <v>0</v>
      </c>
      <c r="F47" s="281">
        <v>0</v>
      </c>
      <c r="G47" s="281">
        <v>0</v>
      </c>
      <c r="H47" s="281">
        <v>0</v>
      </c>
      <c r="I47" s="281">
        <v>0</v>
      </c>
      <c r="J47" s="282"/>
      <c r="K47" s="282"/>
      <c r="L47" s="281">
        <v>0</v>
      </c>
      <c r="M47" s="283"/>
      <c r="N47" s="284"/>
      <c r="O47" s="281">
        <v>0</v>
      </c>
      <c r="P47" s="284"/>
      <c r="Q47" s="284"/>
      <c r="R47" s="285">
        <v>1</v>
      </c>
      <c r="U47" s="290">
        <v>0</v>
      </c>
    </row>
    <row r="48" spans="1:21" ht="15">
      <c r="A48" s="259" t="s">
        <v>16</v>
      </c>
      <c r="B48" s="269" t="s">
        <v>162</v>
      </c>
      <c r="C48" s="280" t="str">
        <f>VLOOKUP(B48,A_soortinfo!C:F,4,FALSE)</f>
        <v>nvt</v>
      </c>
      <c r="D48" s="281">
        <v>47</v>
      </c>
      <c r="E48" s="281">
        <v>45</v>
      </c>
      <c r="F48" s="281">
        <v>40</v>
      </c>
      <c r="G48" s="281">
        <v>30</v>
      </c>
      <c r="H48" s="281">
        <v>58</v>
      </c>
      <c r="I48" s="281">
        <v>65</v>
      </c>
      <c r="J48" s="282"/>
      <c r="K48" s="282"/>
      <c r="L48" s="281">
        <v>54</v>
      </c>
      <c r="M48" s="283"/>
      <c r="N48" s="284"/>
      <c r="O48" s="281">
        <v>45</v>
      </c>
      <c r="P48" s="284"/>
      <c r="Q48" s="284"/>
      <c r="R48" s="285">
        <v>50</v>
      </c>
      <c r="U48" s="261">
        <v>59</v>
      </c>
    </row>
    <row r="49" spans="1:28" ht="15">
      <c r="A49" s="291" t="s">
        <v>279</v>
      </c>
      <c r="B49" s="292" t="s">
        <v>218</v>
      </c>
      <c r="C49" s="280" t="str">
        <f>VLOOKUP(B49,A_soortinfo!C:F,4,FALSE)</f>
        <v>nvt</v>
      </c>
      <c r="D49" s="281">
        <v>4</v>
      </c>
      <c r="E49" s="281">
        <v>14</v>
      </c>
      <c r="F49" s="281">
        <v>0</v>
      </c>
      <c r="G49" s="281">
        <v>1</v>
      </c>
      <c r="H49" s="281">
        <v>2</v>
      </c>
      <c r="I49" s="281">
        <v>1</v>
      </c>
      <c r="J49" s="282"/>
      <c r="K49" s="282"/>
      <c r="L49" s="281">
        <v>1</v>
      </c>
      <c r="M49" s="283"/>
      <c r="N49" s="284"/>
      <c r="O49" s="281">
        <v>2</v>
      </c>
      <c r="P49" s="284"/>
      <c r="Q49" s="284"/>
      <c r="R49" s="285">
        <v>0</v>
      </c>
      <c r="U49" s="290">
        <v>0</v>
      </c>
    </row>
    <row r="50" spans="1:28" ht="15">
      <c r="A50" s="291" t="s">
        <v>278</v>
      </c>
      <c r="B50" s="292" t="s">
        <v>217</v>
      </c>
      <c r="C50" s="280" t="str">
        <f>VLOOKUP(B50,A_soortinfo!C:F,4,FALSE)</f>
        <v>nvt</v>
      </c>
      <c r="D50" s="281">
        <v>0</v>
      </c>
      <c r="E50" s="281">
        <v>0</v>
      </c>
      <c r="F50" s="281">
        <v>0</v>
      </c>
      <c r="G50" s="281">
        <v>4</v>
      </c>
      <c r="H50" s="281">
        <v>1</v>
      </c>
      <c r="I50" s="281">
        <v>17</v>
      </c>
      <c r="J50" s="282"/>
      <c r="K50" s="282"/>
      <c r="L50" s="281">
        <v>0</v>
      </c>
      <c r="M50" s="283"/>
      <c r="N50" s="284"/>
      <c r="O50" s="281">
        <v>1</v>
      </c>
      <c r="P50" s="284"/>
      <c r="Q50" s="284"/>
      <c r="R50" s="285">
        <v>2</v>
      </c>
      <c r="U50" s="261">
        <v>1</v>
      </c>
    </row>
    <row r="51" spans="1:28" ht="15">
      <c r="C51" s="280"/>
      <c r="D51" s="270"/>
      <c r="E51" s="270"/>
      <c r="F51" s="270"/>
      <c r="G51" s="270"/>
      <c r="H51" s="270"/>
      <c r="I51" s="270"/>
      <c r="J51" s="273"/>
      <c r="K51" s="273"/>
      <c r="L51" s="270"/>
      <c r="M51" s="273"/>
      <c r="N51" s="273"/>
      <c r="O51" s="270"/>
      <c r="P51" s="273"/>
      <c r="Q51" s="273"/>
      <c r="R51" s="274"/>
    </row>
    <row r="52" spans="1:28" s="260" customFormat="1" ht="15">
      <c r="A52" s="260" t="s">
        <v>99</v>
      </c>
      <c r="B52" s="263"/>
      <c r="C52" s="280"/>
      <c r="D52" s="293"/>
      <c r="E52" s="293"/>
      <c r="F52" s="293"/>
      <c r="G52" s="293"/>
      <c r="H52" s="293"/>
      <c r="I52" s="293"/>
      <c r="J52" s="294"/>
      <c r="K52" s="294"/>
      <c r="L52" s="293"/>
      <c r="M52" s="294"/>
      <c r="N52" s="294"/>
      <c r="O52" s="293"/>
      <c r="P52" s="294"/>
      <c r="Q52" s="294"/>
      <c r="R52" s="293"/>
      <c r="S52" s="265"/>
      <c r="T52" s="265"/>
      <c r="U52" s="264"/>
      <c r="V52" s="264"/>
      <c r="W52" s="264"/>
      <c r="X52" s="264"/>
      <c r="Y52" s="264"/>
      <c r="Z52" s="264"/>
      <c r="AA52" s="264"/>
      <c r="AB52" s="264"/>
    </row>
    <row r="53" spans="1:28" ht="15">
      <c r="A53" s="259" t="s">
        <v>22</v>
      </c>
      <c r="B53" s="269" t="s">
        <v>160</v>
      </c>
      <c r="C53" s="280" t="str">
        <f>VLOOKUP(B53,A_soortinfo!C:F,4,FALSE)</f>
        <v>nvt</v>
      </c>
      <c r="D53" s="270">
        <v>1.25E-3</v>
      </c>
      <c r="E53" s="270">
        <v>6.3749999999999996E-3</v>
      </c>
      <c r="F53" s="270">
        <v>0</v>
      </c>
      <c r="G53" s="270">
        <v>8.5000000000000006E-3</v>
      </c>
      <c r="H53" s="270">
        <v>6.7400000000000002E-2</v>
      </c>
      <c r="I53" s="270">
        <v>0.307801265822785</v>
      </c>
      <c r="J53" s="271"/>
      <c r="K53" s="271"/>
      <c r="L53" s="270">
        <v>1.7</v>
      </c>
      <c r="M53" s="272"/>
      <c r="N53" s="273"/>
      <c r="O53" s="270">
        <v>5.33</v>
      </c>
      <c r="P53" s="273"/>
      <c r="Q53" s="273"/>
      <c r="R53" s="274">
        <v>2.72</v>
      </c>
      <c r="U53" s="275">
        <v>5.3983250000000007</v>
      </c>
    </row>
    <row r="54" spans="1:28" ht="15">
      <c r="A54" s="259" t="s">
        <v>66</v>
      </c>
      <c r="B54" s="269" t="s">
        <v>67</v>
      </c>
      <c r="C54" s="280" t="str">
        <f>VLOOKUP(B54,A_soortinfo!C:F,4,FALSE)</f>
        <v>exoot</v>
      </c>
      <c r="D54" s="270">
        <v>0</v>
      </c>
      <c r="E54" s="270">
        <v>0</v>
      </c>
      <c r="F54" s="270">
        <v>0</v>
      </c>
      <c r="G54" s="270">
        <v>0</v>
      </c>
      <c r="H54" s="270">
        <v>0</v>
      </c>
      <c r="I54" s="270">
        <v>0</v>
      </c>
      <c r="J54" s="271"/>
      <c r="K54" s="271"/>
      <c r="L54" s="270">
        <v>0</v>
      </c>
      <c r="M54" s="272"/>
      <c r="N54" s="273"/>
      <c r="O54" s="270">
        <v>0</v>
      </c>
      <c r="P54" s="273"/>
      <c r="Q54" s="273"/>
      <c r="R54" s="274">
        <v>0.79</v>
      </c>
      <c r="U54" s="275">
        <v>3.3425000000000003E-2</v>
      </c>
    </row>
    <row r="55" spans="1:28" ht="15">
      <c r="A55" s="259" t="s">
        <v>95</v>
      </c>
      <c r="B55" s="269" t="s">
        <v>158</v>
      </c>
      <c r="C55" s="280" t="str">
        <f>VLOOKUP(B55,A_soortinfo!C:F,4,FALSE)</f>
        <v>nvt</v>
      </c>
      <c r="D55" s="270">
        <v>0.93942499999999995</v>
      </c>
      <c r="E55" s="270">
        <v>0.28757500000000003</v>
      </c>
      <c r="F55" s="270">
        <v>0.599325</v>
      </c>
      <c r="G55" s="270">
        <v>3.8800000000000001E-2</v>
      </c>
      <c r="H55" s="270">
        <v>2.816875</v>
      </c>
      <c r="I55" s="270">
        <v>3.3970281645569602</v>
      </c>
      <c r="J55" s="271"/>
      <c r="K55" s="271"/>
      <c r="L55" s="270">
        <v>3.61</v>
      </c>
      <c r="M55" s="272"/>
      <c r="N55" s="273"/>
      <c r="O55" s="270">
        <v>3.46</v>
      </c>
      <c r="P55" s="273"/>
      <c r="Q55" s="273"/>
      <c r="R55" s="274">
        <v>1.67</v>
      </c>
      <c r="U55" s="275">
        <v>4.2426750000000002</v>
      </c>
    </row>
    <row r="56" spans="1:28" ht="15">
      <c r="A56" s="259" t="s">
        <v>12</v>
      </c>
      <c r="B56" s="269" t="s">
        <v>80</v>
      </c>
      <c r="C56" s="280" t="str">
        <f>VLOOKUP(B56,A_soortinfo!C:F,4,FALSE)</f>
        <v>nvt</v>
      </c>
      <c r="D56" s="270">
        <v>0.38674999999999998</v>
      </c>
      <c r="E56" s="270">
        <v>0.23350000000000001</v>
      </c>
      <c r="F56" s="270">
        <v>0.35317500000000002</v>
      </c>
      <c r="G56" s="270">
        <v>0.39324999999999999</v>
      </c>
      <c r="H56" s="270">
        <v>0.44292500000000001</v>
      </c>
      <c r="I56" s="270">
        <v>1.06751708860759</v>
      </c>
      <c r="J56" s="271"/>
      <c r="K56" s="271"/>
      <c r="L56" s="270">
        <v>4.59</v>
      </c>
      <c r="M56" s="272"/>
      <c r="N56" s="273"/>
      <c r="O56" s="270">
        <v>15.8</v>
      </c>
      <c r="P56" s="273"/>
      <c r="Q56" s="273"/>
      <c r="R56" s="274">
        <v>14.8</v>
      </c>
      <c r="U56" s="275">
        <v>21.809475000000003</v>
      </c>
    </row>
    <row r="57" spans="1:28" ht="15">
      <c r="A57" s="259" t="s">
        <v>206</v>
      </c>
      <c r="B57" s="269" t="s">
        <v>129</v>
      </c>
      <c r="C57" s="280" t="str">
        <f>VLOOKUP(B57,A_soortinfo!C:F,4,FALSE)</f>
        <v>nvt</v>
      </c>
      <c r="D57" s="270">
        <v>0.32505000000000001</v>
      </c>
      <c r="E57" s="270">
        <v>2.5575000000000001E-2</v>
      </c>
      <c r="F57" s="270">
        <v>8.2500000000000004E-3</v>
      </c>
      <c r="G57" s="270">
        <v>1.0325000000000001E-2</v>
      </c>
      <c r="H57" s="270">
        <v>1.2800000000000001E-2</v>
      </c>
      <c r="I57" s="270">
        <v>5.4743354430379698E-2</v>
      </c>
      <c r="J57" s="271"/>
      <c r="K57" s="271"/>
      <c r="L57" s="270">
        <v>0.01</v>
      </c>
      <c r="M57" s="272"/>
      <c r="N57" s="273"/>
      <c r="O57" s="270">
        <v>0.05</v>
      </c>
      <c r="P57" s="273"/>
      <c r="Q57" s="273"/>
      <c r="R57" s="274">
        <v>0.06</v>
      </c>
      <c r="U57" s="274">
        <v>0</v>
      </c>
    </row>
    <row r="58" spans="1:28" ht="15">
      <c r="A58" s="259" t="s">
        <v>94</v>
      </c>
      <c r="C58" s="280"/>
      <c r="D58" s="270">
        <v>2.2398750000000001</v>
      </c>
      <c r="E58" s="270">
        <v>3.0906250000000002</v>
      </c>
      <c r="F58" s="270">
        <v>0.61380000000000001</v>
      </c>
      <c r="G58" s="270">
        <v>9.1000000000000004E-3</v>
      </c>
      <c r="H58" s="270">
        <v>8.3687749999999994</v>
      </c>
      <c r="I58" s="270">
        <v>3.6816170886076001</v>
      </c>
      <c r="J58" s="271"/>
      <c r="K58" s="271"/>
      <c r="L58" s="270">
        <v>7.02</v>
      </c>
      <c r="M58" s="272"/>
      <c r="N58" s="273"/>
      <c r="O58" s="270">
        <v>5.08</v>
      </c>
      <c r="P58" s="273"/>
      <c r="Q58" s="273"/>
      <c r="R58" s="274">
        <v>7.01</v>
      </c>
      <c r="U58" s="275">
        <v>6.5533250000000036</v>
      </c>
    </row>
    <row r="59" spans="1:28" ht="15">
      <c r="A59" s="259" t="s">
        <v>13</v>
      </c>
      <c r="B59" s="269" t="s">
        <v>161</v>
      </c>
      <c r="C59" s="280" t="str">
        <f>VLOOKUP(B59,A_soortinfo!C:F,4,FALSE)</f>
        <v>nvt</v>
      </c>
      <c r="D59" s="270">
        <v>0.37777500000000003</v>
      </c>
      <c r="E59" s="270">
        <v>0.43537500000000001</v>
      </c>
      <c r="F59" s="270">
        <v>0.2407</v>
      </c>
      <c r="G59" s="270">
        <v>0.1212</v>
      </c>
      <c r="H59" s="270">
        <v>0.43714999999999998</v>
      </c>
      <c r="I59" s="270">
        <v>1.4101550632911399</v>
      </c>
      <c r="J59" s="271"/>
      <c r="K59" s="271"/>
      <c r="L59" s="270">
        <v>1.22</v>
      </c>
      <c r="M59" s="272"/>
      <c r="N59" s="273"/>
      <c r="O59" s="270">
        <v>0.25</v>
      </c>
      <c r="P59" s="273"/>
      <c r="Q59" s="273"/>
      <c r="R59" s="274">
        <v>0.43</v>
      </c>
      <c r="U59" s="275">
        <v>1.6975000000000001E-2</v>
      </c>
    </row>
    <row r="60" spans="1:28" ht="15">
      <c r="A60" s="259" t="s">
        <v>120</v>
      </c>
      <c r="B60" s="269" t="s">
        <v>153</v>
      </c>
      <c r="C60" s="280" t="str">
        <f>VLOOKUP(B60,A_soortinfo!C:F,4,FALSE)</f>
        <v>nvt</v>
      </c>
      <c r="D60" s="270">
        <v>0</v>
      </c>
      <c r="E60" s="270">
        <v>0</v>
      </c>
      <c r="F60" s="270">
        <v>0</v>
      </c>
      <c r="G60" s="270">
        <v>0</v>
      </c>
      <c r="H60" s="270">
        <v>0</v>
      </c>
      <c r="I60" s="270">
        <v>8.3544303797468394E-3</v>
      </c>
      <c r="J60" s="271"/>
      <c r="K60" s="271"/>
      <c r="L60" s="270">
        <v>0</v>
      </c>
      <c r="M60" s="272"/>
      <c r="N60" s="273"/>
      <c r="O60" s="270">
        <v>0</v>
      </c>
      <c r="P60" s="273"/>
      <c r="Q60" s="273"/>
      <c r="R60" s="274">
        <v>0</v>
      </c>
      <c r="U60" s="274">
        <v>0</v>
      </c>
    </row>
    <row r="61" spans="1:28" ht="15">
      <c r="A61" s="259" t="s">
        <v>42</v>
      </c>
      <c r="B61" s="269" t="s">
        <v>137</v>
      </c>
      <c r="C61" s="280" t="str">
        <f>VLOOKUP(B61,A_soortinfo!C:F,4,FALSE)</f>
        <v>nvt</v>
      </c>
      <c r="D61" s="270">
        <v>0</v>
      </c>
      <c r="E61" s="270">
        <v>0</v>
      </c>
      <c r="F61" s="270">
        <v>0</v>
      </c>
      <c r="G61" s="270">
        <v>0</v>
      </c>
      <c r="H61" s="270">
        <v>0</v>
      </c>
      <c r="I61" s="270">
        <v>0</v>
      </c>
      <c r="J61" s="271"/>
      <c r="K61" s="271"/>
      <c r="L61" s="270">
        <v>1E-3</v>
      </c>
      <c r="M61" s="272"/>
      <c r="N61" s="273"/>
      <c r="O61" s="270">
        <v>0.01</v>
      </c>
      <c r="P61" s="273"/>
      <c r="Q61" s="273"/>
      <c r="R61" s="274">
        <v>1E-3</v>
      </c>
      <c r="U61" s="275">
        <v>8.250000000000001E-4</v>
      </c>
    </row>
    <row r="62" spans="1:28" ht="15">
      <c r="A62" s="259" t="s">
        <v>109</v>
      </c>
      <c r="B62" s="269" t="s">
        <v>146</v>
      </c>
      <c r="C62" s="280" t="str">
        <f>VLOOKUP(B62,A_soortinfo!C:F,4,FALSE)</f>
        <v>nvt</v>
      </c>
      <c r="D62" s="270">
        <v>0</v>
      </c>
      <c r="E62" s="270">
        <v>0</v>
      </c>
      <c r="F62" s="270">
        <v>0</v>
      </c>
      <c r="G62" s="270">
        <v>1.6500000000000001E-2</v>
      </c>
      <c r="H62" s="270">
        <v>0</v>
      </c>
      <c r="I62" s="270">
        <v>8.35443037974684E-4</v>
      </c>
      <c r="J62" s="271"/>
      <c r="K62" s="271"/>
      <c r="L62" s="270">
        <v>0</v>
      </c>
      <c r="M62" s="272"/>
      <c r="N62" s="273"/>
      <c r="O62" s="270">
        <v>0.13</v>
      </c>
      <c r="P62" s="273"/>
      <c r="Q62" s="273"/>
      <c r="R62" s="274">
        <v>0</v>
      </c>
      <c r="U62" s="274">
        <v>0</v>
      </c>
    </row>
    <row r="63" spans="1:28" ht="15">
      <c r="A63" s="259" t="s">
        <v>40</v>
      </c>
      <c r="B63" s="269" t="s">
        <v>140</v>
      </c>
      <c r="C63" s="280" t="str">
        <f>VLOOKUP(B63,A_soortinfo!C:F,4,FALSE)</f>
        <v>nvt</v>
      </c>
      <c r="D63" s="270">
        <v>0</v>
      </c>
      <c r="E63" s="270">
        <v>0</v>
      </c>
      <c r="F63" s="270">
        <v>0</v>
      </c>
      <c r="G63" s="270">
        <v>0</v>
      </c>
      <c r="H63" s="270">
        <v>0</v>
      </c>
      <c r="I63" s="270">
        <v>0</v>
      </c>
      <c r="J63" s="271"/>
      <c r="K63" s="271"/>
      <c r="L63" s="270">
        <v>1E-3</v>
      </c>
      <c r="M63" s="272"/>
      <c r="N63" s="273"/>
      <c r="O63" s="270">
        <v>0</v>
      </c>
      <c r="P63" s="273"/>
      <c r="Q63" s="273"/>
      <c r="R63" s="274">
        <v>1E-3</v>
      </c>
      <c r="U63" s="274">
        <v>0</v>
      </c>
    </row>
    <row r="64" spans="1:28" ht="15">
      <c r="A64" s="259" t="s">
        <v>10</v>
      </c>
      <c r="B64" s="269" t="s">
        <v>136</v>
      </c>
      <c r="C64" s="280" t="str">
        <f>VLOOKUP(B64,A_soortinfo!C:F,4,FALSE)</f>
        <v>nvt</v>
      </c>
      <c r="D64" s="270">
        <v>0.17407500000000001</v>
      </c>
      <c r="E64" s="270">
        <v>0</v>
      </c>
      <c r="F64" s="270">
        <v>0</v>
      </c>
      <c r="G64" s="270">
        <v>0</v>
      </c>
      <c r="H64" s="270">
        <v>9.0749999999999997E-2</v>
      </c>
      <c r="I64" s="270">
        <v>0</v>
      </c>
      <c r="J64" s="271"/>
      <c r="K64" s="271"/>
      <c r="L64" s="270">
        <v>2E-3</v>
      </c>
      <c r="M64" s="272"/>
      <c r="N64" s="273"/>
      <c r="O64" s="270">
        <v>0.73</v>
      </c>
      <c r="P64" s="273"/>
      <c r="Q64" s="273"/>
      <c r="R64" s="274">
        <v>0.33</v>
      </c>
      <c r="U64" s="275">
        <v>4.8003750000000007</v>
      </c>
    </row>
    <row r="65" spans="1:21" ht="15">
      <c r="A65" s="259" t="s">
        <v>98</v>
      </c>
      <c r="B65" s="269" t="s">
        <v>149</v>
      </c>
      <c r="C65" s="280" t="str">
        <f>VLOOKUP(B65,A_soortinfo!C:F,4,FALSE)</f>
        <v>nvt</v>
      </c>
      <c r="D65" s="270">
        <v>0</v>
      </c>
      <c r="E65" s="270">
        <v>0</v>
      </c>
      <c r="F65" s="270">
        <v>0</v>
      </c>
      <c r="G65" s="270">
        <v>1.6500000000000001E-2</v>
      </c>
      <c r="H65" s="270">
        <v>0</v>
      </c>
      <c r="I65" s="270">
        <v>0</v>
      </c>
      <c r="J65" s="271"/>
      <c r="K65" s="271"/>
      <c r="L65" s="270">
        <v>0</v>
      </c>
      <c r="M65" s="272"/>
      <c r="N65" s="273"/>
      <c r="O65" s="270">
        <v>0.01</v>
      </c>
      <c r="P65" s="273"/>
      <c r="Q65" s="273"/>
      <c r="R65" s="274">
        <v>0.06</v>
      </c>
      <c r="U65" s="274">
        <v>0</v>
      </c>
    </row>
    <row r="66" spans="1:21" ht="15">
      <c r="A66" s="259" t="s">
        <v>14</v>
      </c>
      <c r="B66" s="269" t="s">
        <v>4131</v>
      </c>
      <c r="C66" s="280" t="str">
        <f>VLOOKUP(B66,A_soortinfo!C:F,4,FALSE)</f>
        <v>nvt</v>
      </c>
      <c r="D66" s="270">
        <v>6.2972000000000001</v>
      </c>
      <c r="E66" s="270">
        <v>5.529325</v>
      </c>
      <c r="F66" s="270">
        <v>2.689225</v>
      </c>
      <c r="G66" s="270">
        <v>5.476375</v>
      </c>
      <c r="H66" s="270">
        <v>5.5330500000000002</v>
      </c>
      <c r="I66" s="270">
        <v>5.4026522151898799</v>
      </c>
      <c r="J66" s="271"/>
      <c r="K66" s="271"/>
      <c r="L66" s="270">
        <v>4.79</v>
      </c>
      <c r="M66" s="272"/>
      <c r="N66" s="273"/>
      <c r="O66" s="270">
        <v>5.25</v>
      </c>
      <c r="P66" s="273"/>
      <c r="Q66" s="273"/>
      <c r="R66" s="274">
        <v>6.71</v>
      </c>
      <c r="U66" s="275">
        <v>6.9961500000000019</v>
      </c>
    </row>
    <row r="67" spans="1:21" ht="15">
      <c r="A67" s="259" t="s">
        <v>18</v>
      </c>
      <c r="B67" s="269" t="s">
        <v>58</v>
      </c>
      <c r="C67" s="280" t="str">
        <f>VLOOKUP(B67,A_soortinfo!C:F,4,FALSE)</f>
        <v>exoot</v>
      </c>
      <c r="D67" s="270">
        <v>0</v>
      </c>
      <c r="E67" s="270">
        <v>0</v>
      </c>
      <c r="F67" s="270">
        <v>0</v>
      </c>
      <c r="G67" s="270">
        <v>0</v>
      </c>
      <c r="H67" s="270">
        <v>8.25E-4</v>
      </c>
      <c r="I67" s="270">
        <v>0</v>
      </c>
      <c r="J67" s="271"/>
      <c r="K67" s="271"/>
      <c r="L67" s="270">
        <v>0</v>
      </c>
      <c r="M67" s="272"/>
      <c r="N67" s="273"/>
      <c r="O67" s="270">
        <v>8.4600000000000009</v>
      </c>
      <c r="P67" s="273"/>
      <c r="Q67" s="273"/>
      <c r="R67" s="274">
        <v>2.93</v>
      </c>
      <c r="U67" s="275">
        <v>0.40555000000000008</v>
      </c>
    </row>
    <row r="68" spans="1:21" ht="15">
      <c r="A68" s="259" t="s">
        <v>17</v>
      </c>
      <c r="B68" s="269" t="s">
        <v>216</v>
      </c>
      <c r="C68" s="280" t="str">
        <f>VLOOKUP(B68,A_soortinfo!C:F,4,FALSE)</f>
        <v>KW</v>
      </c>
      <c r="D68" s="270">
        <v>8.4974999999999995E-2</v>
      </c>
      <c r="E68" s="270">
        <v>2.4750000000000001E-2</v>
      </c>
      <c r="F68" s="270">
        <v>4.2075000000000001E-2</v>
      </c>
      <c r="G68" s="270">
        <v>0</v>
      </c>
      <c r="H68" s="270">
        <v>1.2721499999999999</v>
      </c>
      <c r="I68" s="270">
        <v>1.6340398734177199</v>
      </c>
      <c r="J68" s="271"/>
      <c r="K68" s="271"/>
      <c r="L68" s="270">
        <v>0.06</v>
      </c>
      <c r="M68" s="272"/>
      <c r="N68" s="273"/>
      <c r="O68" s="270">
        <v>0.1</v>
      </c>
      <c r="P68" s="273"/>
      <c r="Q68" s="273"/>
      <c r="R68" s="274">
        <v>0</v>
      </c>
      <c r="U68" s="274">
        <v>0</v>
      </c>
    </row>
    <row r="69" spans="1:21" ht="15">
      <c r="A69" s="259" t="s">
        <v>205</v>
      </c>
      <c r="B69" s="269" t="s">
        <v>225</v>
      </c>
      <c r="C69" s="280" t="str">
        <f>VLOOKUP(B69,A_soortinfo!C:F,4,FALSE)</f>
        <v>BE</v>
      </c>
      <c r="D69" s="270">
        <v>3.3000000000000002E-2</v>
      </c>
      <c r="E69" s="270">
        <v>0</v>
      </c>
      <c r="F69" s="270">
        <v>0</v>
      </c>
      <c r="G69" s="270">
        <v>0</v>
      </c>
      <c r="H69" s="270">
        <v>0</v>
      </c>
      <c r="I69" s="270">
        <v>0</v>
      </c>
      <c r="J69" s="271"/>
      <c r="K69" s="271"/>
      <c r="L69" s="270">
        <v>0</v>
      </c>
      <c r="M69" s="272"/>
      <c r="N69" s="273"/>
      <c r="O69" s="270">
        <v>0</v>
      </c>
      <c r="P69" s="273"/>
      <c r="Q69" s="273"/>
      <c r="R69" s="274">
        <v>0</v>
      </c>
      <c r="U69" s="274">
        <v>0</v>
      </c>
    </row>
    <row r="70" spans="1:21" ht="15">
      <c r="A70" s="259" t="s">
        <v>11</v>
      </c>
      <c r="B70" s="269" t="s">
        <v>79</v>
      </c>
      <c r="C70" s="280" t="str">
        <f>VLOOKUP(B70,A_soortinfo!C:F,4,FALSE)</f>
        <v>BE</v>
      </c>
      <c r="D70" s="270">
        <v>0</v>
      </c>
      <c r="E70" s="270">
        <v>0</v>
      </c>
      <c r="F70" s="270">
        <v>0</v>
      </c>
      <c r="G70" s="270">
        <v>0</v>
      </c>
      <c r="H70" s="270">
        <v>0</v>
      </c>
      <c r="I70" s="270">
        <v>0</v>
      </c>
      <c r="J70" s="271"/>
      <c r="K70" s="271"/>
      <c r="L70" s="270">
        <v>0</v>
      </c>
      <c r="M70" s="272"/>
      <c r="N70" s="273"/>
      <c r="O70" s="270">
        <v>0</v>
      </c>
      <c r="P70" s="273"/>
      <c r="Q70" s="273"/>
      <c r="R70" s="274">
        <v>1E-3</v>
      </c>
      <c r="U70" s="274">
        <v>0</v>
      </c>
    </row>
    <row r="71" spans="1:21" ht="15">
      <c r="A71" s="259" t="s">
        <v>204</v>
      </c>
      <c r="B71" s="269" t="s">
        <v>144</v>
      </c>
      <c r="C71" s="280" t="str">
        <f>VLOOKUP(B71,A_soortinfo!C:F,4,FALSE)</f>
        <v>nvt</v>
      </c>
      <c r="D71" s="270">
        <v>0</v>
      </c>
      <c r="E71" s="270">
        <v>0</v>
      </c>
      <c r="F71" s="270">
        <v>2.4750000000000002E-3</v>
      </c>
      <c r="G71" s="270">
        <v>0</v>
      </c>
      <c r="H71" s="270">
        <v>1.3625E-2</v>
      </c>
      <c r="I71" s="270">
        <v>1.7762658227848099E-2</v>
      </c>
      <c r="J71" s="271"/>
      <c r="K71" s="271"/>
      <c r="L71" s="270">
        <v>3.0000000000000001E-3</v>
      </c>
      <c r="M71" s="272"/>
      <c r="N71" s="273"/>
      <c r="O71" s="270">
        <v>0</v>
      </c>
      <c r="P71" s="273"/>
      <c r="Q71" s="273"/>
      <c r="R71" s="274">
        <v>0</v>
      </c>
      <c r="U71" s="274">
        <v>0</v>
      </c>
    </row>
    <row r="72" spans="1:21" ht="15">
      <c r="A72" s="259" t="s">
        <v>15</v>
      </c>
      <c r="B72" s="269" t="s">
        <v>143</v>
      </c>
      <c r="C72" s="280" t="str">
        <f>VLOOKUP(B72,A_soortinfo!C:F,4,FALSE)</f>
        <v>nvt</v>
      </c>
      <c r="D72" s="270">
        <v>0.59592500000000004</v>
      </c>
      <c r="E72" s="270">
        <v>1.3472500000000001</v>
      </c>
      <c r="F72" s="270">
        <v>0.29325000000000001</v>
      </c>
      <c r="G72" s="270">
        <v>1.4024999999999999E-2</v>
      </c>
      <c r="H72" s="270">
        <v>6.3149999999999998E-2</v>
      </c>
      <c r="I72" s="270">
        <v>2.0914632911392399</v>
      </c>
      <c r="J72" s="271"/>
      <c r="K72" s="271"/>
      <c r="L72" s="270">
        <v>1.71</v>
      </c>
      <c r="M72" s="272"/>
      <c r="N72" s="273"/>
      <c r="O72" s="270">
        <v>1.7</v>
      </c>
      <c r="P72" s="273"/>
      <c r="Q72" s="273"/>
      <c r="R72" s="274">
        <v>2.92</v>
      </c>
      <c r="U72" s="275">
        <v>3.3921500000000004</v>
      </c>
    </row>
    <row r="73" spans="1:21" ht="15">
      <c r="A73" s="259" t="s">
        <v>117</v>
      </c>
      <c r="B73" s="269" t="s">
        <v>145</v>
      </c>
      <c r="C73" s="280" t="str">
        <f>VLOOKUP(B73,A_soortinfo!C:F,4,FALSE)</f>
        <v>nvt</v>
      </c>
      <c r="D73" s="270">
        <v>0</v>
      </c>
      <c r="E73" s="270">
        <v>0</v>
      </c>
      <c r="F73" s="270">
        <v>0</v>
      </c>
      <c r="G73" s="270">
        <v>0</v>
      </c>
      <c r="H73" s="270">
        <v>0</v>
      </c>
      <c r="I73" s="270">
        <v>0</v>
      </c>
      <c r="J73" s="273"/>
      <c r="K73" s="273"/>
      <c r="L73" s="270">
        <v>0</v>
      </c>
      <c r="M73" s="273"/>
      <c r="N73" s="273"/>
      <c r="O73" s="270">
        <v>0</v>
      </c>
      <c r="P73" s="273"/>
      <c r="Q73" s="273"/>
      <c r="R73" s="274">
        <v>1E-3</v>
      </c>
      <c r="U73" s="274">
        <v>0</v>
      </c>
    </row>
    <row r="74" spans="1:21" ht="15">
      <c r="A74" s="259" t="s">
        <v>55</v>
      </c>
      <c r="B74" s="269" t="s">
        <v>56</v>
      </c>
      <c r="C74" s="280" t="str">
        <f>VLOOKUP(B74,A_soortinfo!C:F,4,FALSE)</f>
        <v>nvt</v>
      </c>
      <c r="D74" s="270">
        <v>0</v>
      </c>
      <c r="E74" s="270">
        <v>0</v>
      </c>
      <c r="F74" s="270">
        <v>0</v>
      </c>
      <c r="G74" s="270">
        <v>0</v>
      </c>
      <c r="H74" s="270">
        <v>0</v>
      </c>
      <c r="I74" s="270">
        <v>3.4253164556962E-2</v>
      </c>
      <c r="J74" s="271"/>
      <c r="K74" s="271"/>
      <c r="L74" s="270">
        <v>12.07</v>
      </c>
      <c r="M74" s="272"/>
      <c r="N74" s="273"/>
      <c r="O74" s="270">
        <v>0</v>
      </c>
      <c r="P74" s="273"/>
      <c r="Q74" s="273"/>
      <c r="R74" s="274">
        <v>1E-3</v>
      </c>
      <c r="U74" s="275">
        <v>0.23267499999999999</v>
      </c>
    </row>
    <row r="75" spans="1:21" ht="15">
      <c r="A75" s="259" t="s">
        <v>16</v>
      </c>
      <c r="B75" s="269" t="s">
        <v>162</v>
      </c>
      <c r="C75" s="280" t="str">
        <f>VLOOKUP(B75,A_soortinfo!C:F,4,FALSE)</f>
        <v>nvt</v>
      </c>
      <c r="D75" s="270">
        <v>3.5652750000000002</v>
      </c>
      <c r="E75" s="270">
        <v>3.7393749999999999</v>
      </c>
      <c r="F75" s="270">
        <v>1.133575</v>
      </c>
      <c r="G75" s="270">
        <v>0.22275</v>
      </c>
      <c r="H75" s="270">
        <v>3.3287</v>
      </c>
      <c r="I75" s="270">
        <v>3.4710854430379801</v>
      </c>
      <c r="J75" s="271"/>
      <c r="K75" s="271"/>
      <c r="L75" s="270">
        <v>2.16</v>
      </c>
      <c r="M75" s="272"/>
      <c r="N75" s="273"/>
      <c r="O75" s="270">
        <v>3.03</v>
      </c>
      <c r="P75" s="273"/>
      <c r="Q75" s="273"/>
      <c r="R75" s="274">
        <v>3.04</v>
      </c>
      <c r="U75" s="295">
        <v>10.776299999999999</v>
      </c>
    </row>
    <row r="76" spans="1:21" ht="15">
      <c r="A76" s="259" t="s">
        <v>196</v>
      </c>
      <c r="B76" s="269" t="s">
        <v>224</v>
      </c>
      <c r="C76" s="280" t="str">
        <f>VLOOKUP(B76,A_soortinfo!C:F,4,FALSE)</f>
        <v>nvt</v>
      </c>
      <c r="D76" s="270">
        <v>0</v>
      </c>
      <c r="E76" s="270">
        <v>0</v>
      </c>
      <c r="F76" s="270">
        <v>0</v>
      </c>
      <c r="G76" s="270">
        <v>0</v>
      </c>
      <c r="H76" s="270">
        <v>0</v>
      </c>
      <c r="I76" s="270">
        <v>0</v>
      </c>
      <c r="J76" s="271"/>
      <c r="K76" s="271"/>
      <c r="L76" s="270">
        <v>0</v>
      </c>
      <c r="M76" s="272"/>
      <c r="N76" s="273"/>
      <c r="O76" s="270">
        <v>0.45</v>
      </c>
      <c r="P76" s="273"/>
      <c r="Q76" s="273"/>
      <c r="R76" s="274">
        <v>0</v>
      </c>
      <c r="U76" s="274">
        <v>0</v>
      </c>
    </row>
    <row r="77" spans="1:21">
      <c r="A77" s="291"/>
      <c r="D77" s="275"/>
      <c r="E77" s="275"/>
      <c r="F77" s="275"/>
      <c r="G77" s="275"/>
      <c r="H77" s="275"/>
      <c r="I77" s="275"/>
      <c r="J77" s="276"/>
      <c r="K77" s="277"/>
      <c r="L77" s="275"/>
      <c r="M77" s="268"/>
    </row>
    <row r="89" spans="2:3">
      <c r="B89" s="292"/>
      <c r="C89" s="292"/>
    </row>
    <row r="90" spans="2:3">
      <c r="B90" s="292"/>
      <c r="C90" s="292"/>
    </row>
  </sheetData>
  <pageMargins left="0" right="0" top="0.39409448818897641" bottom="0.39409448818897641" header="0" footer="0"/>
  <headerFooter>
    <oddHeader>&amp;C&amp;A</oddHeader>
    <oddFooter>&amp;CPagina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J92"/>
  <sheetViews>
    <sheetView zoomScale="85" zoomScaleNormal="85" workbookViewId="0"/>
  </sheetViews>
  <sheetFormatPr defaultColWidth="9" defaultRowHeight="15"/>
  <cols>
    <col min="1" max="1" width="15.25" style="145" customWidth="1"/>
    <col min="2" max="2" width="25.25" style="146" customWidth="1"/>
    <col min="3" max="3" width="16.75" style="146" customWidth="1"/>
    <col min="4" max="4" width="8.125" style="149" customWidth="1"/>
    <col min="5" max="5" width="5.875" style="149" customWidth="1"/>
    <col min="6" max="6" width="7.25" style="149" customWidth="1"/>
    <col min="7" max="11" width="5.875" style="149" customWidth="1"/>
    <col min="12" max="12" width="5.875" style="150" customWidth="1"/>
    <col min="13" max="13" width="5.875" style="149" customWidth="1"/>
    <col min="14" max="14" width="5.875" style="151" customWidth="1"/>
    <col min="15" max="16" width="5.875" style="149" customWidth="1"/>
    <col min="17" max="17" width="5.875" style="151" customWidth="1"/>
    <col min="18" max="18" width="5.875" style="149" customWidth="1"/>
    <col min="19" max="19" width="5.875" style="151" customWidth="1"/>
    <col min="20" max="21" width="8.375" style="149" customWidth="1"/>
    <col min="22" max="22" width="13.875" style="149" customWidth="1"/>
    <col min="23" max="26" width="8.375" style="149" customWidth="1"/>
    <col min="27" max="1024" width="10.75" style="145" customWidth="1"/>
    <col min="1025" max="16384" width="9" style="129"/>
  </cols>
  <sheetData>
    <row r="1" spans="1:1024">
      <c r="A1" s="129" t="s">
        <v>2958</v>
      </c>
      <c r="B1" s="130"/>
      <c r="C1" s="130"/>
      <c r="D1" s="131"/>
      <c r="E1" s="131"/>
      <c r="F1" s="131"/>
      <c r="G1" s="131"/>
      <c r="H1" s="131"/>
      <c r="I1" s="131"/>
      <c r="J1" s="131"/>
      <c r="K1" s="131"/>
      <c r="L1" s="131"/>
      <c r="M1" s="131"/>
      <c r="N1" s="132"/>
      <c r="O1" s="131"/>
      <c r="P1" s="131"/>
      <c r="Q1" s="132"/>
      <c r="R1" s="131"/>
      <c r="S1" s="132"/>
      <c r="T1" s="131"/>
      <c r="U1" s="131"/>
      <c r="V1" s="131"/>
      <c r="W1" s="131"/>
      <c r="X1" s="131"/>
      <c r="Y1" s="131"/>
      <c r="Z1" s="131"/>
      <c r="AA1" s="131"/>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c r="IU1" s="129"/>
      <c r="IV1" s="129"/>
      <c r="IW1" s="129"/>
      <c r="IX1" s="129"/>
      <c r="IY1" s="129"/>
      <c r="IZ1" s="129"/>
      <c r="JA1" s="129"/>
      <c r="JB1" s="129"/>
      <c r="JC1" s="129"/>
      <c r="JD1" s="129"/>
      <c r="JE1" s="129"/>
      <c r="JF1" s="129"/>
      <c r="JG1" s="129"/>
      <c r="JH1" s="129"/>
      <c r="JI1" s="129"/>
      <c r="JJ1" s="129"/>
      <c r="JK1" s="129"/>
      <c r="JL1" s="129"/>
      <c r="JM1" s="129"/>
      <c r="JN1" s="129"/>
      <c r="JO1" s="129"/>
      <c r="JP1" s="129"/>
      <c r="JQ1" s="129"/>
      <c r="JR1" s="129"/>
      <c r="JS1" s="129"/>
      <c r="JT1" s="129"/>
      <c r="JU1" s="129"/>
      <c r="JV1" s="129"/>
      <c r="JW1" s="129"/>
      <c r="JX1" s="129"/>
      <c r="JY1" s="129"/>
      <c r="JZ1" s="129"/>
      <c r="KA1" s="129"/>
      <c r="KB1" s="129"/>
      <c r="KC1" s="129"/>
      <c r="KD1" s="129"/>
      <c r="KE1" s="129"/>
      <c r="KF1" s="129"/>
      <c r="KG1" s="129"/>
      <c r="KH1" s="129"/>
      <c r="KI1" s="129"/>
      <c r="KJ1" s="129"/>
      <c r="KK1" s="129"/>
      <c r="KL1" s="129"/>
      <c r="KM1" s="129"/>
      <c r="KN1" s="129"/>
      <c r="KO1" s="129"/>
      <c r="KP1" s="129"/>
      <c r="KQ1" s="129"/>
      <c r="KR1" s="129"/>
      <c r="KS1" s="129"/>
      <c r="KT1" s="129"/>
      <c r="KU1" s="129"/>
      <c r="KV1" s="129"/>
      <c r="KW1" s="129"/>
      <c r="KX1" s="129"/>
      <c r="KY1" s="129"/>
      <c r="KZ1" s="129"/>
      <c r="LA1" s="129"/>
      <c r="LB1" s="129"/>
      <c r="LC1" s="129"/>
      <c r="LD1" s="129"/>
      <c r="LE1" s="129"/>
      <c r="LF1" s="129"/>
      <c r="LG1" s="129"/>
      <c r="LH1" s="129"/>
      <c r="LI1" s="129"/>
      <c r="LJ1" s="129"/>
      <c r="LK1" s="129"/>
      <c r="LL1" s="129"/>
      <c r="LM1" s="129"/>
      <c r="LN1" s="129"/>
      <c r="LO1" s="129"/>
      <c r="LP1" s="129"/>
      <c r="LQ1" s="129"/>
      <c r="LR1" s="129"/>
      <c r="LS1" s="129"/>
      <c r="LT1" s="129"/>
      <c r="LU1" s="129"/>
      <c r="LV1" s="129"/>
      <c r="LW1" s="129"/>
      <c r="LX1" s="129"/>
      <c r="LY1" s="129"/>
      <c r="LZ1" s="129"/>
      <c r="MA1" s="129"/>
      <c r="MB1" s="129"/>
      <c r="MC1" s="129"/>
      <c r="MD1" s="129"/>
      <c r="ME1" s="129"/>
      <c r="MF1" s="129"/>
      <c r="MG1" s="129"/>
      <c r="MH1" s="129"/>
      <c r="MI1" s="129"/>
      <c r="MJ1" s="129"/>
      <c r="MK1" s="129"/>
      <c r="ML1" s="129"/>
      <c r="MM1" s="129"/>
      <c r="MN1" s="129"/>
      <c r="MO1" s="129"/>
      <c r="MP1" s="129"/>
      <c r="MQ1" s="129"/>
      <c r="MR1" s="129"/>
      <c r="MS1" s="129"/>
      <c r="MT1" s="129"/>
      <c r="MU1" s="129"/>
      <c r="MV1" s="129"/>
      <c r="MW1" s="129"/>
      <c r="MX1" s="129"/>
      <c r="MY1" s="129"/>
      <c r="MZ1" s="129"/>
      <c r="NA1" s="129"/>
      <c r="NB1" s="129"/>
      <c r="NC1" s="129"/>
      <c r="ND1" s="129"/>
      <c r="NE1" s="129"/>
      <c r="NF1" s="129"/>
      <c r="NG1" s="129"/>
      <c r="NH1" s="129"/>
      <c r="NI1" s="129"/>
      <c r="NJ1" s="129"/>
      <c r="NK1" s="129"/>
      <c r="NL1" s="129"/>
      <c r="NM1" s="129"/>
      <c r="NN1" s="129"/>
      <c r="NO1" s="129"/>
      <c r="NP1" s="129"/>
      <c r="NQ1" s="129"/>
      <c r="NR1" s="129"/>
      <c r="NS1" s="129"/>
      <c r="NT1" s="129"/>
      <c r="NU1" s="129"/>
      <c r="NV1" s="129"/>
      <c r="NW1" s="129"/>
      <c r="NX1" s="129"/>
      <c r="NY1" s="129"/>
      <c r="NZ1" s="129"/>
      <c r="OA1" s="129"/>
      <c r="OB1" s="129"/>
      <c r="OC1" s="129"/>
      <c r="OD1" s="129"/>
      <c r="OE1" s="129"/>
      <c r="OF1" s="129"/>
      <c r="OG1" s="129"/>
      <c r="OH1" s="129"/>
      <c r="OI1" s="129"/>
      <c r="OJ1" s="129"/>
      <c r="OK1" s="129"/>
      <c r="OL1" s="129"/>
      <c r="OM1" s="129"/>
      <c r="ON1" s="129"/>
      <c r="OO1" s="129"/>
      <c r="OP1" s="129"/>
      <c r="OQ1" s="129"/>
      <c r="OR1" s="129"/>
      <c r="OS1" s="129"/>
      <c r="OT1" s="129"/>
      <c r="OU1" s="129"/>
      <c r="OV1" s="129"/>
      <c r="OW1" s="129"/>
      <c r="OX1" s="129"/>
      <c r="OY1" s="129"/>
      <c r="OZ1" s="129"/>
      <c r="PA1" s="129"/>
      <c r="PB1" s="129"/>
      <c r="PC1" s="129"/>
      <c r="PD1" s="129"/>
      <c r="PE1" s="129"/>
      <c r="PF1" s="129"/>
      <c r="PG1" s="129"/>
      <c r="PH1" s="129"/>
      <c r="PI1" s="129"/>
      <c r="PJ1" s="129"/>
      <c r="PK1" s="129"/>
      <c r="PL1" s="129"/>
      <c r="PM1" s="129"/>
      <c r="PN1" s="129"/>
      <c r="PO1" s="129"/>
      <c r="PP1" s="129"/>
      <c r="PQ1" s="129"/>
      <c r="PR1" s="129"/>
      <c r="PS1" s="129"/>
      <c r="PT1" s="129"/>
      <c r="PU1" s="129"/>
      <c r="PV1" s="129"/>
      <c r="PW1" s="129"/>
      <c r="PX1" s="129"/>
      <c r="PY1" s="129"/>
      <c r="PZ1" s="129"/>
      <c r="QA1" s="129"/>
      <c r="QB1" s="129"/>
      <c r="QC1" s="129"/>
      <c r="QD1" s="129"/>
      <c r="QE1" s="129"/>
      <c r="QF1" s="129"/>
      <c r="QG1" s="129"/>
      <c r="QH1" s="129"/>
      <c r="QI1" s="129"/>
      <c r="QJ1" s="129"/>
      <c r="QK1" s="129"/>
      <c r="QL1" s="129"/>
      <c r="QM1" s="129"/>
      <c r="QN1" s="129"/>
      <c r="QO1" s="129"/>
      <c r="QP1" s="129"/>
      <c r="QQ1" s="129"/>
      <c r="QR1" s="129"/>
      <c r="QS1" s="129"/>
      <c r="QT1" s="129"/>
      <c r="QU1" s="129"/>
      <c r="QV1" s="129"/>
      <c r="QW1" s="129"/>
      <c r="QX1" s="129"/>
      <c r="QY1" s="129"/>
      <c r="QZ1" s="129"/>
      <c r="RA1" s="129"/>
      <c r="RB1" s="129"/>
      <c r="RC1" s="129"/>
      <c r="RD1" s="129"/>
      <c r="RE1" s="129"/>
      <c r="RF1" s="129"/>
      <c r="RG1" s="129"/>
      <c r="RH1" s="129"/>
      <c r="RI1" s="129"/>
      <c r="RJ1" s="129"/>
      <c r="RK1" s="129"/>
      <c r="RL1" s="129"/>
      <c r="RM1" s="129"/>
      <c r="RN1" s="129"/>
      <c r="RO1" s="129"/>
      <c r="RP1" s="129"/>
      <c r="RQ1" s="129"/>
      <c r="RR1" s="129"/>
      <c r="RS1" s="129"/>
      <c r="RT1" s="129"/>
      <c r="RU1" s="129"/>
      <c r="RV1" s="129"/>
      <c r="RW1" s="129"/>
      <c r="RX1" s="129"/>
      <c r="RY1" s="129"/>
      <c r="RZ1" s="129"/>
      <c r="SA1" s="129"/>
      <c r="SB1" s="129"/>
      <c r="SC1" s="129"/>
      <c r="SD1" s="129"/>
      <c r="SE1" s="129"/>
      <c r="SF1" s="129"/>
      <c r="SG1" s="129"/>
      <c r="SH1" s="129"/>
      <c r="SI1" s="129"/>
      <c r="SJ1" s="129"/>
      <c r="SK1" s="129"/>
      <c r="SL1" s="129"/>
      <c r="SM1" s="129"/>
      <c r="SN1" s="129"/>
      <c r="SO1" s="129"/>
      <c r="SP1" s="129"/>
      <c r="SQ1" s="129"/>
      <c r="SR1" s="129"/>
      <c r="SS1" s="129"/>
      <c r="ST1" s="129"/>
      <c r="SU1" s="129"/>
      <c r="SV1" s="129"/>
      <c r="SW1" s="129"/>
      <c r="SX1" s="129"/>
      <c r="SY1" s="129"/>
      <c r="SZ1" s="129"/>
      <c r="TA1" s="129"/>
      <c r="TB1" s="129"/>
      <c r="TC1" s="129"/>
      <c r="TD1" s="129"/>
      <c r="TE1" s="129"/>
      <c r="TF1" s="129"/>
      <c r="TG1" s="129"/>
      <c r="TH1" s="129"/>
      <c r="TI1" s="129"/>
      <c r="TJ1" s="129"/>
      <c r="TK1" s="129"/>
      <c r="TL1" s="129"/>
      <c r="TM1" s="129"/>
      <c r="TN1" s="129"/>
      <c r="TO1" s="129"/>
      <c r="TP1" s="129"/>
      <c r="TQ1" s="129"/>
      <c r="TR1" s="129"/>
      <c r="TS1" s="129"/>
      <c r="TT1" s="129"/>
      <c r="TU1" s="129"/>
      <c r="TV1" s="129"/>
      <c r="TW1" s="129"/>
      <c r="TX1" s="129"/>
      <c r="TY1" s="129"/>
      <c r="TZ1" s="129"/>
      <c r="UA1" s="129"/>
      <c r="UB1" s="129"/>
      <c r="UC1" s="129"/>
      <c r="UD1" s="129"/>
      <c r="UE1" s="129"/>
      <c r="UF1" s="129"/>
      <c r="UG1" s="129"/>
      <c r="UH1" s="129"/>
      <c r="UI1" s="129"/>
      <c r="UJ1" s="129"/>
      <c r="UK1" s="129"/>
      <c r="UL1" s="129"/>
      <c r="UM1" s="129"/>
      <c r="UN1" s="129"/>
      <c r="UO1" s="129"/>
      <c r="UP1" s="129"/>
      <c r="UQ1" s="129"/>
      <c r="UR1" s="129"/>
      <c r="US1" s="129"/>
      <c r="UT1" s="129"/>
      <c r="UU1" s="129"/>
      <c r="UV1" s="129"/>
      <c r="UW1" s="129"/>
      <c r="UX1" s="129"/>
      <c r="UY1" s="129"/>
      <c r="UZ1" s="129"/>
      <c r="VA1" s="129"/>
      <c r="VB1" s="129"/>
      <c r="VC1" s="129"/>
      <c r="VD1" s="129"/>
      <c r="VE1" s="129"/>
      <c r="VF1" s="129"/>
      <c r="VG1" s="129"/>
      <c r="VH1" s="129"/>
      <c r="VI1" s="129"/>
      <c r="VJ1" s="129"/>
      <c r="VK1" s="129"/>
      <c r="VL1" s="129"/>
      <c r="VM1" s="129"/>
      <c r="VN1" s="129"/>
      <c r="VO1" s="129"/>
      <c r="VP1" s="129"/>
      <c r="VQ1" s="129"/>
      <c r="VR1" s="129"/>
      <c r="VS1" s="129"/>
      <c r="VT1" s="129"/>
      <c r="VU1" s="129"/>
      <c r="VV1" s="129"/>
      <c r="VW1" s="129"/>
      <c r="VX1" s="129"/>
      <c r="VY1" s="129"/>
      <c r="VZ1" s="129"/>
      <c r="WA1" s="129"/>
      <c r="WB1" s="129"/>
      <c r="WC1" s="129"/>
      <c r="WD1" s="129"/>
      <c r="WE1" s="129"/>
      <c r="WF1" s="129"/>
      <c r="WG1" s="129"/>
      <c r="WH1" s="129"/>
      <c r="WI1" s="129"/>
      <c r="WJ1" s="129"/>
      <c r="WK1" s="129"/>
      <c r="WL1" s="129"/>
      <c r="WM1" s="129"/>
      <c r="WN1" s="129"/>
      <c r="WO1" s="129"/>
      <c r="WP1" s="129"/>
      <c r="WQ1" s="129"/>
      <c r="WR1" s="129"/>
      <c r="WS1" s="129"/>
      <c r="WT1" s="129"/>
      <c r="WU1" s="129"/>
      <c r="WV1" s="129"/>
      <c r="WW1" s="129"/>
      <c r="WX1" s="129"/>
      <c r="WY1" s="129"/>
      <c r="WZ1" s="129"/>
      <c r="XA1" s="129"/>
      <c r="XB1" s="129"/>
      <c r="XC1" s="129"/>
      <c r="XD1" s="129"/>
      <c r="XE1" s="129"/>
      <c r="XF1" s="129"/>
      <c r="XG1" s="129"/>
      <c r="XH1" s="129"/>
      <c r="XI1" s="129"/>
      <c r="XJ1" s="129"/>
      <c r="XK1" s="129"/>
      <c r="XL1" s="129"/>
      <c r="XM1" s="129"/>
      <c r="XN1" s="129"/>
      <c r="XO1" s="129"/>
      <c r="XP1" s="129"/>
      <c r="XQ1" s="129"/>
      <c r="XR1" s="129"/>
      <c r="XS1" s="129"/>
      <c r="XT1" s="129"/>
      <c r="XU1" s="129"/>
      <c r="XV1" s="129"/>
      <c r="XW1" s="129"/>
      <c r="XX1" s="129"/>
      <c r="XY1" s="129"/>
      <c r="XZ1" s="129"/>
      <c r="YA1" s="129"/>
      <c r="YB1" s="129"/>
      <c r="YC1" s="129"/>
      <c r="YD1" s="129"/>
      <c r="YE1" s="129"/>
      <c r="YF1" s="129"/>
      <c r="YG1" s="129"/>
      <c r="YH1" s="129"/>
      <c r="YI1" s="129"/>
      <c r="YJ1" s="129"/>
      <c r="YK1" s="129"/>
      <c r="YL1" s="129"/>
      <c r="YM1" s="129"/>
      <c r="YN1" s="129"/>
      <c r="YO1" s="129"/>
      <c r="YP1" s="129"/>
      <c r="YQ1" s="129"/>
      <c r="YR1" s="129"/>
      <c r="YS1" s="129"/>
      <c r="YT1" s="129"/>
      <c r="YU1" s="129"/>
      <c r="YV1" s="129"/>
      <c r="YW1" s="129"/>
      <c r="YX1" s="129"/>
      <c r="YY1" s="129"/>
      <c r="YZ1" s="129"/>
      <c r="ZA1" s="129"/>
      <c r="ZB1" s="129"/>
      <c r="ZC1" s="129"/>
      <c r="ZD1" s="129"/>
      <c r="ZE1" s="129"/>
      <c r="ZF1" s="129"/>
      <c r="ZG1" s="129"/>
      <c r="ZH1" s="129"/>
      <c r="ZI1" s="129"/>
      <c r="ZJ1" s="129"/>
      <c r="ZK1" s="129"/>
      <c r="ZL1" s="129"/>
      <c r="ZM1" s="129"/>
      <c r="ZN1" s="129"/>
      <c r="ZO1" s="129"/>
      <c r="ZP1" s="129"/>
      <c r="ZQ1" s="129"/>
      <c r="ZR1" s="129"/>
      <c r="ZS1" s="129"/>
      <c r="ZT1" s="129"/>
      <c r="ZU1" s="129"/>
      <c r="ZV1" s="129"/>
      <c r="ZW1" s="129"/>
      <c r="ZX1" s="129"/>
      <c r="ZY1" s="129"/>
      <c r="ZZ1" s="129"/>
      <c r="AAA1" s="129"/>
      <c r="AAB1" s="129"/>
      <c r="AAC1" s="129"/>
      <c r="AAD1" s="129"/>
      <c r="AAE1" s="129"/>
      <c r="AAF1" s="129"/>
      <c r="AAG1" s="129"/>
      <c r="AAH1" s="129"/>
      <c r="AAI1" s="129"/>
      <c r="AAJ1" s="129"/>
      <c r="AAK1" s="129"/>
      <c r="AAL1" s="129"/>
      <c r="AAM1" s="129"/>
      <c r="AAN1" s="129"/>
      <c r="AAO1" s="129"/>
      <c r="AAP1" s="129"/>
      <c r="AAQ1" s="129"/>
      <c r="AAR1" s="129"/>
      <c r="AAS1" s="129"/>
      <c r="AAT1" s="129"/>
      <c r="AAU1" s="129"/>
      <c r="AAV1" s="129"/>
      <c r="AAW1" s="129"/>
      <c r="AAX1" s="129"/>
      <c r="AAY1" s="129"/>
      <c r="AAZ1" s="129"/>
      <c r="ABA1" s="129"/>
      <c r="ABB1" s="129"/>
      <c r="ABC1" s="129"/>
      <c r="ABD1" s="129"/>
      <c r="ABE1" s="129"/>
      <c r="ABF1" s="129"/>
      <c r="ABG1" s="129"/>
      <c r="ABH1" s="129"/>
      <c r="ABI1" s="129"/>
      <c r="ABJ1" s="129"/>
      <c r="ABK1" s="129"/>
      <c r="ABL1" s="129"/>
      <c r="ABM1" s="129"/>
      <c r="ABN1" s="129"/>
      <c r="ABO1" s="129"/>
      <c r="ABP1" s="129"/>
      <c r="ABQ1" s="129"/>
      <c r="ABR1" s="129"/>
      <c r="ABS1" s="129"/>
      <c r="ABT1" s="129"/>
      <c r="ABU1" s="129"/>
      <c r="ABV1" s="129"/>
      <c r="ABW1" s="129"/>
      <c r="ABX1" s="129"/>
      <c r="ABY1" s="129"/>
      <c r="ABZ1" s="129"/>
      <c r="ACA1" s="129"/>
      <c r="ACB1" s="129"/>
      <c r="ACC1" s="129"/>
      <c r="ACD1" s="129"/>
      <c r="ACE1" s="129"/>
      <c r="ACF1" s="129"/>
      <c r="ACG1" s="129"/>
      <c r="ACH1" s="129"/>
      <c r="ACI1" s="129"/>
      <c r="ACJ1" s="129"/>
      <c r="ACK1" s="129"/>
      <c r="ACL1" s="129"/>
      <c r="ACM1" s="129"/>
      <c r="ACN1" s="129"/>
      <c r="ACO1" s="129"/>
      <c r="ACP1" s="129"/>
      <c r="ACQ1" s="129"/>
      <c r="ACR1" s="129"/>
      <c r="ACS1" s="129"/>
      <c r="ACT1" s="129"/>
      <c r="ACU1" s="129"/>
      <c r="ACV1" s="129"/>
      <c r="ACW1" s="129"/>
      <c r="ACX1" s="129"/>
      <c r="ACY1" s="129"/>
      <c r="ACZ1" s="129"/>
      <c r="ADA1" s="129"/>
      <c r="ADB1" s="129"/>
      <c r="ADC1" s="129"/>
      <c r="ADD1" s="129"/>
      <c r="ADE1" s="129"/>
      <c r="ADF1" s="129"/>
      <c r="ADG1" s="129"/>
      <c r="ADH1" s="129"/>
      <c r="ADI1" s="129"/>
      <c r="ADJ1" s="129"/>
      <c r="ADK1" s="129"/>
      <c r="ADL1" s="129"/>
      <c r="ADM1" s="129"/>
      <c r="ADN1" s="129"/>
      <c r="ADO1" s="129"/>
      <c r="ADP1" s="129"/>
      <c r="ADQ1" s="129"/>
      <c r="ADR1" s="129"/>
      <c r="ADS1" s="129"/>
      <c r="ADT1" s="129"/>
      <c r="ADU1" s="129"/>
      <c r="ADV1" s="129"/>
      <c r="ADW1" s="129"/>
      <c r="ADX1" s="129"/>
      <c r="ADY1" s="129"/>
      <c r="ADZ1" s="129"/>
      <c r="AEA1" s="129"/>
      <c r="AEB1" s="129"/>
      <c r="AEC1" s="129"/>
      <c r="AED1" s="129"/>
      <c r="AEE1" s="129"/>
      <c r="AEF1" s="129"/>
      <c r="AEG1" s="129"/>
      <c r="AEH1" s="129"/>
      <c r="AEI1" s="129"/>
      <c r="AEJ1" s="129"/>
      <c r="AEK1" s="129"/>
      <c r="AEL1" s="129"/>
      <c r="AEM1" s="129"/>
      <c r="AEN1" s="129"/>
      <c r="AEO1" s="129"/>
      <c r="AEP1" s="129"/>
      <c r="AEQ1" s="129"/>
      <c r="AER1" s="129"/>
      <c r="AES1" s="129"/>
      <c r="AET1" s="129"/>
      <c r="AEU1" s="129"/>
      <c r="AEV1" s="129"/>
      <c r="AEW1" s="129"/>
      <c r="AEX1" s="129"/>
      <c r="AEY1" s="129"/>
      <c r="AEZ1" s="129"/>
      <c r="AFA1" s="129"/>
      <c r="AFB1" s="129"/>
      <c r="AFC1" s="129"/>
      <c r="AFD1" s="129"/>
      <c r="AFE1" s="129"/>
      <c r="AFF1" s="129"/>
      <c r="AFG1" s="129"/>
      <c r="AFH1" s="129"/>
      <c r="AFI1" s="129"/>
      <c r="AFJ1" s="129"/>
      <c r="AFK1" s="129"/>
      <c r="AFL1" s="129"/>
      <c r="AFM1" s="129"/>
      <c r="AFN1" s="129"/>
      <c r="AFO1" s="129"/>
      <c r="AFP1" s="129"/>
      <c r="AFQ1" s="129"/>
      <c r="AFR1" s="129"/>
      <c r="AFS1" s="129"/>
      <c r="AFT1" s="129"/>
      <c r="AFU1" s="129"/>
      <c r="AFV1" s="129"/>
      <c r="AFW1" s="129"/>
      <c r="AFX1" s="129"/>
      <c r="AFY1" s="129"/>
      <c r="AFZ1" s="129"/>
      <c r="AGA1" s="129"/>
      <c r="AGB1" s="129"/>
      <c r="AGC1" s="129"/>
      <c r="AGD1" s="129"/>
      <c r="AGE1" s="129"/>
      <c r="AGF1" s="129"/>
      <c r="AGG1" s="129"/>
      <c r="AGH1" s="129"/>
      <c r="AGI1" s="129"/>
      <c r="AGJ1" s="129"/>
      <c r="AGK1" s="129"/>
      <c r="AGL1" s="129"/>
      <c r="AGM1" s="129"/>
      <c r="AGN1" s="129"/>
      <c r="AGO1" s="129"/>
      <c r="AGP1" s="129"/>
      <c r="AGQ1" s="129"/>
      <c r="AGR1" s="129"/>
      <c r="AGS1" s="129"/>
      <c r="AGT1" s="129"/>
      <c r="AGU1" s="129"/>
      <c r="AGV1" s="129"/>
      <c r="AGW1" s="129"/>
      <c r="AGX1" s="129"/>
      <c r="AGY1" s="129"/>
      <c r="AGZ1" s="129"/>
      <c r="AHA1" s="129"/>
      <c r="AHB1" s="129"/>
      <c r="AHC1" s="129"/>
      <c r="AHD1" s="129"/>
      <c r="AHE1" s="129"/>
      <c r="AHF1" s="129"/>
      <c r="AHG1" s="129"/>
      <c r="AHH1" s="129"/>
      <c r="AHI1" s="129"/>
      <c r="AHJ1" s="129"/>
      <c r="AHK1" s="129"/>
      <c r="AHL1" s="129"/>
      <c r="AHM1" s="129"/>
      <c r="AHN1" s="129"/>
      <c r="AHO1" s="129"/>
      <c r="AHP1" s="129"/>
      <c r="AHQ1" s="129"/>
      <c r="AHR1" s="129"/>
      <c r="AHS1" s="129"/>
      <c r="AHT1" s="129"/>
      <c r="AHU1" s="129"/>
      <c r="AHV1" s="129"/>
      <c r="AHW1" s="129"/>
      <c r="AHX1" s="129"/>
      <c r="AHY1" s="129"/>
      <c r="AHZ1" s="129"/>
      <c r="AIA1" s="129"/>
      <c r="AIB1" s="129"/>
      <c r="AIC1" s="129"/>
      <c r="AID1" s="129"/>
      <c r="AIE1" s="129"/>
      <c r="AIF1" s="129"/>
      <c r="AIG1" s="129"/>
      <c r="AIH1" s="129"/>
      <c r="AII1" s="129"/>
      <c r="AIJ1" s="129"/>
      <c r="AIK1" s="129"/>
      <c r="AIL1" s="129"/>
      <c r="AIM1" s="129"/>
      <c r="AIN1" s="129"/>
      <c r="AIO1" s="129"/>
      <c r="AIP1" s="129"/>
      <c r="AIQ1" s="129"/>
      <c r="AIR1" s="129"/>
      <c r="AIS1" s="129"/>
      <c r="AIT1" s="129"/>
      <c r="AIU1" s="129"/>
      <c r="AIV1" s="129"/>
      <c r="AIW1" s="129"/>
      <c r="AIX1" s="129"/>
      <c r="AIY1" s="129"/>
      <c r="AIZ1" s="129"/>
      <c r="AJA1" s="129"/>
      <c r="AJB1" s="129"/>
      <c r="AJC1" s="129"/>
      <c r="AJD1" s="129"/>
      <c r="AJE1" s="129"/>
      <c r="AJF1" s="129"/>
      <c r="AJG1" s="129"/>
      <c r="AJH1" s="129"/>
      <c r="AJI1" s="129"/>
      <c r="AJJ1" s="129"/>
      <c r="AJK1" s="129"/>
      <c r="AJL1" s="129"/>
      <c r="AJM1" s="129"/>
      <c r="AJN1" s="129"/>
      <c r="AJO1" s="129"/>
      <c r="AJP1" s="129"/>
      <c r="AJQ1" s="129"/>
      <c r="AJR1" s="129"/>
      <c r="AJS1" s="129"/>
      <c r="AJT1" s="129"/>
      <c r="AJU1" s="129"/>
      <c r="AJV1" s="129"/>
      <c r="AJW1" s="129"/>
      <c r="AJX1" s="129"/>
      <c r="AJY1" s="129"/>
      <c r="AJZ1" s="129"/>
      <c r="AKA1" s="129"/>
      <c r="AKB1" s="129"/>
      <c r="AKC1" s="129"/>
      <c r="AKD1" s="129"/>
      <c r="AKE1" s="129"/>
      <c r="AKF1" s="129"/>
      <c r="AKG1" s="129"/>
      <c r="AKH1" s="129"/>
      <c r="AKI1" s="129"/>
      <c r="AKJ1" s="129"/>
      <c r="AKK1" s="129"/>
      <c r="AKL1" s="129"/>
      <c r="AKM1" s="129"/>
      <c r="AKN1" s="129"/>
      <c r="AKO1" s="129"/>
      <c r="AKP1" s="129"/>
      <c r="AKQ1" s="129"/>
      <c r="AKR1" s="129"/>
      <c r="AKS1" s="129"/>
      <c r="AKT1" s="129"/>
      <c r="AKU1" s="129"/>
      <c r="AKV1" s="129"/>
      <c r="AKW1" s="129"/>
      <c r="AKX1" s="129"/>
      <c r="AKY1" s="129"/>
      <c r="AKZ1" s="129"/>
      <c r="ALA1" s="129"/>
      <c r="ALB1" s="129"/>
      <c r="ALC1" s="129"/>
      <c r="ALD1" s="129"/>
      <c r="ALE1" s="129"/>
      <c r="ALF1" s="129"/>
      <c r="ALG1" s="129"/>
      <c r="ALH1" s="129"/>
      <c r="ALI1" s="129"/>
      <c r="ALJ1" s="129"/>
      <c r="ALK1" s="129"/>
      <c r="ALL1" s="129"/>
      <c r="ALM1" s="129"/>
      <c r="ALN1" s="129"/>
      <c r="ALO1" s="129"/>
      <c r="ALP1" s="129"/>
      <c r="ALQ1" s="129"/>
      <c r="ALR1" s="129"/>
      <c r="ALS1" s="129"/>
      <c r="ALT1" s="129"/>
      <c r="ALU1" s="129"/>
      <c r="ALV1" s="129"/>
      <c r="ALW1" s="129"/>
      <c r="ALX1" s="129"/>
      <c r="ALY1" s="129"/>
      <c r="ALZ1" s="129"/>
      <c r="AMA1" s="129"/>
      <c r="AMB1" s="129"/>
      <c r="AMC1" s="129"/>
      <c r="AMD1" s="129"/>
      <c r="AME1" s="129"/>
      <c r="AMF1" s="129"/>
      <c r="AMG1" s="129"/>
      <c r="AMH1" s="129"/>
      <c r="AMI1" s="129"/>
      <c r="AMJ1" s="129"/>
    </row>
    <row r="2" spans="1:1024">
      <c r="A2" s="130" t="s">
        <v>285</v>
      </c>
      <c r="B2" s="130"/>
      <c r="C2" s="130"/>
      <c r="D2" s="131"/>
      <c r="E2" s="131"/>
      <c r="F2" s="131"/>
      <c r="G2" s="131"/>
      <c r="H2" s="131"/>
      <c r="I2" s="131"/>
      <c r="J2" s="131"/>
      <c r="K2" s="131"/>
      <c r="L2" s="131"/>
      <c r="M2" s="131"/>
      <c r="N2" s="132"/>
      <c r="O2" s="131"/>
      <c r="P2" s="131"/>
      <c r="Q2" s="132"/>
      <c r="R2" s="131"/>
      <c r="S2" s="132"/>
      <c r="T2" s="131"/>
      <c r="U2" s="131"/>
      <c r="V2" s="131"/>
      <c r="W2" s="131"/>
      <c r="X2" s="131"/>
      <c r="Y2" s="131"/>
      <c r="Z2" s="131"/>
      <c r="AA2" s="131"/>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c r="NS2" s="129"/>
      <c r="NT2" s="129"/>
      <c r="NU2" s="129"/>
      <c r="NV2" s="129"/>
      <c r="NW2" s="129"/>
      <c r="NX2" s="129"/>
      <c r="NY2" s="129"/>
      <c r="NZ2" s="129"/>
      <c r="OA2" s="129"/>
      <c r="OB2" s="129"/>
      <c r="OC2" s="129"/>
      <c r="OD2" s="129"/>
      <c r="OE2" s="129"/>
      <c r="OF2" s="129"/>
      <c r="OG2" s="129"/>
      <c r="OH2" s="129"/>
      <c r="OI2" s="129"/>
      <c r="OJ2" s="129"/>
      <c r="OK2" s="129"/>
      <c r="OL2" s="129"/>
      <c r="OM2" s="129"/>
      <c r="ON2" s="129"/>
      <c r="OO2" s="129"/>
      <c r="OP2" s="129"/>
      <c r="OQ2" s="129"/>
      <c r="OR2" s="129"/>
      <c r="OS2" s="129"/>
      <c r="OT2" s="129"/>
      <c r="OU2" s="129"/>
      <c r="OV2" s="129"/>
      <c r="OW2" s="129"/>
      <c r="OX2" s="129"/>
      <c r="OY2" s="129"/>
      <c r="OZ2" s="129"/>
      <c r="PA2" s="129"/>
      <c r="PB2" s="129"/>
      <c r="PC2" s="129"/>
      <c r="PD2" s="129"/>
      <c r="PE2" s="129"/>
      <c r="PF2" s="129"/>
      <c r="PG2" s="129"/>
      <c r="PH2" s="129"/>
      <c r="PI2" s="129"/>
      <c r="PJ2" s="129"/>
      <c r="PK2" s="129"/>
      <c r="PL2" s="129"/>
      <c r="PM2" s="129"/>
      <c r="PN2" s="129"/>
      <c r="PO2" s="129"/>
      <c r="PP2" s="129"/>
      <c r="PQ2" s="129"/>
      <c r="PR2" s="129"/>
      <c r="PS2" s="129"/>
      <c r="PT2" s="129"/>
      <c r="PU2" s="129"/>
      <c r="PV2" s="129"/>
      <c r="PW2" s="129"/>
      <c r="PX2" s="129"/>
      <c r="PY2" s="129"/>
      <c r="PZ2" s="129"/>
      <c r="QA2" s="129"/>
      <c r="QB2" s="129"/>
      <c r="QC2" s="129"/>
      <c r="QD2" s="129"/>
      <c r="QE2" s="129"/>
      <c r="QF2" s="129"/>
      <c r="QG2" s="129"/>
      <c r="QH2" s="129"/>
      <c r="QI2" s="129"/>
      <c r="QJ2" s="129"/>
      <c r="QK2" s="129"/>
      <c r="QL2" s="129"/>
      <c r="QM2" s="129"/>
      <c r="QN2" s="129"/>
      <c r="QO2" s="129"/>
      <c r="QP2" s="129"/>
      <c r="QQ2" s="129"/>
      <c r="QR2" s="129"/>
      <c r="QS2" s="129"/>
      <c r="QT2" s="129"/>
      <c r="QU2" s="129"/>
      <c r="QV2" s="129"/>
      <c r="QW2" s="129"/>
      <c r="QX2" s="129"/>
      <c r="QY2" s="129"/>
      <c r="QZ2" s="129"/>
      <c r="RA2" s="129"/>
      <c r="RB2" s="129"/>
      <c r="RC2" s="129"/>
      <c r="RD2" s="129"/>
      <c r="RE2" s="129"/>
      <c r="RF2" s="129"/>
      <c r="RG2" s="129"/>
      <c r="RH2" s="129"/>
      <c r="RI2" s="129"/>
      <c r="RJ2" s="129"/>
      <c r="RK2" s="129"/>
      <c r="RL2" s="129"/>
      <c r="RM2" s="129"/>
      <c r="RN2" s="129"/>
      <c r="RO2" s="129"/>
      <c r="RP2" s="129"/>
      <c r="RQ2" s="129"/>
      <c r="RR2" s="129"/>
      <c r="RS2" s="129"/>
      <c r="RT2" s="129"/>
      <c r="RU2" s="129"/>
      <c r="RV2" s="129"/>
      <c r="RW2" s="129"/>
      <c r="RX2" s="129"/>
      <c r="RY2" s="129"/>
      <c r="RZ2" s="129"/>
      <c r="SA2" s="129"/>
      <c r="SB2" s="129"/>
      <c r="SC2" s="129"/>
      <c r="SD2" s="129"/>
      <c r="SE2" s="129"/>
      <c r="SF2" s="129"/>
      <c r="SG2" s="129"/>
      <c r="SH2" s="129"/>
      <c r="SI2" s="129"/>
      <c r="SJ2" s="129"/>
      <c r="SK2" s="129"/>
      <c r="SL2" s="129"/>
      <c r="SM2" s="129"/>
      <c r="SN2" s="129"/>
      <c r="SO2" s="129"/>
      <c r="SP2" s="129"/>
      <c r="SQ2" s="129"/>
      <c r="SR2" s="129"/>
      <c r="SS2" s="129"/>
      <c r="ST2" s="129"/>
      <c r="SU2" s="129"/>
      <c r="SV2" s="129"/>
      <c r="SW2" s="129"/>
      <c r="SX2" s="129"/>
      <c r="SY2" s="129"/>
      <c r="SZ2" s="129"/>
      <c r="TA2" s="129"/>
      <c r="TB2" s="129"/>
      <c r="TC2" s="129"/>
      <c r="TD2" s="129"/>
      <c r="TE2" s="129"/>
      <c r="TF2" s="129"/>
      <c r="TG2" s="129"/>
      <c r="TH2" s="129"/>
      <c r="TI2" s="129"/>
      <c r="TJ2" s="129"/>
      <c r="TK2" s="129"/>
      <c r="TL2" s="129"/>
      <c r="TM2" s="129"/>
      <c r="TN2" s="129"/>
      <c r="TO2" s="129"/>
      <c r="TP2" s="129"/>
      <c r="TQ2" s="129"/>
      <c r="TR2" s="129"/>
      <c r="TS2" s="129"/>
      <c r="TT2" s="129"/>
      <c r="TU2" s="129"/>
      <c r="TV2" s="129"/>
      <c r="TW2" s="129"/>
      <c r="TX2" s="129"/>
      <c r="TY2" s="129"/>
      <c r="TZ2" s="129"/>
      <c r="UA2" s="129"/>
      <c r="UB2" s="129"/>
      <c r="UC2" s="129"/>
      <c r="UD2" s="129"/>
      <c r="UE2" s="129"/>
      <c r="UF2" s="129"/>
      <c r="UG2" s="129"/>
      <c r="UH2" s="129"/>
      <c r="UI2" s="129"/>
      <c r="UJ2" s="129"/>
      <c r="UK2" s="129"/>
      <c r="UL2" s="129"/>
      <c r="UM2" s="129"/>
      <c r="UN2" s="129"/>
      <c r="UO2" s="129"/>
      <c r="UP2" s="129"/>
      <c r="UQ2" s="129"/>
      <c r="UR2" s="129"/>
      <c r="US2" s="129"/>
      <c r="UT2" s="129"/>
      <c r="UU2" s="129"/>
      <c r="UV2" s="129"/>
      <c r="UW2" s="129"/>
      <c r="UX2" s="129"/>
      <c r="UY2" s="129"/>
      <c r="UZ2" s="129"/>
      <c r="VA2" s="129"/>
      <c r="VB2" s="129"/>
      <c r="VC2" s="129"/>
      <c r="VD2" s="129"/>
      <c r="VE2" s="129"/>
      <c r="VF2" s="129"/>
      <c r="VG2" s="129"/>
      <c r="VH2" s="129"/>
      <c r="VI2" s="129"/>
      <c r="VJ2" s="129"/>
      <c r="VK2" s="129"/>
      <c r="VL2" s="129"/>
      <c r="VM2" s="129"/>
      <c r="VN2" s="129"/>
      <c r="VO2" s="129"/>
      <c r="VP2" s="129"/>
      <c r="VQ2" s="129"/>
      <c r="VR2" s="129"/>
      <c r="VS2" s="129"/>
      <c r="VT2" s="129"/>
      <c r="VU2" s="129"/>
      <c r="VV2" s="129"/>
      <c r="VW2" s="129"/>
      <c r="VX2" s="129"/>
      <c r="VY2" s="129"/>
      <c r="VZ2" s="129"/>
      <c r="WA2" s="129"/>
      <c r="WB2" s="129"/>
      <c r="WC2" s="129"/>
      <c r="WD2" s="129"/>
      <c r="WE2" s="129"/>
      <c r="WF2" s="129"/>
      <c r="WG2" s="129"/>
      <c r="WH2" s="129"/>
      <c r="WI2" s="129"/>
      <c r="WJ2" s="129"/>
      <c r="WK2" s="129"/>
      <c r="WL2" s="129"/>
      <c r="WM2" s="129"/>
      <c r="WN2" s="129"/>
      <c r="WO2" s="129"/>
      <c r="WP2" s="129"/>
      <c r="WQ2" s="129"/>
      <c r="WR2" s="129"/>
      <c r="WS2" s="129"/>
      <c r="WT2" s="129"/>
      <c r="WU2" s="129"/>
      <c r="WV2" s="129"/>
      <c r="WW2" s="129"/>
      <c r="WX2" s="129"/>
      <c r="WY2" s="129"/>
      <c r="WZ2" s="129"/>
      <c r="XA2" s="129"/>
      <c r="XB2" s="129"/>
      <c r="XC2" s="129"/>
      <c r="XD2" s="129"/>
      <c r="XE2" s="129"/>
      <c r="XF2" s="129"/>
      <c r="XG2" s="129"/>
      <c r="XH2" s="129"/>
      <c r="XI2" s="129"/>
      <c r="XJ2" s="129"/>
      <c r="XK2" s="129"/>
      <c r="XL2" s="129"/>
      <c r="XM2" s="129"/>
      <c r="XN2" s="129"/>
      <c r="XO2" s="129"/>
      <c r="XP2" s="129"/>
      <c r="XQ2" s="129"/>
      <c r="XR2" s="129"/>
      <c r="XS2" s="129"/>
      <c r="XT2" s="129"/>
      <c r="XU2" s="129"/>
      <c r="XV2" s="129"/>
      <c r="XW2" s="129"/>
      <c r="XX2" s="129"/>
      <c r="XY2" s="129"/>
      <c r="XZ2" s="129"/>
      <c r="YA2" s="129"/>
      <c r="YB2" s="129"/>
      <c r="YC2" s="129"/>
      <c r="YD2" s="129"/>
      <c r="YE2" s="129"/>
      <c r="YF2" s="129"/>
      <c r="YG2" s="129"/>
      <c r="YH2" s="129"/>
      <c r="YI2" s="129"/>
      <c r="YJ2" s="129"/>
      <c r="YK2" s="129"/>
      <c r="YL2" s="129"/>
      <c r="YM2" s="129"/>
      <c r="YN2" s="129"/>
      <c r="YO2" s="129"/>
      <c r="YP2" s="129"/>
      <c r="YQ2" s="129"/>
      <c r="YR2" s="129"/>
      <c r="YS2" s="129"/>
      <c r="YT2" s="129"/>
      <c r="YU2" s="129"/>
      <c r="YV2" s="129"/>
      <c r="YW2" s="129"/>
      <c r="YX2" s="129"/>
      <c r="YY2" s="129"/>
      <c r="YZ2" s="129"/>
      <c r="ZA2" s="129"/>
      <c r="ZB2" s="129"/>
      <c r="ZC2" s="129"/>
      <c r="ZD2" s="129"/>
      <c r="ZE2" s="129"/>
      <c r="ZF2" s="129"/>
      <c r="ZG2" s="129"/>
      <c r="ZH2" s="129"/>
      <c r="ZI2" s="129"/>
      <c r="ZJ2" s="129"/>
      <c r="ZK2" s="129"/>
      <c r="ZL2" s="129"/>
      <c r="ZM2" s="129"/>
      <c r="ZN2" s="129"/>
      <c r="ZO2" s="129"/>
      <c r="ZP2" s="129"/>
      <c r="ZQ2" s="129"/>
      <c r="ZR2" s="129"/>
      <c r="ZS2" s="129"/>
      <c r="ZT2" s="129"/>
      <c r="ZU2" s="129"/>
      <c r="ZV2" s="129"/>
      <c r="ZW2" s="129"/>
      <c r="ZX2" s="129"/>
      <c r="ZY2" s="129"/>
      <c r="ZZ2" s="129"/>
      <c r="AAA2" s="129"/>
      <c r="AAB2" s="129"/>
      <c r="AAC2" s="129"/>
      <c r="AAD2" s="129"/>
      <c r="AAE2" s="129"/>
      <c r="AAF2" s="129"/>
      <c r="AAG2" s="129"/>
      <c r="AAH2" s="129"/>
      <c r="AAI2" s="129"/>
      <c r="AAJ2" s="129"/>
      <c r="AAK2" s="129"/>
      <c r="AAL2" s="129"/>
      <c r="AAM2" s="129"/>
      <c r="AAN2" s="129"/>
      <c r="AAO2" s="129"/>
      <c r="AAP2" s="129"/>
      <c r="AAQ2" s="129"/>
      <c r="AAR2" s="129"/>
      <c r="AAS2" s="129"/>
      <c r="AAT2" s="129"/>
      <c r="AAU2" s="129"/>
      <c r="AAV2" s="129"/>
      <c r="AAW2" s="129"/>
      <c r="AAX2" s="129"/>
      <c r="AAY2" s="129"/>
      <c r="AAZ2" s="129"/>
      <c r="ABA2" s="129"/>
      <c r="ABB2" s="129"/>
      <c r="ABC2" s="129"/>
      <c r="ABD2" s="129"/>
      <c r="ABE2" s="129"/>
      <c r="ABF2" s="129"/>
      <c r="ABG2" s="129"/>
      <c r="ABH2" s="129"/>
      <c r="ABI2" s="129"/>
      <c r="ABJ2" s="129"/>
      <c r="ABK2" s="129"/>
      <c r="ABL2" s="129"/>
      <c r="ABM2" s="129"/>
      <c r="ABN2" s="129"/>
      <c r="ABO2" s="129"/>
      <c r="ABP2" s="129"/>
      <c r="ABQ2" s="129"/>
      <c r="ABR2" s="129"/>
      <c r="ABS2" s="129"/>
      <c r="ABT2" s="129"/>
      <c r="ABU2" s="129"/>
      <c r="ABV2" s="129"/>
      <c r="ABW2" s="129"/>
      <c r="ABX2" s="129"/>
      <c r="ABY2" s="129"/>
      <c r="ABZ2" s="129"/>
      <c r="ACA2" s="129"/>
      <c r="ACB2" s="129"/>
      <c r="ACC2" s="129"/>
      <c r="ACD2" s="129"/>
      <c r="ACE2" s="129"/>
      <c r="ACF2" s="129"/>
      <c r="ACG2" s="129"/>
      <c r="ACH2" s="129"/>
      <c r="ACI2" s="129"/>
      <c r="ACJ2" s="129"/>
      <c r="ACK2" s="129"/>
      <c r="ACL2" s="129"/>
      <c r="ACM2" s="129"/>
      <c r="ACN2" s="129"/>
      <c r="ACO2" s="129"/>
      <c r="ACP2" s="129"/>
      <c r="ACQ2" s="129"/>
      <c r="ACR2" s="129"/>
      <c r="ACS2" s="129"/>
      <c r="ACT2" s="129"/>
      <c r="ACU2" s="129"/>
      <c r="ACV2" s="129"/>
      <c r="ACW2" s="129"/>
      <c r="ACX2" s="129"/>
      <c r="ACY2" s="129"/>
      <c r="ACZ2" s="129"/>
      <c r="ADA2" s="129"/>
      <c r="ADB2" s="129"/>
      <c r="ADC2" s="129"/>
      <c r="ADD2" s="129"/>
      <c r="ADE2" s="129"/>
      <c r="ADF2" s="129"/>
      <c r="ADG2" s="129"/>
      <c r="ADH2" s="129"/>
      <c r="ADI2" s="129"/>
      <c r="ADJ2" s="129"/>
      <c r="ADK2" s="129"/>
      <c r="ADL2" s="129"/>
      <c r="ADM2" s="129"/>
      <c r="ADN2" s="129"/>
      <c r="ADO2" s="129"/>
      <c r="ADP2" s="129"/>
      <c r="ADQ2" s="129"/>
      <c r="ADR2" s="129"/>
      <c r="ADS2" s="129"/>
      <c r="ADT2" s="129"/>
      <c r="ADU2" s="129"/>
      <c r="ADV2" s="129"/>
      <c r="ADW2" s="129"/>
      <c r="ADX2" s="129"/>
      <c r="ADY2" s="129"/>
      <c r="ADZ2" s="129"/>
      <c r="AEA2" s="129"/>
      <c r="AEB2" s="129"/>
      <c r="AEC2" s="129"/>
      <c r="AED2" s="129"/>
      <c r="AEE2" s="129"/>
      <c r="AEF2" s="129"/>
      <c r="AEG2" s="129"/>
      <c r="AEH2" s="129"/>
      <c r="AEI2" s="129"/>
      <c r="AEJ2" s="129"/>
      <c r="AEK2" s="129"/>
      <c r="AEL2" s="129"/>
      <c r="AEM2" s="129"/>
      <c r="AEN2" s="129"/>
      <c r="AEO2" s="129"/>
      <c r="AEP2" s="129"/>
      <c r="AEQ2" s="129"/>
      <c r="AER2" s="129"/>
      <c r="AES2" s="129"/>
      <c r="AET2" s="129"/>
      <c r="AEU2" s="129"/>
      <c r="AEV2" s="129"/>
      <c r="AEW2" s="129"/>
      <c r="AEX2" s="129"/>
      <c r="AEY2" s="129"/>
      <c r="AEZ2" s="129"/>
      <c r="AFA2" s="129"/>
      <c r="AFB2" s="129"/>
      <c r="AFC2" s="129"/>
      <c r="AFD2" s="129"/>
      <c r="AFE2" s="129"/>
      <c r="AFF2" s="129"/>
      <c r="AFG2" s="129"/>
      <c r="AFH2" s="129"/>
      <c r="AFI2" s="129"/>
      <c r="AFJ2" s="129"/>
      <c r="AFK2" s="129"/>
      <c r="AFL2" s="129"/>
      <c r="AFM2" s="129"/>
      <c r="AFN2" s="129"/>
      <c r="AFO2" s="129"/>
      <c r="AFP2" s="129"/>
      <c r="AFQ2" s="129"/>
      <c r="AFR2" s="129"/>
      <c r="AFS2" s="129"/>
      <c r="AFT2" s="129"/>
      <c r="AFU2" s="129"/>
      <c r="AFV2" s="129"/>
      <c r="AFW2" s="129"/>
      <c r="AFX2" s="129"/>
      <c r="AFY2" s="129"/>
      <c r="AFZ2" s="129"/>
      <c r="AGA2" s="129"/>
      <c r="AGB2" s="129"/>
      <c r="AGC2" s="129"/>
      <c r="AGD2" s="129"/>
      <c r="AGE2" s="129"/>
      <c r="AGF2" s="129"/>
      <c r="AGG2" s="129"/>
      <c r="AGH2" s="129"/>
      <c r="AGI2" s="129"/>
      <c r="AGJ2" s="129"/>
      <c r="AGK2" s="129"/>
      <c r="AGL2" s="129"/>
      <c r="AGM2" s="129"/>
      <c r="AGN2" s="129"/>
      <c r="AGO2" s="129"/>
      <c r="AGP2" s="129"/>
      <c r="AGQ2" s="129"/>
      <c r="AGR2" s="129"/>
      <c r="AGS2" s="129"/>
      <c r="AGT2" s="129"/>
      <c r="AGU2" s="129"/>
      <c r="AGV2" s="129"/>
      <c r="AGW2" s="129"/>
      <c r="AGX2" s="129"/>
      <c r="AGY2" s="129"/>
      <c r="AGZ2" s="129"/>
      <c r="AHA2" s="129"/>
      <c r="AHB2" s="129"/>
      <c r="AHC2" s="129"/>
      <c r="AHD2" s="129"/>
      <c r="AHE2" s="129"/>
      <c r="AHF2" s="129"/>
      <c r="AHG2" s="129"/>
      <c r="AHH2" s="129"/>
      <c r="AHI2" s="129"/>
      <c r="AHJ2" s="129"/>
      <c r="AHK2" s="129"/>
      <c r="AHL2" s="129"/>
      <c r="AHM2" s="129"/>
      <c r="AHN2" s="129"/>
      <c r="AHO2" s="129"/>
      <c r="AHP2" s="129"/>
      <c r="AHQ2" s="129"/>
      <c r="AHR2" s="129"/>
      <c r="AHS2" s="129"/>
      <c r="AHT2" s="129"/>
      <c r="AHU2" s="129"/>
      <c r="AHV2" s="129"/>
      <c r="AHW2" s="129"/>
      <c r="AHX2" s="129"/>
      <c r="AHY2" s="129"/>
      <c r="AHZ2" s="129"/>
      <c r="AIA2" s="129"/>
      <c r="AIB2" s="129"/>
      <c r="AIC2" s="129"/>
      <c r="AID2" s="129"/>
      <c r="AIE2" s="129"/>
      <c r="AIF2" s="129"/>
      <c r="AIG2" s="129"/>
      <c r="AIH2" s="129"/>
      <c r="AII2" s="129"/>
      <c r="AIJ2" s="129"/>
      <c r="AIK2" s="129"/>
      <c r="AIL2" s="129"/>
      <c r="AIM2" s="129"/>
      <c r="AIN2" s="129"/>
      <c r="AIO2" s="129"/>
      <c r="AIP2" s="129"/>
      <c r="AIQ2" s="129"/>
      <c r="AIR2" s="129"/>
      <c r="AIS2" s="129"/>
      <c r="AIT2" s="129"/>
      <c r="AIU2" s="129"/>
      <c r="AIV2" s="129"/>
      <c r="AIW2" s="129"/>
      <c r="AIX2" s="129"/>
      <c r="AIY2" s="129"/>
      <c r="AIZ2" s="129"/>
      <c r="AJA2" s="129"/>
      <c r="AJB2" s="129"/>
      <c r="AJC2" s="129"/>
      <c r="AJD2" s="129"/>
      <c r="AJE2" s="129"/>
      <c r="AJF2" s="129"/>
      <c r="AJG2" s="129"/>
      <c r="AJH2" s="129"/>
      <c r="AJI2" s="129"/>
      <c r="AJJ2" s="129"/>
      <c r="AJK2" s="129"/>
      <c r="AJL2" s="129"/>
      <c r="AJM2" s="129"/>
      <c r="AJN2" s="129"/>
      <c r="AJO2" s="129"/>
      <c r="AJP2" s="129"/>
      <c r="AJQ2" s="129"/>
      <c r="AJR2" s="129"/>
      <c r="AJS2" s="129"/>
      <c r="AJT2" s="129"/>
      <c r="AJU2" s="129"/>
      <c r="AJV2" s="129"/>
      <c r="AJW2" s="129"/>
      <c r="AJX2" s="129"/>
      <c r="AJY2" s="129"/>
      <c r="AJZ2" s="129"/>
      <c r="AKA2" s="129"/>
      <c r="AKB2" s="129"/>
      <c r="AKC2" s="129"/>
      <c r="AKD2" s="129"/>
      <c r="AKE2" s="129"/>
      <c r="AKF2" s="129"/>
      <c r="AKG2" s="129"/>
      <c r="AKH2" s="129"/>
      <c r="AKI2" s="129"/>
      <c r="AKJ2" s="129"/>
      <c r="AKK2" s="129"/>
      <c r="AKL2" s="129"/>
      <c r="AKM2" s="129"/>
      <c r="AKN2" s="129"/>
      <c r="AKO2" s="129"/>
      <c r="AKP2" s="129"/>
      <c r="AKQ2" s="129"/>
      <c r="AKR2" s="129"/>
      <c r="AKS2" s="129"/>
      <c r="AKT2" s="129"/>
      <c r="AKU2" s="129"/>
      <c r="AKV2" s="129"/>
      <c r="AKW2" s="129"/>
      <c r="AKX2" s="129"/>
      <c r="AKY2" s="129"/>
      <c r="AKZ2" s="129"/>
      <c r="ALA2" s="129"/>
      <c r="ALB2" s="129"/>
      <c r="ALC2" s="129"/>
      <c r="ALD2" s="129"/>
      <c r="ALE2" s="129"/>
      <c r="ALF2" s="129"/>
      <c r="ALG2" s="129"/>
      <c r="ALH2" s="129"/>
      <c r="ALI2" s="129"/>
      <c r="ALJ2" s="129"/>
      <c r="ALK2" s="129"/>
      <c r="ALL2" s="129"/>
      <c r="ALM2" s="129"/>
      <c r="ALN2" s="129"/>
      <c r="ALO2" s="129"/>
      <c r="ALP2" s="129"/>
      <c r="ALQ2" s="129"/>
      <c r="ALR2" s="129"/>
      <c r="ALS2" s="129"/>
      <c r="ALT2" s="129"/>
      <c r="ALU2" s="129"/>
      <c r="ALV2" s="129"/>
      <c r="ALW2" s="129"/>
      <c r="ALX2" s="129"/>
      <c r="ALY2" s="129"/>
      <c r="ALZ2" s="129"/>
      <c r="AMA2" s="129"/>
      <c r="AMB2" s="129"/>
      <c r="AMC2" s="129"/>
      <c r="AMD2" s="129"/>
      <c r="AME2" s="129"/>
      <c r="AMF2" s="129"/>
      <c r="AMG2" s="129"/>
      <c r="AMH2" s="129"/>
      <c r="AMI2" s="129"/>
      <c r="AMJ2" s="129"/>
    </row>
    <row r="4" spans="1:1024" s="133" customFormat="1">
      <c r="A4" s="133" t="s">
        <v>89</v>
      </c>
      <c r="B4" s="134"/>
      <c r="C4" s="134"/>
      <c r="D4" s="135">
        <v>2005</v>
      </c>
      <c r="E4" s="135">
        <v>2006</v>
      </c>
      <c r="F4" s="135">
        <v>2007</v>
      </c>
      <c r="G4" s="135">
        <v>2008</v>
      </c>
      <c r="H4" s="135">
        <v>2009</v>
      </c>
      <c r="I4" s="135">
        <v>2010</v>
      </c>
      <c r="J4" s="135">
        <v>2011</v>
      </c>
      <c r="K4" s="135">
        <v>2012</v>
      </c>
      <c r="L4" s="135">
        <v>2013</v>
      </c>
      <c r="M4" s="135">
        <v>2014</v>
      </c>
      <c r="N4" s="136">
        <v>2015</v>
      </c>
      <c r="O4" s="135">
        <v>2016</v>
      </c>
      <c r="P4" s="135">
        <v>2017</v>
      </c>
      <c r="Q4" s="136">
        <v>2018</v>
      </c>
      <c r="R4" s="135">
        <v>2019</v>
      </c>
      <c r="S4" s="136">
        <v>2020</v>
      </c>
      <c r="T4" s="135">
        <v>2021</v>
      </c>
      <c r="U4" s="135"/>
      <c r="V4" s="135"/>
      <c r="W4" s="135"/>
      <c r="X4" s="135"/>
      <c r="Y4" s="135"/>
      <c r="Z4" s="135"/>
    </row>
    <row r="5" spans="1:1024" s="134" customFormat="1">
      <c r="D5" s="137"/>
      <c r="E5" s="137"/>
      <c r="F5" s="137"/>
      <c r="G5" s="137"/>
      <c r="H5" s="137"/>
      <c r="I5" s="137"/>
      <c r="J5" s="137"/>
      <c r="K5" s="137"/>
      <c r="L5" s="137"/>
      <c r="M5" s="137"/>
      <c r="N5" s="138"/>
      <c r="O5" s="137" t="s">
        <v>201</v>
      </c>
      <c r="P5" s="137" t="s">
        <v>239</v>
      </c>
      <c r="Q5" s="138"/>
      <c r="R5" s="137" t="s">
        <v>201</v>
      </c>
      <c r="S5" s="138"/>
      <c r="T5" s="137"/>
      <c r="U5" s="137"/>
      <c r="V5" s="137"/>
      <c r="W5" s="137"/>
      <c r="X5" s="137"/>
      <c r="Y5" s="137"/>
      <c r="Z5" s="137"/>
    </row>
    <row r="6" spans="1:1024" s="134" customFormat="1">
      <c r="A6" s="133" t="s">
        <v>4093</v>
      </c>
      <c r="D6" s="139">
        <v>160</v>
      </c>
      <c r="E6" s="139">
        <v>151</v>
      </c>
      <c r="F6" s="139">
        <v>160</v>
      </c>
      <c r="G6" s="139">
        <v>160</v>
      </c>
      <c r="H6" s="139">
        <v>160</v>
      </c>
      <c r="I6" s="139">
        <v>160</v>
      </c>
      <c r="J6" s="139">
        <v>160</v>
      </c>
      <c r="K6" s="139">
        <v>160</v>
      </c>
      <c r="L6" s="139">
        <v>160</v>
      </c>
      <c r="M6" s="139">
        <v>160</v>
      </c>
      <c r="N6" s="138"/>
      <c r="O6" s="139">
        <v>148</v>
      </c>
      <c r="P6" s="135">
        <v>12</v>
      </c>
      <c r="Q6" s="138"/>
      <c r="R6" s="137">
        <v>150</v>
      </c>
      <c r="S6" s="138"/>
      <c r="T6" s="137">
        <v>160</v>
      </c>
      <c r="U6" s="137"/>
      <c r="V6" s="137"/>
      <c r="W6" s="137"/>
      <c r="X6" s="137"/>
      <c r="Y6" s="137"/>
      <c r="Z6" s="137"/>
    </row>
    <row r="7" spans="1:1024" s="142" customFormat="1">
      <c r="A7" s="140" t="s">
        <v>90</v>
      </c>
      <c r="B7" s="141"/>
      <c r="C7" s="141"/>
      <c r="N7" s="143"/>
      <c r="P7" s="144"/>
      <c r="Q7" s="143"/>
      <c r="R7" s="144"/>
      <c r="S7" s="143"/>
      <c r="T7" s="144"/>
      <c r="V7" s="144"/>
      <c r="W7" s="144"/>
      <c r="X7" s="144"/>
      <c r="Y7" s="144"/>
      <c r="Z7" s="144"/>
    </row>
    <row r="8" spans="1:1024">
      <c r="A8" s="145" t="s">
        <v>38</v>
      </c>
      <c r="D8" s="181">
        <v>14.472675000000001</v>
      </c>
      <c r="E8" s="181">
        <v>2.1713621659634299</v>
      </c>
      <c r="F8" s="181">
        <v>12.601725</v>
      </c>
      <c r="G8" s="181">
        <v>18.213635338345899</v>
      </c>
      <c r="H8" s="181">
        <v>16.711575</v>
      </c>
      <c r="I8" s="181">
        <v>24.237925000000001</v>
      </c>
      <c r="J8" s="181">
        <v>22.353449999999999</v>
      </c>
      <c r="K8" s="181">
        <v>18.930299999999999</v>
      </c>
      <c r="L8" s="182">
        <v>9.83</v>
      </c>
      <c r="M8" s="181">
        <v>31.7</v>
      </c>
      <c r="N8" s="183"/>
      <c r="O8" s="181">
        <v>37</v>
      </c>
      <c r="P8" s="181">
        <v>20.2</v>
      </c>
      <c r="Q8" s="183"/>
      <c r="R8" s="181">
        <v>28.28</v>
      </c>
      <c r="S8" s="183"/>
      <c r="T8" s="181">
        <v>15.401299999999994</v>
      </c>
    </row>
    <row r="9" spans="1:1024">
      <c r="A9" s="145" t="s">
        <v>39</v>
      </c>
      <c r="D9" s="185">
        <v>1.4999999999999999E-4</v>
      </c>
      <c r="E9" s="181">
        <v>0</v>
      </c>
      <c r="F9" s="181">
        <v>0</v>
      </c>
      <c r="G9" s="181">
        <v>0</v>
      </c>
      <c r="H9" s="181">
        <v>0</v>
      </c>
      <c r="I9" s="181">
        <v>0</v>
      </c>
      <c r="J9" s="181">
        <v>0</v>
      </c>
      <c r="K9" s="181">
        <v>0</v>
      </c>
      <c r="L9" s="181">
        <v>0</v>
      </c>
      <c r="M9" s="181">
        <v>0</v>
      </c>
      <c r="N9" s="183"/>
      <c r="O9" s="181">
        <v>0</v>
      </c>
      <c r="P9" s="181">
        <v>0</v>
      </c>
      <c r="Q9" s="183"/>
      <c r="R9" s="181">
        <v>0</v>
      </c>
      <c r="S9" s="183"/>
      <c r="T9" s="181">
        <v>0</v>
      </c>
    </row>
    <row r="10" spans="1:1024">
      <c r="A10" s="145" t="s">
        <v>91</v>
      </c>
      <c r="D10" s="181">
        <v>0</v>
      </c>
      <c r="E10" s="181">
        <v>1.1392405063291099E-2</v>
      </c>
      <c r="F10" s="181">
        <v>0</v>
      </c>
      <c r="G10" s="181">
        <v>0</v>
      </c>
      <c r="H10" s="181">
        <v>0</v>
      </c>
      <c r="I10" s="181">
        <v>0</v>
      </c>
      <c r="J10" s="184">
        <v>7.5000000000000002E-4</v>
      </c>
      <c r="K10" s="181">
        <v>0</v>
      </c>
      <c r="L10" s="181">
        <v>0</v>
      </c>
      <c r="M10" s="181">
        <v>0.03</v>
      </c>
      <c r="N10" s="183"/>
      <c r="O10" s="181">
        <v>0</v>
      </c>
      <c r="P10" s="181">
        <v>0</v>
      </c>
      <c r="Q10" s="183"/>
      <c r="R10" s="181">
        <v>0.03</v>
      </c>
      <c r="S10" s="183"/>
      <c r="T10" s="181">
        <v>3.7499999999999999E-2</v>
      </c>
    </row>
    <row r="11" spans="1:1024">
      <c r="A11" s="145" t="s">
        <v>36</v>
      </c>
      <c r="D11" s="181">
        <v>14.47275</v>
      </c>
      <c r="E11" s="181">
        <v>2.1903495077355801</v>
      </c>
      <c r="F11" s="181">
        <v>12.601725</v>
      </c>
      <c r="G11" s="181">
        <v>18.213635338345899</v>
      </c>
      <c r="H11" s="181">
        <v>16.711575</v>
      </c>
      <c r="I11" s="181">
        <v>24.237925000000001</v>
      </c>
      <c r="J11" s="181">
        <v>22.353449999999999</v>
      </c>
      <c r="K11" s="181">
        <v>18.930299999999999</v>
      </c>
      <c r="L11" s="181">
        <v>9.9</v>
      </c>
      <c r="M11" s="181">
        <v>31.7</v>
      </c>
      <c r="N11" s="183"/>
      <c r="O11" s="181">
        <v>37</v>
      </c>
      <c r="P11" s="181">
        <v>20.2</v>
      </c>
      <c r="Q11" s="183"/>
      <c r="R11" s="181">
        <v>28.32</v>
      </c>
      <c r="S11" s="183"/>
      <c r="T11" s="181">
        <v>15.438799999999993</v>
      </c>
    </row>
    <row r="12" spans="1:1024">
      <c r="A12" s="145" t="s">
        <v>92</v>
      </c>
      <c r="D12" s="181">
        <v>0.16844999999999999</v>
      </c>
      <c r="E12" s="181">
        <v>1.53417721518987E-2</v>
      </c>
      <c r="F12" s="184">
        <v>1.1249999999999999E-3</v>
      </c>
      <c r="G12" s="181">
        <v>0.21078571428571399</v>
      </c>
      <c r="H12" s="184">
        <v>4.5750000000000001E-3</v>
      </c>
      <c r="I12" s="181">
        <v>4.2750000000000003E-2</v>
      </c>
      <c r="J12" s="181">
        <v>5.4000000000000003E-3</v>
      </c>
      <c r="K12" s="181">
        <v>7.0000000000000001E-3</v>
      </c>
      <c r="L12" s="181">
        <v>0.06</v>
      </c>
      <c r="M12" s="181">
        <v>0.95</v>
      </c>
      <c r="N12" s="183"/>
      <c r="O12" s="181">
        <v>3.5</v>
      </c>
      <c r="P12" s="181">
        <v>0</v>
      </c>
      <c r="Q12" s="183"/>
      <c r="R12" s="181">
        <v>0.42</v>
      </c>
      <c r="S12" s="183"/>
      <c r="T12" s="181">
        <v>1.6125E-2</v>
      </c>
    </row>
    <row r="13" spans="1:1024">
      <c r="D13" s="150"/>
      <c r="E13" s="150"/>
      <c r="F13" s="150"/>
      <c r="G13" s="150"/>
      <c r="H13" s="150"/>
      <c r="I13" s="150"/>
      <c r="J13" s="150"/>
      <c r="K13" s="150"/>
      <c r="M13" s="150"/>
    </row>
    <row r="14" spans="1:1024">
      <c r="D14" s="150"/>
      <c r="E14" s="150"/>
      <c r="F14" s="150"/>
      <c r="G14" s="150"/>
      <c r="H14" s="150"/>
      <c r="I14" s="150"/>
      <c r="J14" s="150"/>
      <c r="K14" s="150"/>
      <c r="M14" s="150"/>
    </row>
    <row r="15" spans="1:1024" s="133" customFormat="1">
      <c r="A15" s="133" t="s">
        <v>93</v>
      </c>
      <c r="B15" s="134"/>
      <c r="C15" s="178" t="s">
        <v>4093</v>
      </c>
      <c r="D15" s="152">
        <v>160</v>
      </c>
      <c r="E15" s="152">
        <v>151</v>
      </c>
      <c r="F15" s="152">
        <v>160</v>
      </c>
      <c r="G15" s="152">
        <v>160</v>
      </c>
      <c r="H15" s="152">
        <v>160</v>
      </c>
      <c r="I15" s="152">
        <v>160</v>
      </c>
      <c r="J15" s="152">
        <v>160</v>
      </c>
      <c r="K15" s="152">
        <v>160</v>
      </c>
      <c r="L15" s="152">
        <v>160</v>
      </c>
      <c r="M15" s="152">
        <v>160</v>
      </c>
      <c r="N15" s="153"/>
      <c r="O15" s="152">
        <v>148</v>
      </c>
      <c r="P15" s="152">
        <v>12</v>
      </c>
      <c r="Q15" s="153"/>
      <c r="R15" s="152">
        <v>150</v>
      </c>
      <c r="S15" s="153"/>
      <c r="T15" s="152">
        <v>160</v>
      </c>
      <c r="U15" s="135"/>
      <c r="V15" s="135"/>
      <c r="W15" s="135"/>
      <c r="X15" s="135"/>
      <c r="Y15" s="135"/>
      <c r="Z15" s="135"/>
    </row>
    <row r="16" spans="1:1024" s="133" customFormat="1">
      <c r="B16" s="134"/>
      <c r="C16" s="179" t="s">
        <v>299</v>
      </c>
      <c r="D16" s="152">
        <v>13</v>
      </c>
      <c r="E16" s="152">
        <v>11</v>
      </c>
      <c r="F16" s="152">
        <v>11</v>
      </c>
      <c r="G16" s="152">
        <v>11</v>
      </c>
      <c r="H16" s="152">
        <v>12</v>
      </c>
      <c r="I16" s="152">
        <v>16</v>
      </c>
      <c r="J16" s="152">
        <v>16</v>
      </c>
      <c r="K16" s="152">
        <v>15</v>
      </c>
      <c r="L16" s="152">
        <v>18</v>
      </c>
      <c r="M16" s="152">
        <v>16</v>
      </c>
      <c r="N16" s="153"/>
      <c r="O16" s="152">
        <v>15</v>
      </c>
      <c r="P16" s="152">
        <v>12</v>
      </c>
      <c r="Q16" s="153"/>
      <c r="R16" s="152">
        <v>16</v>
      </c>
      <c r="S16" s="153"/>
      <c r="T16" s="152">
        <v>14</v>
      </c>
      <c r="U16" s="135"/>
      <c r="V16" s="135"/>
      <c r="W16" s="135"/>
      <c r="X16" s="135"/>
      <c r="Y16" s="135"/>
      <c r="Z16" s="135"/>
    </row>
    <row r="17" spans="1:26" s="133" customFormat="1">
      <c r="B17" s="134"/>
      <c r="C17" s="177" t="s">
        <v>4130</v>
      </c>
      <c r="D17" s="152"/>
      <c r="E17" s="152"/>
      <c r="F17" s="152"/>
      <c r="G17" s="152"/>
      <c r="H17" s="152"/>
      <c r="I17" s="152"/>
      <c r="J17" s="152"/>
      <c r="K17" s="152"/>
      <c r="L17" s="152"/>
      <c r="M17" s="152"/>
      <c r="N17" s="153"/>
      <c r="O17" s="152"/>
      <c r="P17" s="152"/>
      <c r="Q17" s="153"/>
      <c r="R17" s="152"/>
      <c r="S17" s="153"/>
      <c r="T17" s="152"/>
      <c r="U17" s="135"/>
      <c r="V17" s="135"/>
      <c r="W17" s="135"/>
      <c r="X17" s="135"/>
      <c r="Y17" s="135"/>
      <c r="Z17" s="135"/>
    </row>
    <row r="18" spans="1:26">
      <c r="A18" s="145" t="s">
        <v>95</v>
      </c>
      <c r="B18" s="146" t="s">
        <v>158</v>
      </c>
      <c r="C18" s="146" t="str">
        <f>VLOOKUP(B18,A_soortinfo!C:F,4,FALSE)</f>
        <v>nvt</v>
      </c>
      <c r="D18" s="213">
        <v>5</v>
      </c>
      <c r="E18" s="213">
        <v>2</v>
      </c>
      <c r="F18" s="213">
        <v>4</v>
      </c>
      <c r="G18" s="213">
        <v>1</v>
      </c>
      <c r="H18" s="213">
        <v>1</v>
      </c>
      <c r="I18" s="213">
        <v>1</v>
      </c>
      <c r="J18" s="213">
        <v>4</v>
      </c>
      <c r="K18" s="213">
        <v>6</v>
      </c>
      <c r="L18" s="213">
        <v>7</v>
      </c>
      <c r="M18" s="213">
        <v>15</v>
      </c>
      <c r="N18" s="214"/>
      <c r="O18" s="213">
        <v>13</v>
      </c>
      <c r="P18" s="213">
        <v>0</v>
      </c>
      <c r="Q18" s="214"/>
      <c r="R18" s="213">
        <v>10</v>
      </c>
      <c r="S18" s="214"/>
      <c r="T18" s="213">
        <v>3</v>
      </c>
    </row>
    <row r="19" spans="1:26">
      <c r="A19" s="145" t="s">
        <v>55</v>
      </c>
      <c r="B19" s="146" t="s">
        <v>56</v>
      </c>
      <c r="C19" s="146" t="str">
        <f>VLOOKUP(B19,A_soortinfo!C:F,4,FALSE)</f>
        <v>nvt</v>
      </c>
      <c r="D19" s="213">
        <v>0</v>
      </c>
      <c r="E19" s="213">
        <v>0</v>
      </c>
      <c r="F19" s="213">
        <v>0</v>
      </c>
      <c r="G19" s="213">
        <v>0</v>
      </c>
      <c r="H19" s="213">
        <v>0</v>
      </c>
      <c r="I19" s="213">
        <v>0</v>
      </c>
      <c r="J19" s="213">
        <v>0</v>
      </c>
      <c r="K19" s="213">
        <v>0</v>
      </c>
      <c r="L19" s="213">
        <v>0</v>
      </c>
      <c r="M19" s="213">
        <v>1</v>
      </c>
      <c r="N19" s="214"/>
      <c r="O19" s="213">
        <v>0</v>
      </c>
      <c r="P19" s="213">
        <v>0</v>
      </c>
      <c r="Q19" s="214"/>
      <c r="R19" s="213">
        <v>0</v>
      </c>
      <c r="S19" s="214"/>
      <c r="T19" s="213">
        <v>0</v>
      </c>
    </row>
    <row r="20" spans="1:26">
      <c r="A20" s="145" t="s">
        <v>250</v>
      </c>
      <c r="B20" s="155" t="s">
        <v>250</v>
      </c>
      <c r="D20" s="213">
        <v>15</v>
      </c>
      <c r="E20" s="213">
        <v>3</v>
      </c>
      <c r="F20" s="213">
        <v>2</v>
      </c>
      <c r="G20" s="213">
        <v>9</v>
      </c>
      <c r="H20" s="213">
        <v>2</v>
      </c>
      <c r="I20" s="213">
        <v>5</v>
      </c>
      <c r="J20" s="213">
        <v>4</v>
      </c>
      <c r="K20" s="213">
        <v>7</v>
      </c>
      <c r="L20" s="213">
        <v>4</v>
      </c>
      <c r="M20" s="213">
        <v>24</v>
      </c>
      <c r="N20" s="214"/>
      <c r="O20" s="213">
        <v>49</v>
      </c>
      <c r="P20" s="213">
        <v>0</v>
      </c>
      <c r="Q20" s="214"/>
      <c r="R20" s="213">
        <v>9</v>
      </c>
      <c r="S20" s="214"/>
      <c r="T20" s="213">
        <v>5</v>
      </c>
    </row>
    <row r="21" spans="1:26">
      <c r="D21" s="181">
        <v>0</v>
      </c>
      <c r="E21" s="181">
        <v>0</v>
      </c>
      <c r="F21" s="181">
        <v>0</v>
      </c>
      <c r="G21" s="181">
        <v>0</v>
      </c>
      <c r="H21" s="181">
        <v>0</v>
      </c>
      <c r="I21" s="181">
        <v>0</v>
      </c>
      <c r="J21" s="181">
        <v>0</v>
      </c>
      <c r="K21" s="181">
        <v>0</v>
      </c>
      <c r="L21" s="181">
        <v>0</v>
      </c>
      <c r="M21" s="181">
        <v>0</v>
      </c>
      <c r="N21" s="154"/>
      <c r="O21" s="181">
        <v>0</v>
      </c>
      <c r="P21" s="181">
        <v>0</v>
      </c>
      <c r="Q21" s="154"/>
      <c r="R21" s="181">
        <v>0</v>
      </c>
      <c r="S21" s="154"/>
      <c r="T21" s="181">
        <v>0</v>
      </c>
    </row>
    <row r="22" spans="1:26">
      <c r="A22" s="145" t="s">
        <v>215</v>
      </c>
      <c r="B22" s="146" t="s">
        <v>219</v>
      </c>
      <c r="C22" s="146" t="str">
        <f>VLOOKUP(B22,A_soortinfo!C:F,4,FALSE)</f>
        <v>nvt</v>
      </c>
      <c r="D22" s="213">
        <v>0</v>
      </c>
      <c r="E22" s="213">
        <v>0</v>
      </c>
      <c r="F22" s="213">
        <v>0</v>
      </c>
      <c r="G22" s="213">
        <v>0</v>
      </c>
      <c r="H22" s="213">
        <v>0</v>
      </c>
      <c r="I22" s="213">
        <v>0</v>
      </c>
      <c r="J22" s="213">
        <v>0</v>
      </c>
      <c r="K22" s="213">
        <v>0</v>
      </c>
      <c r="L22" s="213">
        <v>3</v>
      </c>
      <c r="M22" s="213">
        <v>0</v>
      </c>
      <c r="N22" s="214"/>
      <c r="O22" s="213">
        <v>2</v>
      </c>
      <c r="P22" s="213">
        <v>1</v>
      </c>
      <c r="Q22" s="214"/>
      <c r="R22" s="213">
        <v>0</v>
      </c>
      <c r="S22" s="214"/>
      <c r="T22" s="213">
        <v>0</v>
      </c>
    </row>
    <row r="23" spans="1:26" s="146" customFormat="1">
      <c r="A23" s="145" t="s">
        <v>274</v>
      </c>
      <c r="B23" s="146" t="s">
        <v>76</v>
      </c>
      <c r="C23" s="146" t="str">
        <f>VLOOKUP(B23,A_soortinfo!C:F,4,FALSE)</f>
        <v>EB</v>
      </c>
      <c r="D23" s="215">
        <v>0</v>
      </c>
      <c r="E23" s="215">
        <v>0</v>
      </c>
      <c r="F23" s="215">
        <v>0</v>
      </c>
      <c r="G23" s="215">
        <v>0</v>
      </c>
      <c r="H23" s="215">
        <v>0</v>
      </c>
      <c r="I23" s="215">
        <v>0</v>
      </c>
      <c r="J23" s="215">
        <v>0</v>
      </c>
      <c r="K23" s="215">
        <v>0</v>
      </c>
      <c r="L23" s="215">
        <v>3</v>
      </c>
      <c r="M23" s="215">
        <v>0</v>
      </c>
      <c r="N23" s="216"/>
      <c r="O23" s="215">
        <v>2</v>
      </c>
      <c r="P23" s="213">
        <v>0</v>
      </c>
      <c r="Q23" s="216"/>
      <c r="R23" s="215">
        <v>0</v>
      </c>
      <c r="S23" s="216"/>
      <c r="T23" s="213">
        <v>0</v>
      </c>
      <c r="U23" s="149"/>
      <c r="V23" s="156"/>
      <c r="W23" s="156"/>
      <c r="X23" s="156"/>
      <c r="Y23" s="156"/>
      <c r="Z23" s="156"/>
    </row>
    <row r="24" spans="1:26">
      <c r="A24" s="145" t="s">
        <v>10</v>
      </c>
      <c r="B24" s="146" t="s">
        <v>136</v>
      </c>
      <c r="C24" s="146" t="str">
        <f>VLOOKUP(B24,A_soortinfo!C:F,4,FALSE)</f>
        <v>nvt</v>
      </c>
      <c r="D24" s="213">
        <v>26</v>
      </c>
      <c r="E24" s="213">
        <v>31</v>
      </c>
      <c r="F24" s="213">
        <v>27</v>
      </c>
      <c r="G24" s="213">
        <v>22</v>
      </c>
      <c r="H24" s="213">
        <v>32</v>
      </c>
      <c r="I24" s="213">
        <v>41</v>
      </c>
      <c r="J24" s="213">
        <v>45</v>
      </c>
      <c r="K24" s="213">
        <v>54</v>
      </c>
      <c r="L24" s="213">
        <v>55</v>
      </c>
      <c r="M24" s="213">
        <v>65</v>
      </c>
      <c r="N24" s="214"/>
      <c r="O24" s="213">
        <v>58</v>
      </c>
      <c r="P24" s="213">
        <v>5</v>
      </c>
      <c r="Q24" s="214"/>
      <c r="R24" s="213">
        <v>51</v>
      </c>
      <c r="S24" s="214"/>
      <c r="T24" s="213">
        <v>52</v>
      </c>
    </row>
    <row r="25" spans="1:26" s="146" customFormat="1">
      <c r="A25" s="145" t="s">
        <v>271</v>
      </c>
      <c r="B25" s="146" t="s">
        <v>78</v>
      </c>
      <c r="C25" s="146" t="str">
        <f>VLOOKUP(B25,A_soortinfo!C:F,4,FALSE)</f>
        <v>EB</v>
      </c>
      <c r="D25" s="215">
        <v>2</v>
      </c>
      <c r="E25" s="215">
        <v>7</v>
      </c>
      <c r="F25" s="215">
        <v>3</v>
      </c>
      <c r="G25" s="215">
        <v>2</v>
      </c>
      <c r="H25" s="215">
        <v>3</v>
      </c>
      <c r="I25" s="215">
        <v>5</v>
      </c>
      <c r="J25" s="215">
        <v>4</v>
      </c>
      <c r="K25" s="215">
        <v>9</v>
      </c>
      <c r="L25" s="215">
        <v>13</v>
      </c>
      <c r="M25" s="215">
        <v>15</v>
      </c>
      <c r="N25" s="216"/>
      <c r="O25" s="215">
        <v>23</v>
      </c>
      <c r="P25" s="213">
        <v>0</v>
      </c>
      <c r="Q25" s="216"/>
      <c r="R25" s="215">
        <v>23</v>
      </c>
      <c r="S25" s="216"/>
      <c r="T25" s="213">
        <v>17</v>
      </c>
      <c r="U25" s="149"/>
      <c r="V25" s="156"/>
      <c r="W25" s="156"/>
      <c r="X25" s="156"/>
      <c r="Y25" s="156"/>
      <c r="Z25" s="156"/>
    </row>
    <row r="26" spans="1:26" s="146" customFormat="1">
      <c r="A26" s="145" t="s">
        <v>267</v>
      </c>
      <c r="B26" s="146" t="s">
        <v>53</v>
      </c>
      <c r="C26" s="146" t="str">
        <f>VLOOKUP(B26,A_soortinfo!C:F,4,FALSE)</f>
        <v>BE</v>
      </c>
      <c r="D26" s="215">
        <v>1</v>
      </c>
      <c r="E26" s="215">
        <v>1</v>
      </c>
      <c r="F26" s="215">
        <v>0</v>
      </c>
      <c r="G26" s="215">
        <v>0</v>
      </c>
      <c r="H26" s="215">
        <v>0</v>
      </c>
      <c r="I26" s="215">
        <v>2</v>
      </c>
      <c r="J26" s="215">
        <v>2</v>
      </c>
      <c r="K26" s="215">
        <v>5</v>
      </c>
      <c r="L26" s="215">
        <v>7</v>
      </c>
      <c r="M26" s="215">
        <v>9</v>
      </c>
      <c r="N26" s="216"/>
      <c r="O26" s="215">
        <v>23</v>
      </c>
      <c r="P26" s="213">
        <v>2</v>
      </c>
      <c r="Q26" s="216"/>
      <c r="R26" s="215">
        <v>0</v>
      </c>
      <c r="S26" s="216"/>
      <c r="T26" s="213">
        <v>12</v>
      </c>
      <c r="U26" s="149"/>
      <c r="V26" s="156"/>
      <c r="W26" s="156"/>
      <c r="X26" s="156"/>
      <c r="Y26" s="156"/>
      <c r="Z26" s="156"/>
    </row>
    <row r="27" spans="1:26" s="146" customFormat="1">
      <c r="A27" s="145" t="s">
        <v>268</v>
      </c>
      <c r="B27" s="146" t="s">
        <v>2959</v>
      </c>
      <c r="C27" s="146" t="str">
        <f>VLOOKUP(B27,A_soortinfo!C:F,4,FALSE)</f>
        <v>BE</v>
      </c>
      <c r="D27" s="215">
        <v>3</v>
      </c>
      <c r="E27" s="215">
        <v>11</v>
      </c>
      <c r="F27" s="215">
        <v>8</v>
      </c>
      <c r="G27" s="215">
        <v>3</v>
      </c>
      <c r="H27" s="215">
        <v>6</v>
      </c>
      <c r="I27" s="215">
        <v>9</v>
      </c>
      <c r="J27" s="215">
        <v>4</v>
      </c>
      <c r="K27" s="215">
        <v>7</v>
      </c>
      <c r="L27" s="215">
        <v>11</v>
      </c>
      <c r="M27" s="215">
        <v>8</v>
      </c>
      <c r="N27" s="216"/>
      <c r="O27" s="215">
        <v>41</v>
      </c>
      <c r="P27" s="213">
        <v>5</v>
      </c>
      <c r="Q27" s="216"/>
      <c r="R27" s="215">
        <v>30</v>
      </c>
      <c r="S27" s="216"/>
      <c r="T27" s="213">
        <v>25</v>
      </c>
      <c r="U27" s="149"/>
      <c r="V27" s="156"/>
      <c r="W27" s="156"/>
      <c r="X27" s="156"/>
      <c r="Y27" s="156"/>
      <c r="Z27" s="156"/>
    </row>
    <row r="28" spans="1:26" s="146" customFormat="1">
      <c r="A28" s="145" t="s">
        <v>269</v>
      </c>
      <c r="B28" s="146" t="s">
        <v>71</v>
      </c>
      <c r="C28" s="146" t="str">
        <f>VLOOKUP(B28,A_soortinfo!C:F,4,FALSE)</f>
        <v>nvt</v>
      </c>
      <c r="D28" s="215">
        <v>0</v>
      </c>
      <c r="E28" s="215">
        <v>0</v>
      </c>
      <c r="F28" s="215">
        <v>1</v>
      </c>
      <c r="G28" s="215">
        <v>0</v>
      </c>
      <c r="H28" s="215">
        <v>0</v>
      </c>
      <c r="I28" s="215">
        <v>0</v>
      </c>
      <c r="J28" s="215">
        <v>0</v>
      </c>
      <c r="K28" s="215">
        <v>0</v>
      </c>
      <c r="L28" s="215">
        <v>4</v>
      </c>
      <c r="M28" s="215">
        <v>0</v>
      </c>
      <c r="N28" s="216"/>
      <c r="O28" s="215">
        <v>1</v>
      </c>
      <c r="P28" s="213">
        <v>0</v>
      </c>
      <c r="Q28" s="216"/>
      <c r="R28" s="215">
        <v>4</v>
      </c>
      <c r="S28" s="216"/>
      <c r="T28" s="213">
        <v>9</v>
      </c>
      <c r="U28" s="149"/>
      <c r="V28" s="156"/>
      <c r="W28" s="156"/>
      <c r="X28" s="156"/>
      <c r="Y28" s="156"/>
      <c r="Z28" s="156"/>
    </row>
    <row r="29" spans="1:26" s="146" customFormat="1">
      <c r="A29" s="145" t="s">
        <v>270</v>
      </c>
      <c r="B29" s="146" t="s">
        <v>88</v>
      </c>
      <c r="C29" s="146" t="str">
        <f>VLOOKUP(B29,A_soortinfo!C:F,4,FALSE)</f>
        <v>TNB</v>
      </c>
      <c r="D29" s="215">
        <v>0</v>
      </c>
      <c r="E29" s="215">
        <v>0</v>
      </c>
      <c r="F29" s="215">
        <v>0</v>
      </c>
      <c r="G29" s="215">
        <v>0</v>
      </c>
      <c r="H29" s="215">
        <v>3</v>
      </c>
      <c r="I29" s="215">
        <v>3</v>
      </c>
      <c r="J29" s="215">
        <v>0</v>
      </c>
      <c r="K29" s="215">
        <v>2</v>
      </c>
      <c r="L29" s="215">
        <v>0</v>
      </c>
      <c r="M29" s="215">
        <v>0</v>
      </c>
      <c r="N29" s="216"/>
      <c r="O29" s="215">
        <v>1</v>
      </c>
      <c r="P29" s="213">
        <v>0</v>
      </c>
      <c r="Q29" s="216"/>
      <c r="R29" s="215">
        <v>19</v>
      </c>
      <c r="S29" s="216"/>
      <c r="T29" s="213">
        <v>3</v>
      </c>
      <c r="U29" s="149"/>
      <c r="V29" s="156"/>
      <c r="W29" s="156"/>
      <c r="X29" s="156"/>
      <c r="Y29" s="156"/>
      <c r="Z29" s="156"/>
    </row>
    <row r="30" spans="1:26" s="146" customFormat="1">
      <c r="A30" s="145" t="s">
        <v>275</v>
      </c>
      <c r="B30" s="146" t="s">
        <v>102</v>
      </c>
      <c r="C30" s="146" t="str">
        <f>VLOOKUP(B30,A_soortinfo!C:F,4,FALSE)</f>
        <v>TNB</v>
      </c>
      <c r="D30" s="215">
        <v>0</v>
      </c>
      <c r="E30" s="215">
        <v>0</v>
      </c>
      <c r="F30" s="215">
        <v>0</v>
      </c>
      <c r="G30" s="215">
        <v>1</v>
      </c>
      <c r="H30" s="215">
        <v>0</v>
      </c>
      <c r="I30" s="215">
        <v>0</v>
      </c>
      <c r="J30" s="215">
        <v>0</v>
      </c>
      <c r="K30" s="215">
        <v>0</v>
      </c>
      <c r="L30" s="215">
        <v>0</v>
      </c>
      <c r="M30" s="215">
        <v>0</v>
      </c>
      <c r="N30" s="216"/>
      <c r="O30" s="215">
        <v>0</v>
      </c>
      <c r="P30" s="213">
        <v>0</v>
      </c>
      <c r="Q30" s="216"/>
      <c r="R30" s="215">
        <v>0</v>
      </c>
      <c r="S30" s="216"/>
      <c r="T30" s="213">
        <v>0</v>
      </c>
      <c r="U30" s="149"/>
      <c r="V30" s="156"/>
      <c r="W30" s="156"/>
      <c r="X30" s="156"/>
      <c r="Y30" s="156"/>
      <c r="Z30" s="156"/>
    </row>
    <row r="31" spans="1:26" s="146" customFormat="1">
      <c r="A31" s="145" t="s">
        <v>275</v>
      </c>
      <c r="B31" s="146" t="s">
        <v>103</v>
      </c>
      <c r="C31" s="146" t="str">
        <f>VLOOKUP(B31,A_soortinfo!C:F,4,FALSE)</f>
        <v>TNB</v>
      </c>
      <c r="D31" s="215">
        <v>0</v>
      </c>
      <c r="E31" s="215">
        <v>0</v>
      </c>
      <c r="F31" s="215">
        <v>0</v>
      </c>
      <c r="G31" s="215">
        <v>0</v>
      </c>
      <c r="H31" s="215">
        <v>0</v>
      </c>
      <c r="I31" s="215">
        <v>1</v>
      </c>
      <c r="J31" s="215">
        <v>0</v>
      </c>
      <c r="K31" s="215">
        <v>0</v>
      </c>
      <c r="L31" s="215">
        <v>0</v>
      </c>
      <c r="M31" s="215">
        <v>0</v>
      </c>
      <c r="N31" s="216"/>
      <c r="O31" s="215">
        <v>0</v>
      </c>
      <c r="P31" s="213">
        <v>0</v>
      </c>
      <c r="Q31" s="216"/>
      <c r="R31" s="215">
        <v>0</v>
      </c>
      <c r="S31" s="216"/>
      <c r="T31" s="213">
        <v>0</v>
      </c>
      <c r="U31" s="149"/>
      <c r="V31" s="156"/>
      <c r="W31" s="156"/>
      <c r="X31" s="156"/>
      <c r="Y31" s="156"/>
      <c r="Z31" s="156"/>
    </row>
    <row r="32" spans="1:26">
      <c r="A32" s="145" t="s">
        <v>11</v>
      </c>
      <c r="B32" s="146" t="s">
        <v>79</v>
      </c>
      <c r="C32" s="146" t="str">
        <f>VLOOKUP(B32,A_soortinfo!C:F,4,FALSE)</f>
        <v>BE</v>
      </c>
      <c r="D32" s="213">
        <v>37</v>
      </c>
      <c r="E32" s="213">
        <v>28</v>
      </c>
      <c r="F32" s="213">
        <v>43</v>
      </c>
      <c r="G32" s="213">
        <v>34</v>
      </c>
      <c r="H32" s="213">
        <v>39</v>
      </c>
      <c r="I32" s="213">
        <v>51</v>
      </c>
      <c r="J32" s="213">
        <v>43</v>
      </c>
      <c r="K32" s="213">
        <v>51</v>
      </c>
      <c r="L32" s="213">
        <v>55</v>
      </c>
      <c r="M32" s="213">
        <v>69</v>
      </c>
      <c r="N32" s="214"/>
      <c r="O32" s="213">
        <v>68</v>
      </c>
      <c r="P32" s="213">
        <v>5</v>
      </c>
      <c r="Q32" s="214"/>
      <c r="R32" s="213">
        <v>65</v>
      </c>
      <c r="S32" s="214"/>
      <c r="T32" s="213">
        <v>62</v>
      </c>
    </row>
    <row r="33" spans="1:20">
      <c r="D33" s="213">
        <v>0</v>
      </c>
      <c r="E33" s="213">
        <v>0</v>
      </c>
      <c r="F33" s="213">
        <v>0</v>
      </c>
      <c r="G33" s="213">
        <v>0</v>
      </c>
      <c r="H33" s="213">
        <v>0</v>
      </c>
      <c r="I33" s="213">
        <v>0</v>
      </c>
      <c r="J33" s="213">
        <v>0</v>
      </c>
      <c r="K33" s="213">
        <v>0</v>
      </c>
      <c r="L33" s="213">
        <v>0</v>
      </c>
      <c r="M33" s="213">
        <v>0</v>
      </c>
      <c r="N33" s="214"/>
      <c r="O33" s="213">
        <v>0</v>
      </c>
      <c r="P33" s="213">
        <v>0</v>
      </c>
      <c r="Q33" s="214"/>
      <c r="R33" s="213">
        <v>0</v>
      </c>
      <c r="S33" s="214"/>
      <c r="T33" s="213">
        <v>0</v>
      </c>
    </row>
    <row r="34" spans="1:20">
      <c r="A34" s="145" t="s">
        <v>22</v>
      </c>
      <c r="B34" s="146" t="s">
        <v>160</v>
      </c>
      <c r="C34" s="146" t="str">
        <f>VLOOKUP(B34,A_soortinfo!C:F,4,FALSE)</f>
        <v>nvt</v>
      </c>
      <c r="D34" s="213">
        <v>5</v>
      </c>
      <c r="E34" s="213">
        <v>5</v>
      </c>
      <c r="F34" s="213">
        <v>9</v>
      </c>
      <c r="G34" s="213">
        <v>12</v>
      </c>
      <c r="H34" s="213">
        <v>16</v>
      </c>
      <c r="I34" s="213">
        <v>26</v>
      </c>
      <c r="J34" s="213">
        <v>18</v>
      </c>
      <c r="K34" s="213">
        <v>47</v>
      </c>
      <c r="L34" s="213">
        <v>62</v>
      </c>
      <c r="M34" s="213">
        <v>36</v>
      </c>
      <c r="N34" s="214"/>
      <c r="O34" s="213">
        <v>36</v>
      </c>
      <c r="P34" s="213">
        <v>8</v>
      </c>
      <c r="Q34" s="214"/>
      <c r="R34" s="213">
        <v>49</v>
      </c>
      <c r="S34" s="214"/>
      <c r="T34" s="213">
        <v>33</v>
      </c>
    </row>
    <row r="35" spans="1:20">
      <c r="A35" s="145" t="s">
        <v>12</v>
      </c>
      <c r="B35" s="146" t="s">
        <v>80</v>
      </c>
      <c r="C35" s="146" t="str">
        <f>VLOOKUP(B35,A_soortinfo!C:F,4,FALSE)</f>
        <v>nvt</v>
      </c>
      <c r="D35" s="213">
        <v>31</v>
      </c>
      <c r="E35" s="213">
        <v>22</v>
      </c>
      <c r="F35" s="213">
        <v>28</v>
      </c>
      <c r="G35" s="213">
        <v>36</v>
      </c>
      <c r="H35" s="213">
        <v>26</v>
      </c>
      <c r="I35" s="213">
        <v>47</v>
      </c>
      <c r="J35" s="213">
        <v>74</v>
      </c>
      <c r="K35" s="213">
        <v>63</v>
      </c>
      <c r="L35" s="213">
        <v>39</v>
      </c>
      <c r="M35" s="213">
        <v>56</v>
      </c>
      <c r="N35" s="214"/>
      <c r="O35" s="213">
        <v>60</v>
      </c>
      <c r="P35" s="213">
        <v>6</v>
      </c>
      <c r="Q35" s="214"/>
      <c r="R35" s="213">
        <v>69</v>
      </c>
      <c r="S35" s="214"/>
      <c r="T35" s="213">
        <v>47</v>
      </c>
    </row>
    <row r="36" spans="1:20">
      <c r="A36" s="145" t="s">
        <v>104</v>
      </c>
      <c r="B36" s="146" t="s">
        <v>129</v>
      </c>
      <c r="C36" s="146" t="str">
        <f>VLOOKUP(B36,A_soortinfo!C:F,4,FALSE)</f>
        <v>nvt</v>
      </c>
      <c r="D36" s="213">
        <v>0</v>
      </c>
      <c r="E36" s="213">
        <v>0</v>
      </c>
      <c r="F36" s="213">
        <v>0</v>
      </c>
      <c r="G36" s="213">
        <v>0</v>
      </c>
      <c r="H36" s="213">
        <v>0</v>
      </c>
      <c r="I36" s="213">
        <v>0</v>
      </c>
      <c r="J36" s="213">
        <v>0</v>
      </c>
      <c r="K36" s="213">
        <v>3</v>
      </c>
      <c r="L36" s="213">
        <v>2</v>
      </c>
      <c r="M36" s="213">
        <v>0</v>
      </c>
      <c r="N36" s="214"/>
      <c r="O36" s="213">
        <v>0</v>
      </c>
      <c r="P36" s="213">
        <v>0</v>
      </c>
      <c r="Q36" s="214"/>
      <c r="R36" s="213">
        <v>0</v>
      </c>
      <c r="S36" s="214"/>
      <c r="T36" s="213">
        <v>0</v>
      </c>
    </row>
    <row r="37" spans="1:20">
      <c r="A37" s="145" t="s">
        <v>13</v>
      </c>
      <c r="B37" s="146" t="s">
        <v>161</v>
      </c>
      <c r="C37" s="146" t="str">
        <f>VLOOKUP(B37,A_soortinfo!C:F,4,FALSE)</f>
        <v>nvt</v>
      </c>
      <c r="D37" s="213">
        <v>1</v>
      </c>
      <c r="E37" s="213">
        <v>1</v>
      </c>
      <c r="F37" s="213">
        <v>1</v>
      </c>
      <c r="G37" s="213">
        <v>2</v>
      </c>
      <c r="H37" s="213">
        <v>0</v>
      </c>
      <c r="I37" s="213">
        <v>2</v>
      </c>
      <c r="J37" s="213">
        <v>2</v>
      </c>
      <c r="K37" s="213">
        <v>4</v>
      </c>
      <c r="L37" s="213">
        <v>3</v>
      </c>
      <c r="M37" s="213">
        <v>2</v>
      </c>
      <c r="N37" s="214"/>
      <c r="O37" s="213">
        <v>5</v>
      </c>
      <c r="P37" s="213">
        <v>1</v>
      </c>
      <c r="Q37" s="214"/>
      <c r="R37" s="213">
        <v>12</v>
      </c>
      <c r="S37" s="214"/>
      <c r="T37" s="213">
        <v>2</v>
      </c>
    </row>
    <row r="38" spans="1:20">
      <c r="A38" s="145" t="s">
        <v>42</v>
      </c>
      <c r="B38" s="146" t="s">
        <v>137</v>
      </c>
      <c r="C38" s="146" t="str">
        <f>VLOOKUP(B38,A_soortinfo!C:F,4,FALSE)</f>
        <v>nvt</v>
      </c>
      <c r="D38" s="213">
        <v>1</v>
      </c>
      <c r="E38" s="213">
        <v>0</v>
      </c>
      <c r="F38" s="213">
        <v>0</v>
      </c>
      <c r="G38" s="213">
        <v>0</v>
      </c>
      <c r="H38" s="213">
        <v>0</v>
      </c>
      <c r="I38" s="213">
        <v>2</v>
      </c>
      <c r="J38" s="213">
        <v>3</v>
      </c>
      <c r="K38" s="213">
        <v>2</v>
      </c>
      <c r="L38" s="213">
        <v>1</v>
      </c>
      <c r="M38" s="213">
        <v>3</v>
      </c>
      <c r="N38" s="214"/>
      <c r="O38" s="213">
        <v>9</v>
      </c>
      <c r="P38" s="213">
        <v>3</v>
      </c>
      <c r="Q38" s="214"/>
      <c r="R38" s="213">
        <v>11</v>
      </c>
      <c r="S38" s="214"/>
      <c r="T38" s="213">
        <v>4</v>
      </c>
    </row>
    <row r="39" spans="1:20">
      <c r="A39" s="145" t="s">
        <v>105</v>
      </c>
      <c r="B39" s="146" t="s">
        <v>220</v>
      </c>
      <c r="C39" s="146" t="str">
        <f>VLOOKUP(B39,A_soortinfo!C:F,4,FALSE)</f>
        <v>nvt</v>
      </c>
      <c r="D39" s="213">
        <v>0</v>
      </c>
      <c r="E39" s="213">
        <v>0</v>
      </c>
      <c r="F39" s="213">
        <v>0</v>
      </c>
      <c r="G39" s="213">
        <v>1</v>
      </c>
      <c r="H39" s="213">
        <v>1</v>
      </c>
      <c r="I39" s="213">
        <v>0</v>
      </c>
      <c r="J39" s="213">
        <v>0</v>
      </c>
      <c r="K39" s="213">
        <v>3</v>
      </c>
      <c r="L39" s="213">
        <v>1</v>
      </c>
      <c r="M39" s="213">
        <v>2</v>
      </c>
      <c r="N39" s="214"/>
      <c r="O39" s="213">
        <v>4</v>
      </c>
      <c r="P39" s="213">
        <v>0</v>
      </c>
      <c r="Q39" s="214"/>
      <c r="R39" s="213">
        <v>6</v>
      </c>
      <c r="S39" s="214"/>
      <c r="T39" s="213">
        <v>1</v>
      </c>
    </row>
    <row r="40" spans="1:20">
      <c r="A40" s="145" t="s">
        <v>106</v>
      </c>
      <c r="B40" s="146" t="s">
        <v>147</v>
      </c>
      <c r="C40" s="146" t="str">
        <f>VLOOKUP(B40,A_soortinfo!C:F,4,FALSE)</f>
        <v>nvt</v>
      </c>
      <c r="D40" s="213">
        <v>0</v>
      </c>
      <c r="E40" s="213">
        <v>0</v>
      </c>
      <c r="F40" s="213">
        <v>0</v>
      </c>
      <c r="G40" s="213">
        <v>0</v>
      </c>
      <c r="H40" s="213">
        <v>0</v>
      </c>
      <c r="I40" s="213">
        <v>0</v>
      </c>
      <c r="J40" s="213">
        <v>1</v>
      </c>
      <c r="K40" s="213">
        <v>0</v>
      </c>
      <c r="L40" s="213">
        <v>0</v>
      </c>
      <c r="M40" s="213">
        <v>0</v>
      </c>
      <c r="N40" s="214"/>
      <c r="O40" s="213">
        <v>0</v>
      </c>
      <c r="P40" s="213">
        <v>0</v>
      </c>
      <c r="Q40" s="214"/>
      <c r="R40" s="213">
        <v>0</v>
      </c>
      <c r="S40" s="214"/>
      <c r="T40" s="213">
        <v>0</v>
      </c>
    </row>
    <row r="41" spans="1:20">
      <c r="A41" s="145" t="s">
        <v>40</v>
      </c>
      <c r="B41" s="146" t="s">
        <v>140</v>
      </c>
      <c r="C41" s="146" t="str">
        <f>VLOOKUP(B41,A_soortinfo!C:F,4,FALSE)</f>
        <v>nvt</v>
      </c>
      <c r="D41" s="213">
        <v>2</v>
      </c>
      <c r="E41" s="213">
        <v>0</v>
      </c>
      <c r="F41" s="213">
        <v>0</v>
      </c>
      <c r="G41" s="213">
        <v>0</v>
      </c>
      <c r="H41" s="213">
        <v>0</v>
      </c>
      <c r="I41" s="213">
        <v>0</v>
      </c>
      <c r="J41" s="213">
        <v>0</v>
      </c>
      <c r="K41" s="213">
        <v>0</v>
      </c>
      <c r="L41" s="213">
        <v>0</v>
      </c>
      <c r="M41" s="213">
        <v>0</v>
      </c>
      <c r="N41" s="214"/>
      <c r="O41" s="213">
        <v>0</v>
      </c>
      <c r="P41" s="213">
        <v>0</v>
      </c>
      <c r="Q41" s="214"/>
      <c r="R41" s="213">
        <v>0</v>
      </c>
      <c r="S41" s="214"/>
      <c r="T41" s="213">
        <v>0</v>
      </c>
    </row>
    <row r="42" spans="1:20">
      <c r="A42" s="145" t="s">
        <v>107</v>
      </c>
      <c r="B42" s="146" t="s">
        <v>209</v>
      </c>
      <c r="C42" s="146" t="str">
        <f>VLOOKUP(B42,A_soortinfo!C:F,4,FALSE)</f>
        <v>nvt</v>
      </c>
      <c r="D42" s="213">
        <v>0</v>
      </c>
      <c r="E42" s="213">
        <v>0</v>
      </c>
      <c r="F42" s="213">
        <v>0</v>
      </c>
      <c r="G42" s="213">
        <v>0</v>
      </c>
      <c r="H42" s="213">
        <v>0</v>
      </c>
      <c r="I42" s="213">
        <v>0</v>
      </c>
      <c r="J42" s="213">
        <v>0</v>
      </c>
      <c r="K42" s="213">
        <v>0</v>
      </c>
      <c r="L42" s="213">
        <v>1</v>
      </c>
      <c r="M42" s="213">
        <v>0</v>
      </c>
      <c r="N42" s="214"/>
      <c r="O42" s="213">
        <v>0</v>
      </c>
      <c r="P42" s="213">
        <v>0</v>
      </c>
      <c r="Q42" s="214"/>
      <c r="R42" s="213">
        <v>2</v>
      </c>
      <c r="S42" s="214"/>
      <c r="T42" s="213">
        <v>0</v>
      </c>
    </row>
    <row r="43" spans="1:20">
      <c r="A43" s="145" t="s">
        <v>98</v>
      </c>
      <c r="B43" s="146" t="s">
        <v>149</v>
      </c>
      <c r="C43" s="146" t="str">
        <f>VLOOKUP(B43,A_soortinfo!C:F,4,FALSE)</f>
        <v>nvt</v>
      </c>
      <c r="D43" s="213">
        <v>0</v>
      </c>
      <c r="E43" s="213">
        <v>2</v>
      </c>
      <c r="F43" s="213">
        <v>0</v>
      </c>
      <c r="G43" s="213">
        <v>0</v>
      </c>
      <c r="H43" s="213">
        <v>0</v>
      </c>
      <c r="I43" s="213">
        <v>0</v>
      </c>
      <c r="J43" s="213">
        <v>1</v>
      </c>
      <c r="K43" s="213">
        <v>0</v>
      </c>
      <c r="L43" s="213">
        <v>0</v>
      </c>
      <c r="M43" s="213">
        <v>1</v>
      </c>
      <c r="N43" s="214"/>
      <c r="O43" s="213">
        <v>0</v>
      </c>
      <c r="P43" s="213">
        <v>0</v>
      </c>
      <c r="Q43" s="214"/>
      <c r="R43" s="213">
        <v>1</v>
      </c>
      <c r="S43" s="214"/>
      <c r="T43" s="213">
        <v>1</v>
      </c>
    </row>
    <row r="44" spans="1:20">
      <c r="A44" s="145" t="s">
        <v>14</v>
      </c>
      <c r="B44" s="146" t="s">
        <v>4131</v>
      </c>
      <c r="C44" s="146" t="str">
        <f>VLOOKUP(B44,A_soortinfo!C:F,4,FALSE)</f>
        <v>nvt</v>
      </c>
      <c r="D44" s="213">
        <v>41</v>
      </c>
      <c r="E44" s="213">
        <v>32</v>
      </c>
      <c r="F44" s="213">
        <v>34</v>
      </c>
      <c r="G44" s="213">
        <v>28</v>
      </c>
      <c r="H44" s="213">
        <v>26</v>
      </c>
      <c r="I44" s="213">
        <v>37</v>
      </c>
      <c r="J44" s="213">
        <v>44</v>
      </c>
      <c r="K44" s="213">
        <v>54</v>
      </c>
      <c r="L44" s="213">
        <v>46</v>
      </c>
      <c r="M44" s="213">
        <v>37</v>
      </c>
      <c r="N44" s="214"/>
      <c r="O44" s="213">
        <v>41</v>
      </c>
      <c r="P44" s="213">
        <v>3</v>
      </c>
      <c r="Q44" s="214"/>
      <c r="R44" s="213">
        <v>44</v>
      </c>
      <c r="S44" s="214"/>
      <c r="T44" s="213">
        <v>44</v>
      </c>
    </row>
    <row r="45" spans="1:20">
      <c r="A45" s="145" t="s">
        <v>18</v>
      </c>
      <c r="B45" s="146" t="s">
        <v>58</v>
      </c>
      <c r="C45" s="146" t="str">
        <f>VLOOKUP(B45,A_soortinfo!C:F,4,FALSE)</f>
        <v>exoot</v>
      </c>
      <c r="D45" s="213">
        <v>1</v>
      </c>
      <c r="E45" s="213">
        <v>0</v>
      </c>
      <c r="F45" s="213">
        <v>1</v>
      </c>
      <c r="G45" s="213">
        <v>1</v>
      </c>
      <c r="H45" s="213">
        <v>0</v>
      </c>
      <c r="I45" s="213">
        <v>5</v>
      </c>
      <c r="J45" s="213">
        <v>5</v>
      </c>
      <c r="K45" s="213">
        <v>2</v>
      </c>
      <c r="L45" s="213">
        <v>7</v>
      </c>
      <c r="M45" s="213">
        <v>10</v>
      </c>
      <c r="N45" s="214"/>
      <c r="O45" s="213">
        <v>10</v>
      </c>
      <c r="P45" s="213">
        <v>3</v>
      </c>
      <c r="Q45" s="214"/>
      <c r="R45" s="213">
        <v>4</v>
      </c>
      <c r="S45" s="214"/>
      <c r="T45" s="213">
        <v>3</v>
      </c>
    </row>
    <row r="46" spans="1:20">
      <c r="A46" s="145" t="s">
        <v>15</v>
      </c>
      <c r="B46" s="146" t="s">
        <v>143</v>
      </c>
      <c r="C46" s="146" t="str">
        <f>VLOOKUP(B46,A_soortinfo!C:F,4,FALSE)</f>
        <v>nvt</v>
      </c>
      <c r="D46" s="213">
        <v>12</v>
      </c>
      <c r="E46" s="213">
        <v>10</v>
      </c>
      <c r="F46" s="213">
        <v>11</v>
      </c>
      <c r="G46" s="213">
        <v>0</v>
      </c>
      <c r="H46" s="213">
        <v>7</v>
      </c>
      <c r="I46" s="213">
        <v>16</v>
      </c>
      <c r="J46" s="213">
        <v>19</v>
      </c>
      <c r="K46" s="213">
        <v>36</v>
      </c>
      <c r="L46" s="213">
        <v>24</v>
      </c>
      <c r="M46" s="213">
        <v>40</v>
      </c>
      <c r="N46" s="214"/>
      <c r="O46" s="213">
        <v>34</v>
      </c>
      <c r="P46" s="213">
        <v>8</v>
      </c>
      <c r="Q46" s="214"/>
      <c r="R46" s="213">
        <v>31</v>
      </c>
      <c r="S46" s="214"/>
      <c r="T46" s="213">
        <v>25</v>
      </c>
    </row>
    <row r="47" spans="1:20">
      <c r="A47" s="145" t="s">
        <v>16</v>
      </c>
      <c r="B47" s="146" t="s">
        <v>162</v>
      </c>
      <c r="C47" s="146" t="str">
        <f>VLOOKUP(B47,A_soortinfo!C:F,4,FALSE)</f>
        <v>nvt</v>
      </c>
      <c r="D47" s="213">
        <v>15</v>
      </c>
      <c r="E47" s="213">
        <v>5</v>
      </c>
      <c r="F47" s="213">
        <v>6</v>
      </c>
      <c r="G47" s="213">
        <v>7</v>
      </c>
      <c r="H47" s="213">
        <v>3</v>
      </c>
      <c r="I47" s="213">
        <v>3</v>
      </c>
      <c r="J47" s="213">
        <v>7</v>
      </c>
      <c r="K47" s="213">
        <v>19</v>
      </c>
      <c r="L47" s="213">
        <v>14</v>
      </c>
      <c r="M47" s="213">
        <v>18</v>
      </c>
      <c r="N47" s="214"/>
      <c r="O47" s="213">
        <v>15</v>
      </c>
      <c r="P47" s="213">
        <v>2</v>
      </c>
      <c r="Q47" s="214"/>
      <c r="R47" s="213">
        <v>8</v>
      </c>
      <c r="S47" s="214"/>
      <c r="T47" s="213">
        <v>6</v>
      </c>
    </row>
    <row r="48" spans="1:20">
      <c r="A48" s="145" t="s">
        <v>272</v>
      </c>
      <c r="B48" s="146" t="s">
        <v>217</v>
      </c>
      <c r="C48" s="146" t="str">
        <f>VLOOKUP(B48,A_soortinfo!C:F,4,FALSE)</f>
        <v>nvt</v>
      </c>
      <c r="D48" s="213">
        <v>0</v>
      </c>
      <c r="E48" s="213">
        <v>0</v>
      </c>
      <c r="F48" s="213">
        <v>0</v>
      </c>
      <c r="G48" s="213">
        <v>0</v>
      </c>
      <c r="H48" s="213">
        <v>0</v>
      </c>
      <c r="I48" s="213">
        <v>0</v>
      </c>
      <c r="J48" s="213">
        <v>0</v>
      </c>
      <c r="K48" s="213">
        <v>0</v>
      </c>
      <c r="L48" s="213">
        <v>1</v>
      </c>
      <c r="M48" s="213">
        <v>2</v>
      </c>
      <c r="N48" s="214"/>
      <c r="O48" s="213">
        <v>2</v>
      </c>
      <c r="P48" s="213">
        <v>1</v>
      </c>
      <c r="Q48" s="214"/>
      <c r="R48" s="213">
        <v>1</v>
      </c>
      <c r="S48" s="214"/>
      <c r="T48" s="213">
        <v>0</v>
      </c>
    </row>
    <row r="49" spans="1:26">
      <c r="A49" s="145" t="s">
        <v>273</v>
      </c>
      <c r="B49" s="146" t="s">
        <v>218</v>
      </c>
      <c r="C49" s="146" t="str">
        <f>VLOOKUP(B49,A_soortinfo!C:F,4,FALSE)</f>
        <v>nvt</v>
      </c>
      <c r="D49" s="213">
        <v>0</v>
      </c>
      <c r="E49" s="213">
        <v>0</v>
      </c>
      <c r="F49" s="213">
        <v>0</v>
      </c>
      <c r="G49" s="213">
        <v>0</v>
      </c>
      <c r="H49" s="213">
        <v>0</v>
      </c>
      <c r="I49" s="213">
        <v>0</v>
      </c>
      <c r="J49" s="213">
        <v>0</v>
      </c>
      <c r="K49" s="213">
        <v>0</v>
      </c>
      <c r="L49" s="213">
        <v>1</v>
      </c>
      <c r="M49" s="213">
        <v>0</v>
      </c>
      <c r="N49" s="214"/>
      <c r="O49" s="213">
        <v>0</v>
      </c>
      <c r="P49" s="213">
        <v>0</v>
      </c>
      <c r="Q49" s="214"/>
      <c r="R49" s="213">
        <v>0</v>
      </c>
      <c r="S49" s="214"/>
      <c r="T49" s="213">
        <v>0</v>
      </c>
    </row>
    <row r="50" spans="1:26">
      <c r="D50" s="181"/>
      <c r="E50" s="181"/>
      <c r="F50" s="181"/>
      <c r="G50" s="181"/>
      <c r="H50" s="181"/>
      <c r="I50" s="181"/>
      <c r="J50" s="181"/>
      <c r="K50" s="181"/>
      <c r="L50" s="181"/>
      <c r="M50" s="181"/>
      <c r="O50" s="181"/>
      <c r="P50" s="181"/>
      <c r="R50" s="181"/>
      <c r="T50" s="181"/>
    </row>
    <row r="51" spans="1:26" s="134" customFormat="1">
      <c r="A51" s="134" t="s">
        <v>99</v>
      </c>
      <c r="C51" s="146"/>
      <c r="D51" s="208">
        <v>160</v>
      </c>
      <c r="E51" s="208">
        <v>151</v>
      </c>
      <c r="F51" s="208">
        <v>160</v>
      </c>
      <c r="G51" s="208">
        <v>160</v>
      </c>
      <c r="H51" s="208">
        <v>160</v>
      </c>
      <c r="I51" s="208">
        <v>160</v>
      </c>
      <c r="J51" s="208">
        <v>160</v>
      </c>
      <c r="K51" s="208">
        <v>160</v>
      </c>
      <c r="L51" s="208">
        <v>160</v>
      </c>
      <c r="M51" s="208">
        <v>160</v>
      </c>
      <c r="N51" s="209"/>
      <c r="O51" s="208">
        <v>148</v>
      </c>
      <c r="P51" s="208">
        <v>12</v>
      </c>
      <c r="Q51" s="209"/>
      <c r="R51" s="208">
        <v>150</v>
      </c>
      <c r="S51" s="209"/>
      <c r="T51" s="208">
        <v>160</v>
      </c>
      <c r="U51" s="137"/>
      <c r="V51" s="137"/>
      <c r="W51" s="137"/>
      <c r="X51" s="137"/>
      <c r="Y51" s="137"/>
      <c r="Z51" s="137"/>
    </row>
    <row r="52" spans="1:26">
      <c r="A52" s="145" t="s">
        <v>22</v>
      </c>
      <c r="B52" s="146" t="s">
        <v>160</v>
      </c>
      <c r="C52" s="146" t="str">
        <f>VLOOKUP(B52,A_soortinfo!C:F,4,FALSE)</f>
        <v>nvt</v>
      </c>
      <c r="D52" s="181">
        <v>1.475E-3</v>
      </c>
      <c r="E52" s="181">
        <v>3.2658227848101299E-3</v>
      </c>
      <c r="F52" s="181">
        <v>3.6575000000000003E-2</v>
      </c>
      <c r="G52" s="181">
        <v>8.9787500000000006E-2</v>
      </c>
      <c r="H52" s="181">
        <v>5.9900000000000002E-2</v>
      </c>
      <c r="I52" s="181">
        <v>0.48259999999999997</v>
      </c>
      <c r="J52" s="181">
        <v>0.173675</v>
      </c>
      <c r="K52" s="181">
        <v>0.17080000000000001</v>
      </c>
      <c r="L52" s="181">
        <v>0.77</v>
      </c>
      <c r="M52" s="181">
        <v>0.36199999999999999</v>
      </c>
      <c r="N52" s="148"/>
      <c r="O52" s="181">
        <v>0.18</v>
      </c>
      <c r="P52" s="181">
        <v>2.34</v>
      </c>
      <c r="Q52" s="148"/>
      <c r="R52" s="207">
        <v>1.43</v>
      </c>
      <c r="S52" s="148"/>
      <c r="T52" s="181">
        <v>0.12192499999999998</v>
      </c>
    </row>
    <row r="53" spans="1:26">
      <c r="A53" s="145" t="s">
        <v>95</v>
      </c>
      <c r="B53" s="146" t="s">
        <v>158</v>
      </c>
      <c r="C53" s="146" t="str">
        <f>VLOOKUP(B53,A_soortinfo!C:F,4,FALSE)</f>
        <v>nvt</v>
      </c>
      <c r="D53" s="181">
        <v>7.1474999999999997E-2</v>
      </c>
      <c r="E53" s="184">
        <v>1.5189873417721501E-4</v>
      </c>
      <c r="F53" s="184">
        <v>9.7499999999999996E-4</v>
      </c>
      <c r="G53" s="184">
        <v>3.7499999999999999E-3</v>
      </c>
      <c r="H53" s="184">
        <v>7.4999999999999993E-5</v>
      </c>
      <c r="I53" s="184">
        <v>7.5000000000000002E-4</v>
      </c>
      <c r="J53" s="184">
        <v>1.65E-3</v>
      </c>
      <c r="K53" s="181">
        <v>5.7499999999999999E-3</v>
      </c>
      <c r="L53" s="181">
        <v>2.0699999999999998</v>
      </c>
      <c r="M53" s="181">
        <v>7.0000000000000007E-2</v>
      </c>
      <c r="N53" s="148"/>
      <c r="O53" s="181">
        <v>0.11</v>
      </c>
      <c r="P53" s="181">
        <v>0</v>
      </c>
      <c r="Q53" s="148"/>
      <c r="R53" s="207">
        <v>0.03</v>
      </c>
      <c r="S53" s="148"/>
      <c r="T53" s="184">
        <v>2.2500000000000005E-4</v>
      </c>
    </row>
    <row r="54" spans="1:26" ht="15.75">
      <c r="A54" s="145" t="s">
        <v>12</v>
      </c>
      <c r="B54" s="146" t="s">
        <v>80</v>
      </c>
      <c r="C54" s="146" t="str">
        <f>VLOOKUP(B54,A_soortinfo!C:F,4,FALSE)</f>
        <v>nvt</v>
      </c>
      <c r="D54" s="181">
        <v>0.24055000000000001</v>
      </c>
      <c r="E54" s="181">
        <v>0.45953375527426199</v>
      </c>
      <c r="F54" s="181">
        <v>0.60007500000000003</v>
      </c>
      <c r="G54" s="181">
        <v>2.5184250000000001</v>
      </c>
      <c r="H54" s="181">
        <v>0.81589999999999996</v>
      </c>
      <c r="I54" s="181">
        <v>6.47675</v>
      </c>
      <c r="J54" s="181">
        <v>2.6571750000000001</v>
      </c>
      <c r="K54" s="181">
        <v>1.50095</v>
      </c>
      <c r="L54" s="181">
        <v>1.0900000000000001</v>
      </c>
      <c r="M54" s="181">
        <v>1.6619999999999999</v>
      </c>
      <c r="N54" s="148"/>
      <c r="O54" s="181">
        <v>1.98</v>
      </c>
      <c r="P54" s="181">
        <v>5.84</v>
      </c>
      <c r="Q54" s="148"/>
      <c r="R54" s="207">
        <v>7.99</v>
      </c>
      <c r="S54" s="148"/>
      <c r="T54" s="181">
        <v>0.7753000000000001</v>
      </c>
      <c r="U54" s="7"/>
    </row>
    <row r="55" spans="1:26">
      <c r="A55" s="145" t="s">
        <v>104</v>
      </c>
      <c r="B55" s="146" t="s">
        <v>129</v>
      </c>
      <c r="C55" s="146" t="str">
        <f>VLOOKUP(B55,A_soortinfo!C:F,4,FALSE)</f>
        <v>nvt</v>
      </c>
      <c r="D55" s="181">
        <v>0</v>
      </c>
      <c r="E55" s="181">
        <v>0</v>
      </c>
      <c r="F55" s="181">
        <v>0</v>
      </c>
      <c r="G55" s="181">
        <v>0</v>
      </c>
      <c r="H55" s="181">
        <v>0</v>
      </c>
      <c r="I55" s="181">
        <v>0</v>
      </c>
      <c r="J55" s="181">
        <v>0</v>
      </c>
      <c r="K55" s="184">
        <v>1.65E-3</v>
      </c>
      <c r="L55" s="181">
        <v>0.08</v>
      </c>
      <c r="M55" s="181">
        <v>0</v>
      </c>
      <c r="N55" s="148"/>
      <c r="O55" s="181">
        <v>0</v>
      </c>
      <c r="P55" s="181">
        <v>0</v>
      </c>
      <c r="Q55" s="148"/>
      <c r="R55" s="207">
        <v>0</v>
      </c>
      <c r="S55" s="148"/>
      <c r="T55" s="181">
        <v>0</v>
      </c>
      <c r="U55" s="156"/>
    </row>
    <row r="56" spans="1:26">
      <c r="A56" s="145" t="s">
        <v>94</v>
      </c>
      <c r="B56" s="157" t="s">
        <v>250</v>
      </c>
      <c r="C56" s="146" t="e">
        <f>VLOOKUP(B56,A_soortinfo!C:F,4,FALSE)</f>
        <v>#N/A</v>
      </c>
      <c r="D56" s="181">
        <v>9.6449999999999994E-2</v>
      </c>
      <c r="E56" s="181">
        <v>1.5265822784810101E-2</v>
      </c>
      <c r="F56" s="181">
        <v>1.4999999999999999E-4</v>
      </c>
      <c r="G56" s="181">
        <v>0.10992499999999999</v>
      </c>
      <c r="H56" s="184">
        <v>4.4999999999999997E-3</v>
      </c>
      <c r="I56" s="181">
        <v>4.2000000000000003E-2</v>
      </c>
      <c r="J56" s="184">
        <v>3.075E-3</v>
      </c>
      <c r="K56" s="184">
        <v>2.725E-3</v>
      </c>
      <c r="L56" s="181">
        <v>2.0699999999999998</v>
      </c>
      <c r="M56" s="181">
        <v>0.88</v>
      </c>
      <c r="N56" s="148"/>
      <c r="O56" s="181">
        <v>3.37</v>
      </c>
      <c r="P56" s="181">
        <v>0</v>
      </c>
      <c r="Q56" s="148"/>
      <c r="R56" s="207">
        <v>0.03</v>
      </c>
      <c r="S56" s="148"/>
      <c r="T56" s="181">
        <v>1.5900000000000001E-2</v>
      </c>
      <c r="U56" s="156"/>
    </row>
    <row r="57" spans="1:26">
      <c r="A57" s="145" t="s">
        <v>13</v>
      </c>
      <c r="B57" s="146" t="s">
        <v>161</v>
      </c>
      <c r="C57" s="146" t="str">
        <f>VLOOKUP(B57,A_soortinfo!C:F,4,FALSE)</f>
        <v>nvt</v>
      </c>
      <c r="D57" s="184">
        <v>7.5000000000000002E-4</v>
      </c>
      <c r="E57" s="181">
        <v>7.59493670886076E-5</v>
      </c>
      <c r="F57" s="181">
        <v>7.4999999999999997E-3</v>
      </c>
      <c r="G57" s="181">
        <v>5.6249999999999998E-3</v>
      </c>
      <c r="H57" s="181">
        <v>0</v>
      </c>
      <c r="I57" s="181">
        <v>1.575E-2</v>
      </c>
      <c r="J57" s="184">
        <v>3.8249999999999998E-3</v>
      </c>
      <c r="K57" s="184">
        <v>3.5000000000000001E-3</v>
      </c>
      <c r="L57" s="181">
        <v>0.42</v>
      </c>
      <c r="M57" s="181">
        <v>8.9999999999999993E-3</v>
      </c>
      <c r="N57" s="148"/>
      <c r="O57" s="181">
        <v>0</v>
      </c>
      <c r="P57" s="181">
        <v>0.08</v>
      </c>
      <c r="Q57" s="148"/>
      <c r="R57" s="207">
        <v>0.05</v>
      </c>
      <c r="S57" s="148"/>
      <c r="T57" s="184">
        <v>1.25E-3</v>
      </c>
      <c r="U57" s="156"/>
    </row>
    <row r="58" spans="1:26">
      <c r="A58" s="145" t="s">
        <v>42</v>
      </c>
      <c r="B58" s="146" t="s">
        <v>137</v>
      </c>
      <c r="C58" s="146" t="str">
        <f>VLOOKUP(B58,A_soortinfo!C:F,4,FALSE)</f>
        <v>nvt</v>
      </c>
      <c r="D58" s="185">
        <v>7.4999999999999993E-5</v>
      </c>
      <c r="E58" s="181">
        <v>0</v>
      </c>
      <c r="F58" s="181">
        <v>0</v>
      </c>
      <c r="G58" s="181">
        <v>0</v>
      </c>
      <c r="H58" s="181">
        <v>0</v>
      </c>
      <c r="I58" s="181">
        <v>3.0000000000000001E-3</v>
      </c>
      <c r="J58" s="181">
        <v>1.515E-2</v>
      </c>
      <c r="K58" s="184">
        <v>3.8249999999999998E-3</v>
      </c>
      <c r="L58" s="181">
        <v>0.04</v>
      </c>
      <c r="M58" s="181">
        <v>2.5000000000000001E-2</v>
      </c>
      <c r="N58" s="148"/>
      <c r="O58" s="181">
        <v>0.1</v>
      </c>
      <c r="P58" s="181">
        <v>0.18</v>
      </c>
      <c r="Q58" s="148"/>
      <c r="R58" s="207">
        <v>0.13</v>
      </c>
      <c r="S58" s="148"/>
      <c r="T58" s="181">
        <v>7.6499999999999997E-3</v>
      </c>
      <c r="U58" s="156"/>
    </row>
    <row r="59" spans="1:26">
      <c r="A59" s="145" t="s">
        <v>105</v>
      </c>
      <c r="B59" s="146" t="s">
        <v>220</v>
      </c>
      <c r="C59" s="146" t="str">
        <f>VLOOKUP(B59,A_soortinfo!C:F,4,FALSE)</f>
        <v>nvt</v>
      </c>
      <c r="D59" s="181">
        <v>0</v>
      </c>
      <c r="E59" s="181">
        <v>0</v>
      </c>
      <c r="F59" s="181">
        <v>0</v>
      </c>
      <c r="G59" s="181">
        <v>3.7500000000000001E-4</v>
      </c>
      <c r="H59" s="181">
        <v>7.5000000000000002E-4</v>
      </c>
      <c r="I59" s="181">
        <v>0</v>
      </c>
      <c r="J59" s="181">
        <v>0</v>
      </c>
      <c r="K59" s="184">
        <v>1.575E-3</v>
      </c>
      <c r="L59" s="181">
        <v>0.01</v>
      </c>
      <c r="M59" s="181">
        <v>5.0000000000000001E-3</v>
      </c>
      <c r="N59" s="148"/>
      <c r="O59" s="181">
        <v>0</v>
      </c>
      <c r="P59" s="181">
        <v>0</v>
      </c>
      <c r="Q59" s="148"/>
      <c r="R59" s="207">
        <v>0</v>
      </c>
      <c r="S59" s="148"/>
      <c r="T59" s="184">
        <v>3.7499999999999999E-3</v>
      </c>
      <c r="U59" s="156"/>
    </row>
    <row r="60" spans="1:26">
      <c r="A60" s="145" t="s">
        <v>106</v>
      </c>
      <c r="B60" s="146" t="s">
        <v>147</v>
      </c>
      <c r="C60" s="146" t="str">
        <f>VLOOKUP(B60,A_soortinfo!C:F,4,FALSE)</f>
        <v>nvt</v>
      </c>
      <c r="D60" s="181">
        <v>0</v>
      </c>
      <c r="E60" s="181">
        <v>0</v>
      </c>
      <c r="F60" s="181">
        <v>0</v>
      </c>
      <c r="G60" s="181">
        <v>0</v>
      </c>
      <c r="H60" s="181">
        <v>0</v>
      </c>
      <c r="I60" s="181">
        <v>0</v>
      </c>
      <c r="J60" s="184">
        <v>7.5000000000000002E-4</v>
      </c>
      <c r="K60" s="181">
        <v>0</v>
      </c>
      <c r="L60" s="181">
        <v>0</v>
      </c>
      <c r="M60" s="181">
        <v>0</v>
      </c>
      <c r="N60" s="148"/>
      <c r="O60" s="181">
        <v>0</v>
      </c>
      <c r="P60" s="181">
        <v>0</v>
      </c>
      <c r="Q60" s="148"/>
      <c r="R60" s="207">
        <v>0</v>
      </c>
      <c r="S60" s="148"/>
      <c r="T60" s="181">
        <v>0</v>
      </c>
      <c r="U60" s="156"/>
    </row>
    <row r="61" spans="1:26">
      <c r="A61" s="145" t="s">
        <v>40</v>
      </c>
      <c r="B61" s="146" t="s">
        <v>140</v>
      </c>
      <c r="C61" s="146" t="str">
        <f>VLOOKUP(B61,A_soortinfo!C:F,4,FALSE)</f>
        <v>nvt</v>
      </c>
      <c r="D61" s="181">
        <v>1.4999999999999999E-4</v>
      </c>
      <c r="E61" s="181">
        <v>0</v>
      </c>
      <c r="F61" s="181">
        <v>0</v>
      </c>
      <c r="G61" s="181">
        <v>0</v>
      </c>
      <c r="H61" s="181">
        <v>0</v>
      </c>
      <c r="I61" s="181">
        <v>0</v>
      </c>
      <c r="J61" s="181">
        <v>0</v>
      </c>
      <c r="K61" s="181">
        <v>0</v>
      </c>
      <c r="L61" s="181">
        <v>0</v>
      </c>
      <c r="M61" s="181">
        <v>0</v>
      </c>
      <c r="N61" s="148"/>
      <c r="O61" s="181">
        <v>0</v>
      </c>
      <c r="P61" s="181">
        <v>0</v>
      </c>
      <c r="Q61" s="148"/>
      <c r="R61" s="207">
        <v>0</v>
      </c>
      <c r="S61" s="148"/>
      <c r="T61" s="181">
        <v>0</v>
      </c>
      <c r="U61" s="156"/>
    </row>
    <row r="62" spans="1:26" ht="15.75">
      <c r="A62" s="145" t="s">
        <v>10</v>
      </c>
      <c r="B62" s="146" t="s">
        <v>136</v>
      </c>
      <c r="C62" s="146" t="str">
        <f>VLOOKUP(B62,A_soortinfo!C:F,4,FALSE)</f>
        <v>nvt</v>
      </c>
      <c r="D62" s="181">
        <v>0.49109999999999998</v>
      </c>
      <c r="E62" s="181">
        <v>0.68916455696202505</v>
      </c>
      <c r="F62" s="181">
        <v>0.39672499999999999</v>
      </c>
      <c r="G62" s="181">
        <v>0.48753750000000001</v>
      </c>
      <c r="H62" s="181">
        <v>1.9245000000000001</v>
      </c>
      <c r="I62" s="181">
        <v>1.9219999999999999</v>
      </c>
      <c r="J62" s="181">
        <v>2.0126499999999998</v>
      </c>
      <c r="K62" s="181">
        <v>3.1705000000000001</v>
      </c>
      <c r="L62" s="181">
        <v>2.6</v>
      </c>
      <c r="M62" s="181">
        <v>11.89</v>
      </c>
      <c r="N62" s="148"/>
      <c r="O62" s="181">
        <v>9.24</v>
      </c>
      <c r="P62" s="181">
        <v>4.92</v>
      </c>
      <c r="Q62" s="148"/>
      <c r="R62" s="207">
        <v>1.7</v>
      </c>
      <c r="S62" s="148"/>
      <c r="T62" s="181">
        <v>2.39255</v>
      </c>
      <c r="U62" s="7"/>
    </row>
    <row r="63" spans="1:26">
      <c r="A63" s="145" t="s">
        <v>107</v>
      </c>
      <c r="B63" s="146" t="s">
        <v>209</v>
      </c>
      <c r="C63" s="146" t="str">
        <f>VLOOKUP(B63,A_soortinfo!C:F,4,FALSE)</f>
        <v>nvt</v>
      </c>
      <c r="D63" s="181">
        <v>0</v>
      </c>
      <c r="E63" s="181">
        <v>0</v>
      </c>
      <c r="F63" s="181">
        <v>0</v>
      </c>
      <c r="G63" s="181">
        <v>0</v>
      </c>
      <c r="H63" s="181">
        <v>0</v>
      </c>
      <c r="I63" s="181">
        <v>0</v>
      </c>
      <c r="J63" s="181">
        <v>0</v>
      </c>
      <c r="K63" s="181">
        <v>0</v>
      </c>
      <c r="L63" s="181">
        <v>0.1</v>
      </c>
      <c r="M63" s="181">
        <v>0</v>
      </c>
      <c r="N63" s="148"/>
      <c r="O63" s="181">
        <v>0</v>
      </c>
      <c r="P63" s="181">
        <v>0</v>
      </c>
      <c r="Q63" s="148"/>
      <c r="R63" s="207">
        <v>0</v>
      </c>
      <c r="S63" s="148"/>
      <c r="T63" s="181">
        <v>0</v>
      </c>
    </row>
    <row r="64" spans="1:26">
      <c r="A64" s="145" t="s">
        <v>98</v>
      </c>
      <c r="B64" s="146" t="s">
        <v>149</v>
      </c>
      <c r="C64" s="146" t="str">
        <f>VLOOKUP(B64,A_soortinfo!C:F,4,FALSE)</f>
        <v>nvt</v>
      </c>
      <c r="D64" s="181">
        <v>0</v>
      </c>
      <c r="E64" s="181">
        <v>1.1392405063291099E-2</v>
      </c>
      <c r="F64" s="181">
        <v>0</v>
      </c>
      <c r="G64" s="181">
        <v>0</v>
      </c>
      <c r="H64" s="181">
        <v>0</v>
      </c>
      <c r="I64" s="181">
        <v>0</v>
      </c>
      <c r="J64" s="184">
        <v>7.5000000000000002E-4</v>
      </c>
      <c r="K64" s="181">
        <v>0</v>
      </c>
      <c r="L64" s="181">
        <v>0</v>
      </c>
      <c r="M64" s="181">
        <v>0.02</v>
      </c>
      <c r="N64" s="148"/>
      <c r="O64" s="181">
        <v>0</v>
      </c>
      <c r="P64" s="181">
        <v>0</v>
      </c>
      <c r="Q64" s="148"/>
      <c r="R64" s="207">
        <v>0</v>
      </c>
      <c r="S64" s="148"/>
      <c r="T64" s="181">
        <v>3.7499999999999999E-2</v>
      </c>
    </row>
    <row r="65" spans="1:21" ht="15.75">
      <c r="A65" s="145" t="s">
        <v>14</v>
      </c>
      <c r="B65" s="146" t="s">
        <v>4131</v>
      </c>
      <c r="C65" s="146" t="str">
        <f>VLOOKUP(B65,A_soortinfo!C:F,4,FALSE)</f>
        <v>nvt</v>
      </c>
      <c r="D65" s="181">
        <v>0.46829999999999999</v>
      </c>
      <c r="E65" s="181">
        <v>0.28720182841068898</v>
      </c>
      <c r="F65" s="181">
        <v>0.30095</v>
      </c>
      <c r="G65" s="181">
        <v>0.23521249999999999</v>
      </c>
      <c r="H65" s="181">
        <v>8.5900000000000004E-2</v>
      </c>
      <c r="I65" s="181">
        <v>0.69217499999999998</v>
      </c>
      <c r="J65" s="181">
        <v>0.15595000000000001</v>
      </c>
      <c r="K65" s="181">
        <v>0.12139999999999999</v>
      </c>
      <c r="L65" s="181">
        <v>0.34</v>
      </c>
      <c r="M65" s="181">
        <v>0.31</v>
      </c>
      <c r="N65" s="148"/>
      <c r="O65" s="181">
        <v>0.28999999999999998</v>
      </c>
      <c r="P65" s="181">
        <v>3.35</v>
      </c>
      <c r="Q65" s="148"/>
      <c r="R65" s="207">
        <v>0.22</v>
      </c>
      <c r="S65" s="148"/>
      <c r="T65" s="181">
        <v>0.24367499999999995</v>
      </c>
      <c r="U65" s="7"/>
    </row>
    <row r="66" spans="1:21">
      <c r="A66" s="145" t="s">
        <v>18</v>
      </c>
      <c r="B66" s="146" t="s">
        <v>58</v>
      </c>
      <c r="C66" s="146" t="str">
        <f>VLOOKUP(B66,A_soortinfo!C:F,4,FALSE)</f>
        <v>exoot</v>
      </c>
      <c r="D66" s="181">
        <v>7.4999999999999993E-5</v>
      </c>
      <c r="E66" s="181">
        <v>0</v>
      </c>
      <c r="F66" s="185">
        <v>7.4999999999999993E-5</v>
      </c>
      <c r="G66" s="184">
        <v>1.8749999999999999E-3</v>
      </c>
      <c r="H66" s="181">
        <v>0</v>
      </c>
      <c r="I66" s="181">
        <v>7.4999999999999997E-3</v>
      </c>
      <c r="J66" s="181">
        <v>3.7499999999999999E-3</v>
      </c>
      <c r="K66" s="181">
        <v>3.8249999999999999E-2</v>
      </c>
      <c r="L66" s="181">
        <v>0.01</v>
      </c>
      <c r="M66" s="181">
        <v>0.2</v>
      </c>
      <c r="N66" s="148"/>
      <c r="O66" s="181">
        <v>0.24</v>
      </c>
      <c r="P66" s="181">
        <v>0.18</v>
      </c>
      <c r="Q66" s="148"/>
      <c r="R66" s="207">
        <v>0.13</v>
      </c>
      <c r="S66" s="148"/>
      <c r="T66" s="181">
        <v>1.325E-3</v>
      </c>
    </row>
    <row r="67" spans="1:21" ht="15.75">
      <c r="A67" s="145" t="s">
        <v>11</v>
      </c>
      <c r="B67" s="146" t="s">
        <v>79</v>
      </c>
      <c r="C67" s="146" t="str">
        <f>VLOOKUP(B67,A_soortinfo!C:F,4,FALSE)</f>
        <v>BE</v>
      </c>
      <c r="D67" s="181">
        <v>13.166499999999999</v>
      </c>
      <c r="E67" s="181">
        <v>0.70992756680731395</v>
      </c>
      <c r="F67" s="181">
        <v>11.224724999999999</v>
      </c>
      <c r="G67" s="181">
        <v>13.482925</v>
      </c>
      <c r="H67" s="181">
        <v>13.789175</v>
      </c>
      <c r="I67" s="181">
        <v>16.366900000000001</v>
      </c>
      <c r="J67" s="181">
        <v>17.602675000000001</v>
      </c>
      <c r="K67" s="181">
        <v>12.9459</v>
      </c>
      <c r="L67" s="181">
        <v>7.39</v>
      </c>
      <c r="M67" s="181">
        <v>17.22</v>
      </c>
      <c r="N67" s="148"/>
      <c r="O67" s="181">
        <v>26.9</v>
      </c>
      <c r="P67" s="181">
        <v>6.09</v>
      </c>
      <c r="Q67" s="148"/>
      <c r="R67" s="207">
        <v>10</v>
      </c>
      <c r="S67" s="148"/>
      <c r="T67" s="181">
        <v>12.320275000000002</v>
      </c>
      <c r="U67" s="7"/>
    </row>
    <row r="68" spans="1:21" ht="15.75">
      <c r="A68" s="145" t="s">
        <v>15</v>
      </c>
      <c r="B68" s="146" t="s">
        <v>143</v>
      </c>
      <c r="C68" s="146" t="str">
        <f>VLOOKUP(B68,A_soortinfo!C:F,4,FALSE)</f>
        <v>nvt</v>
      </c>
      <c r="D68" s="181">
        <v>0.21315000000000001</v>
      </c>
      <c r="E68" s="181">
        <v>7.7772151898734196E-2</v>
      </c>
      <c r="F68" s="181">
        <v>8.7300000000000003E-2</v>
      </c>
      <c r="G68" s="181">
        <v>0</v>
      </c>
      <c r="H68" s="181">
        <v>3.6824999999999997E-2</v>
      </c>
      <c r="I68" s="181">
        <v>0.22975000000000001</v>
      </c>
      <c r="J68" s="181">
        <v>0.135375</v>
      </c>
      <c r="K68" s="181">
        <v>4.99E-2</v>
      </c>
      <c r="L68" s="181">
        <v>0.2</v>
      </c>
      <c r="M68" s="181">
        <v>0.83</v>
      </c>
      <c r="N68" s="148"/>
      <c r="O68" s="181">
        <v>0.08</v>
      </c>
      <c r="P68" s="181">
        <v>3.69</v>
      </c>
      <c r="Q68" s="148"/>
      <c r="R68" s="181">
        <v>0.2</v>
      </c>
      <c r="S68" s="148"/>
      <c r="T68" s="181">
        <v>0.1305</v>
      </c>
      <c r="U68" s="7"/>
    </row>
    <row r="69" spans="1:21">
      <c r="A69" s="145" t="s">
        <v>55</v>
      </c>
      <c r="B69" s="146" t="s">
        <v>56</v>
      </c>
      <c r="C69" s="146" t="str">
        <f>VLOOKUP(B69,A_soortinfo!C:F,4,FALSE)</f>
        <v>nvt</v>
      </c>
      <c r="D69" s="181">
        <v>0</v>
      </c>
      <c r="E69" s="181">
        <v>0</v>
      </c>
      <c r="F69" s="181">
        <v>0</v>
      </c>
      <c r="G69" s="181">
        <v>0</v>
      </c>
      <c r="H69" s="181">
        <v>0</v>
      </c>
      <c r="I69" s="181">
        <v>0</v>
      </c>
      <c r="J69" s="181">
        <v>0</v>
      </c>
      <c r="K69" s="181">
        <v>0</v>
      </c>
      <c r="L69" s="181">
        <v>0</v>
      </c>
      <c r="M69" s="181">
        <v>0</v>
      </c>
      <c r="N69" s="148"/>
      <c r="O69" s="181">
        <v>0</v>
      </c>
      <c r="P69" s="181">
        <v>0</v>
      </c>
      <c r="Q69" s="148"/>
      <c r="R69" s="181">
        <v>0</v>
      </c>
      <c r="S69" s="148"/>
      <c r="T69" s="181">
        <v>0</v>
      </c>
    </row>
    <row r="70" spans="1:21">
      <c r="A70" s="145" t="s">
        <v>16</v>
      </c>
      <c r="B70" s="146" t="s">
        <v>162</v>
      </c>
      <c r="C70" s="146" t="str">
        <f>VLOOKUP(B70,A_soortinfo!C:F,4,FALSE)</f>
        <v>nvt</v>
      </c>
      <c r="D70" s="181">
        <v>2.5575000000000001E-2</v>
      </c>
      <c r="E70" s="181">
        <v>1.0708860759493699E-2</v>
      </c>
      <c r="F70" s="181">
        <v>4.2075000000000001E-2</v>
      </c>
      <c r="G70" s="181">
        <v>6.9750000000000006E-2</v>
      </c>
      <c r="H70" s="181">
        <v>1.6500000000000001E-2</v>
      </c>
      <c r="I70" s="181">
        <v>5.2499999999999998E-2</v>
      </c>
      <c r="J70" s="181">
        <v>4.4249999999999998E-2</v>
      </c>
      <c r="K70" s="181">
        <v>4.8274999999999998E-2</v>
      </c>
      <c r="L70" s="181">
        <v>0.1</v>
      </c>
      <c r="M70" s="181">
        <v>0.16</v>
      </c>
      <c r="N70" s="148"/>
      <c r="O70" s="181">
        <v>0.31</v>
      </c>
      <c r="P70" s="181">
        <v>0.02</v>
      </c>
      <c r="Q70" s="148"/>
      <c r="R70" s="181">
        <v>0</v>
      </c>
      <c r="S70" s="148"/>
      <c r="T70" s="181">
        <v>2.5500000000000002E-3</v>
      </c>
    </row>
    <row r="71" spans="1:21">
      <c r="D71" s="150"/>
      <c r="E71" s="150"/>
      <c r="F71" s="150"/>
      <c r="G71" s="150"/>
      <c r="H71" s="150"/>
      <c r="I71" s="150"/>
      <c r="J71" s="150"/>
      <c r="K71" s="150"/>
      <c r="M71" s="150"/>
    </row>
    <row r="72" spans="1:21">
      <c r="A72" s="129"/>
      <c r="B72" s="129"/>
      <c r="C72" s="129"/>
      <c r="D72" s="129"/>
      <c r="E72" s="129"/>
      <c r="F72" s="129"/>
      <c r="G72" s="129"/>
      <c r="H72" s="129"/>
      <c r="I72" s="129"/>
      <c r="J72" s="129"/>
      <c r="K72" s="129"/>
    </row>
    <row r="73" spans="1:21">
      <c r="A73" s="129"/>
      <c r="B73" s="129"/>
      <c r="C73" s="129"/>
      <c r="D73" s="129"/>
      <c r="E73" s="129"/>
      <c r="F73" s="129"/>
      <c r="G73" s="129"/>
      <c r="H73" s="129"/>
      <c r="I73" s="129"/>
      <c r="J73" s="129"/>
      <c r="K73" s="129"/>
    </row>
    <row r="74" spans="1:21">
      <c r="A74" s="129"/>
      <c r="B74" s="129"/>
      <c r="C74" s="129"/>
      <c r="D74" s="129"/>
      <c r="E74" s="129"/>
      <c r="F74" s="129"/>
      <c r="G74" s="129"/>
      <c r="H74" s="129"/>
      <c r="I74" s="129"/>
      <c r="J74" s="129"/>
      <c r="K74" s="129"/>
    </row>
    <row r="75" spans="1:21">
      <c r="A75" s="129"/>
      <c r="B75" s="129"/>
      <c r="C75" s="129"/>
      <c r="D75" s="129"/>
      <c r="E75" s="129"/>
      <c r="F75" s="129"/>
      <c r="G75" s="129"/>
      <c r="H75" s="129"/>
      <c r="I75" s="129"/>
      <c r="J75" s="129"/>
      <c r="K75" s="129"/>
    </row>
    <row r="76" spans="1:21">
      <c r="A76" s="129"/>
      <c r="B76" s="129"/>
      <c r="C76" s="129"/>
      <c r="D76" s="129"/>
      <c r="E76" s="129"/>
      <c r="F76" s="129"/>
      <c r="G76" s="129"/>
      <c r="H76" s="129"/>
      <c r="I76" s="129"/>
      <c r="J76" s="129"/>
      <c r="K76" s="129"/>
    </row>
    <row r="77" spans="1:21">
      <c r="A77" s="129"/>
      <c r="B77" s="129"/>
      <c r="C77" s="129"/>
      <c r="D77" s="129"/>
      <c r="E77" s="129"/>
      <c r="F77" s="129"/>
      <c r="G77" s="129"/>
      <c r="H77" s="129"/>
      <c r="I77" s="129"/>
      <c r="J77" s="129"/>
      <c r="K77" s="129"/>
    </row>
    <row r="78" spans="1:21">
      <c r="A78" s="129"/>
      <c r="B78" s="129"/>
      <c r="C78" s="129"/>
      <c r="D78" s="129"/>
      <c r="E78" s="129"/>
      <c r="F78" s="129"/>
      <c r="G78" s="129"/>
      <c r="H78" s="129"/>
      <c r="I78" s="129"/>
      <c r="J78" s="129"/>
      <c r="K78" s="129"/>
    </row>
    <row r="79" spans="1:21">
      <c r="A79" s="129"/>
      <c r="B79" s="129"/>
      <c r="C79" s="129"/>
      <c r="D79" s="129"/>
      <c r="E79" s="129"/>
      <c r="F79" s="129"/>
      <c r="G79" s="129"/>
      <c r="H79" s="129"/>
      <c r="I79" s="129"/>
      <c r="J79" s="129"/>
      <c r="K79" s="129"/>
    </row>
    <row r="80" spans="1:21">
      <c r="A80" s="129"/>
      <c r="B80" s="129"/>
      <c r="C80" s="129"/>
      <c r="D80" s="129"/>
      <c r="E80" s="129"/>
      <c r="F80" s="129"/>
      <c r="G80" s="129"/>
      <c r="H80" s="129"/>
      <c r="I80" s="129"/>
      <c r="J80" s="129"/>
      <c r="K80" s="129"/>
    </row>
    <row r="81" spans="1:11">
      <c r="A81" s="129"/>
      <c r="B81" s="129"/>
      <c r="C81" s="129"/>
      <c r="D81" s="129"/>
      <c r="E81" s="129"/>
      <c r="F81" s="129"/>
      <c r="G81" s="129"/>
      <c r="H81" s="129"/>
      <c r="I81" s="129"/>
      <c r="J81" s="129"/>
      <c r="K81" s="129"/>
    </row>
    <row r="82" spans="1:11">
      <c r="A82" s="129"/>
      <c r="B82" s="129"/>
      <c r="C82" s="129"/>
      <c r="D82" s="129"/>
      <c r="E82" s="129"/>
      <c r="F82" s="129"/>
      <c r="G82" s="129"/>
      <c r="H82" s="129"/>
      <c r="I82" s="129"/>
      <c r="J82" s="129"/>
      <c r="K82" s="129"/>
    </row>
    <row r="83" spans="1:11">
      <c r="A83" s="129"/>
      <c r="B83" s="129"/>
      <c r="C83" s="129"/>
      <c r="D83" s="129"/>
      <c r="E83" s="129"/>
      <c r="F83" s="129"/>
      <c r="G83" s="129"/>
      <c r="H83" s="129"/>
      <c r="I83" s="129"/>
      <c r="J83" s="129"/>
      <c r="K83" s="129"/>
    </row>
    <row r="84" spans="1:11">
      <c r="A84" s="129"/>
      <c r="B84" s="129"/>
      <c r="C84" s="129"/>
      <c r="D84" s="129"/>
      <c r="E84" s="129"/>
      <c r="F84" s="129"/>
      <c r="G84" s="129"/>
      <c r="H84" s="129"/>
      <c r="I84" s="129"/>
      <c r="J84" s="129"/>
      <c r="K84" s="129"/>
    </row>
    <row r="85" spans="1:11">
      <c r="A85" s="129"/>
      <c r="B85" s="129"/>
      <c r="C85" s="129"/>
      <c r="D85" s="129"/>
      <c r="E85" s="129"/>
      <c r="F85" s="129"/>
      <c r="G85" s="129"/>
      <c r="H85" s="129"/>
      <c r="I85" s="129"/>
      <c r="J85" s="129"/>
      <c r="K85" s="129"/>
    </row>
    <row r="86" spans="1:11">
      <c r="A86" s="129"/>
      <c r="B86" s="129"/>
      <c r="C86" s="129"/>
      <c r="D86" s="129"/>
      <c r="E86" s="129"/>
      <c r="F86" s="129"/>
      <c r="G86" s="129"/>
      <c r="H86" s="129"/>
      <c r="I86" s="129"/>
      <c r="J86" s="129"/>
      <c r="K86" s="129"/>
    </row>
    <row r="87" spans="1:11">
      <c r="A87" s="129"/>
      <c r="B87" s="129"/>
      <c r="C87" s="129"/>
      <c r="D87" s="129"/>
      <c r="E87" s="129"/>
      <c r="F87" s="129"/>
      <c r="G87" s="129"/>
      <c r="H87" s="129"/>
      <c r="I87" s="129"/>
      <c r="J87" s="129"/>
      <c r="K87" s="129"/>
    </row>
    <row r="88" spans="1:11">
      <c r="A88" s="129"/>
      <c r="B88" s="129"/>
      <c r="C88" s="129"/>
      <c r="D88" s="129"/>
      <c r="E88" s="129"/>
      <c r="F88" s="129"/>
      <c r="G88" s="129"/>
      <c r="H88" s="129"/>
      <c r="I88" s="129"/>
      <c r="J88" s="129"/>
      <c r="K88" s="129"/>
    </row>
    <row r="89" spans="1:11">
      <c r="A89" s="129"/>
      <c r="B89" s="129"/>
      <c r="C89" s="129"/>
      <c r="D89" s="129"/>
      <c r="E89" s="129"/>
      <c r="F89" s="129"/>
      <c r="G89" s="129"/>
      <c r="H89" s="129"/>
      <c r="I89" s="129"/>
      <c r="J89" s="129"/>
      <c r="K89" s="129"/>
    </row>
    <row r="90" spans="1:11">
      <c r="A90" s="129"/>
      <c r="B90" s="129"/>
      <c r="C90" s="129"/>
      <c r="D90" s="129"/>
      <c r="E90" s="129"/>
      <c r="F90" s="129"/>
      <c r="G90" s="129"/>
      <c r="H90" s="129"/>
      <c r="I90" s="129"/>
      <c r="J90" s="129"/>
      <c r="K90" s="129"/>
    </row>
    <row r="91" spans="1:11">
      <c r="A91" s="129"/>
      <c r="B91" s="129"/>
      <c r="C91" s="129"/>
      <c r="D91" s="129"/>
      <c r="E91" s="129"/>
      <c r="F91" s="129"/>
      <c r="G91" s="129"/>
      <c r="H91" s="129"/>
      <c r="I91" s="129"/>
      <c r="J91" s="129"/>
      <c r="K91" s="129"/>
    </row>
    <row r="92" spans="1:11">
      <c r="A92" s="129"/>
      <c r="B92" s="129"/>
      <c r="C92" s="129"/>
      <c r="D92" s="129"/>
      <c r="E92" s="129"/>
      <c r="F92" s="129"/>
      <c r="G92" s="129"/>
      <c r="H92" s="129"/>
      <c r="I92" s="129"/>
      <c r="J92" s="129"/>
      <c r="K92" s="129"/>
    </row>
  </sheetData>
  <sortState xmlns:xlrd2="http://schemas.microsoft.com/office/spreadsheetml/2017/richdata2" ref="A68:AML86">
    <sortCondition ref="A68:A86"/>
  </sortState>
  <pageMargins left="0" right="0" top="0.39409448818897641" bottom="0.39409448818897641" header="0" footer="0"/>
  <pageSetup paperSize="9" orientation="portrait" horizontalDpi="4294967293" r:id="rId1"/>
  <headerFooter>
    <oddHeader>&amp;C&amp;A</oddHeader>
    <oddFooter>&amp;CPagina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MK81"/>
  <sheetViews>
    <sheetView zoomScale="85" zoomScaleNormal="85" workbookViewId="0"/>
  </sheetViews>
  <sheetFormatPr defaultColWidth="9" defaultRowHeight="15"/>
  <cols>
    <col min="1" max="1" width="31.375" style="129" customWidth="1"/>
    <col min="2" max="2" width="33.375" style="129" customWidth="1"/>
    <col min="3" max="3" width="16.625" style="129" customWidth="1"/>
    <col min="4" max="11" width="7.125" style="131" customWidth="1"/>
    <col min="12" max="13" width="7.125" style="132" customWidth="1"/>
    <col min="14" max="14" width="7.125" style="131" customWidth="1"/>
    <col min="15" max="16" width="7.125" style="132" customWidth="1"/>
    <col min="17" max="17" width="7.125" style="131" customWidth="1"/>
    <col min="18" max="19" width="7.125" style="132" customWidth="1"/>
    <col min="20" max="22" width="7.125" style="131" customWidth="1"/>
    <col min="23" max="23" width="15" style="131" customWidth="1"/>
    <col min="24" max="24" width="17" style="131" customWidth="1"/>
    <col min="25" max="27" width="7.125" style="131" customWidth="1"/>
    <col min="28" max="1025" width="10.75" style="129" customWidth="1"/>
    <col min="1026" max="16384" width="9" style="129"/>
  </cols>
  <sheetData>
    <row r="1" spans="1:27">
      <c r="A1" s="129" t="s">
        <v>2958</v>
      </c>
      <c r="B1" s="130"/>
      <c r="C1" s="130"/>
    </row>
    <row r="2" spans="1:27">
      <c r="A2" s="130" t="s">
        <v>289</v>
      </c>
      <c r="B2" s="130"/>
      <c r="C2" s="130"/>
    </row>
    <row r="4" spans="1:27" s="130" customFormat="1">
      <c r="A4" s="130" t="s">
        <v>89</v>
      </c>
      <c r="D4" s="158">
        <v>2005</v>
      </c>
      <c r="E4" s="158">
        <v>2006</v>
      </c>
      <c r="F4" s="158">
        <v>2007</v>
      </c>
      <c r="G4" s="158">
        <v>2008</v>
      </c>
      <c r="H4" s="158">
        <v>2009</v>
      </c>
      <c r="I4" s="158">
        <v>2010</v>
      </c>
      <c r="J4" s="158">
        <v>2011</v>
      </c>
      <c r="K4" s="158">
        <v>2012</v>
      </c>
      <c r="L4" s="159">
        <v>2013</v>
      </c>
      <c r="M4" s="159">
        <v>2014</v>
      </c>
      <c r="N4" s="158">
        <v>2015</v>
      </c>
      <c r="O4" s="159">
        <v>2016</v>
      </c>
      <c r="P4" s="159">
        <v>2017</v>
      </c>
      <c r="Q4" s="158">
        <v>2018</v>
      </c>
      <c r="R4" s="159">
        <v>2019</v>
      </c>
      <c r="S4" s="159">
        <v>2020</v>
      </c>
      <c r="T4" s="158">
        <v>2021</v>
      </c>
      <c r="U4" s="158"/>
      <c r="V4" s="158"/>
      <c r="W4" s="158"/>
      <c r="X4" s="158"/>
      <c r="Y4" s="158"/>
      <c r="Z4" s="158"/>
      <c r="AA4" s="158"/>
    </row>
    <row r="5" spans="1:27" s="160" customFormat="1">
      <c r="D5" s="161"/>
      <c r="E5" s="161"/>
      <c r="F5" s="161"/>
      <c r="G5" s="161"/>
      <c r="H5" s="161"/>
      <c r="I5" s="161"/>
      <c r="J5" s="161"/>
      <c r="K5" s="161"/>
      <c r="L5" s="162"/>
      <c r="M5" s="162"/>
      <c r="N5" s="161"/>
      <c r="O5" s="162"/>
      <c r="P5" s="162"/>
      <c r="Q5" s="161"/>
      <c r="R5" s="162"/>
      <c r="S5" s="162"/>
      <c r="T5" s="161"/>
      <c r="U5" s="161"/>
      <c r="V5" s="161"/>
      <c r="W5" s="161"/>
      <c r="X5" s="161"/>
      <c r="Y5" s="161"/>
      <c r="Z5" s="161"/>
      <c r="AA5" s="161"/>
    </row>
    <row r="6" spans="1:27">
      <c r="A6" s="130" t="s">
        <v>4093</v>
      </c>
      <c r="B6" s="130"/>
      <c r="C6" s="130"/>
      <c r="D6" s="158">
        <v>160</v>
      </c>
      <c r="E6" s="158">
        <v>160</v>
      </c>
      <c r="F6" s="158">
        <v>160</v>
      </c>
      <c r="G6" s="158">
        <v>160</v>
      </c>
      <c r="H6" s="158">
        <v>156</v>
      </c>
      <c r="I6" s="158">
        <v>160</v>
      </c>
      <c r="J6" s="158">
        <v>160</v>
      </c>
      <c r="K6" s="158">
        <v>160</v>
      </c>
      <c r="L6" s="163"/>
      <c r="M6" s="164"/>
      <c r="N6" s="158">
        <v>160</v>
      </c>
      <c r="O6" s="159"/>
      <c r="P6" s="159"/>
      <c r="Q6" s="158">
        <v>160</v>
      </c>
      <c r="T6" s="158">
        <v>160</v>
      </c>
    </row>
    <row r="7" spans="1:27">
      <c r="A7" s="130" t="s">
        <v>90</v>
      </c>
      <c r="B7" s="130"/>
      <c r="C7" s="130"/>
      <c r="L7" s="165"/>
      <c r="M7" s="166"/>
      <c r="W7" s="112"/>
      <c r="X7" s="110"/>
    </row>
    <row r="8" spans="1:27">
      <c r="A8" s="129" t="s">
        <v>38</v>
      </c>
      <c r="D8" s="181">
        <v>7.5967250000000002</v>
      </c>
      <c r="E8" s="181">
        <v>16.106449999999999</v>
      </c>
      <c r="F8" s="181">
        <v>11.056962499999999</v>
      </c>
      <c r="G8" s="181">
        <v>15.711562499999999</v>
      </c>
      <c r="H8" s="181">
        <v>17.098324999999999</v>
      </c>
      <c r="I8" s="181">
        <v>13.597587499999999</v>
      </c>
      <c r="J8" s="181">
        <v>19.561462500000001</v>
      </c>
      <c r="K8" s="181">
        <v>25.6276625</v>
      </c>
      <c r="L8" s="186"/>
      <c r="M8" s="187"/>
      <c r="N8" s="181">
        <v>29.93</v>
      </c>
      <c r="O8" s="183"/>
      <c r="P8" s="183"/>
      <c r="Q8" s="181">
        <v>47.09</v>
      </c>
      <c r="R8" s="183"/>
      <c r="S8" s="183"/>
      <c r="T8" s="181">
        <v>32.112662499999999</v>
      </c>
      <c r="W8" s="112"/>
    </row>
    <row r="9" spans="1:27">
      <c r="A9" s="129" t="s">
        <v>39</v>
      </c>
      <c r="D9" s="181">
        <v>0</v>
      </c>
      <c r="E9" s="181">
        <v>0</v>
      </c>
      <c r="F9" s="181">
        <v>1.7874999999999999E-2</v>
      </c>
      <c r="G9" s="181">
        <v>0</v>
      </c>
      <c r="H9" s="181">
        <v>0</v>
      </c>
      <c r="I9" s="181">
        <v>0</v>
      </c>
      <c r="J9" s="181">
        <v>0</v>
      </c>
      <c r="K9" s="181">
        <v>0</v>
      </c>
      <c r="L9" s="186"/>
      <c r="M9" s="187"/>
      <c r="N9" s="181">
        <v>0</v>
      </c>
      <c r="O9" s="183"/>
      <c r="P9" s="183"/>
      <c r="Q9" s="181">
        <v>0.04</v>
      </c>
      <c r="R9" s="183"/>
      <c r="S9" s="183"/>
      <c r="T9" s="181">
        <v>0</v>
      </c>
      <c r="W9" s="112"/>
      <c r="X9" s="112"/>
    </row>
    <row r="10" spans="1:27">
      <c r="A10" s="129" t="s">
        <v>91</v>
      </c>
      <c r="D10" s="181">
        <v>0</v>
      </c>
      <c r="E10" s="181">
        <v>0</v>
      </c>
      <c r="F10" s="181">
        <v>0</v>
      </c>
      <c r="G10" s="181">
        <v>0</v>
      </c>
      <c r="H10" s="181">
        <v>0</v>
      </c>
      <c r="I10" s="184">
        <v>1.075E-3</v>
      </c>
      <c r="J10" s="181">
        <v>0.1075</v>
      </c>
      <c r="K10" s="181">
        <v>1.4250000000000001E-2</v>
      </c>
      <c r="L10" s="186"/>
      <c r="M10" s="187"/>
      <c r="N10" s="181">
        <v>0.14000000000000001</v>
      </c>
      <c r="O10" s="183"/>
      <c r="P10" s="183"/>
      <c r="Q10" s="181">
        <v>0.04</v>
      </c>
      <c r="R10" s="183"/>
      <c r="S10" s="183"/>
      <c r="T10" s="181">
        <v>0</v>
      </c>
      <c r="W10" s="112"/>
      <c r="X10" s="112"/>
    </row>
    <row r="11" spans="1:27">
      <c r="A11" s="129" t="s">
        <v>134</v>
      </c>
      <c r="D11" s="181">
        <v>0</v>
      </c>
      <c r="E11" s="181">
        <v>0</v>
      </c>
      <c r="F11" s="181">
        <v>0</v>
      </c>
      <c r="G11" s="181">
        <v>0</v>
      </c>
      <c r="H11" s="181">
        <v>0</v>
      </c>
      <c r="I11" s="181">
        <v>0</v>
      </c>
      <c r="J11" s="181">
        <v>0</v>
      </c>
      <c r="K11" s="181">
        <v>0</v>
      </c>
      <c r="L11" s="186"/>
      <c r="M11" s="187"/>
      <c r="N11" s="181">
        <v>0</v>
      </c>
      <c r="O11" s="183"/>
      <c r="P11" s="183"/>
      <c r="Q11" s="181">
        <v>0</v>
      </c>
      <c r="R11" s="183"/>
      <c r="S11" s="183"/>
      <c r="T11" s="181">
        <v>0</v>
      </c>
      <c r="W11" s="112"/>
    </row>
    <row r="12" spans="1:27">
      <c r="A12" s="129" t="s">
        <v>36</v>
      </c>
      <c r="D12" s="181">
        <v>7.5967250000000002</v>
      </c>
      <c r="E12" s="181">
        <v>16.106449999999999</v>
      </c>
      <c r="F12" s="181">
        <v>11.0890875</v>
      </c>
      <c r="G12" s="181">
        <v>15.711562499999999</v>
      </c>
      <c r="H12" s="181">
        <v>17.726199999999999</v>
      </c>
      <c r="I12" s="181">
        <v>13.8569625</v>
      </c>
      <c r="J12" s="181">
        <v>19.676087500000001</v>
      </c>
      <c r="K12" s="181">
        <v>27.405537500000001</v>
      </c>
      <c r="L12" s="186"/>
      <c r="M12" s="187"/>
      <c r="N12" s="181">
        <v>30.07</v>
      </c>
      <c r="O12" s="183"/>
      <c r="P12" s="183"/>
      <c r="Q12" s="181">
        <v>47.2</v>
      </c>
      <c r="R12" s="183"/>
      <c r="S12" s="183"/>
      <c r="T12" s="181">
        <v>32.112662499999999</v>
      </c>
      <c r="W12" s="112"/>
      <c r="X12" s="112"/>
    </row>
    <row r="13" spans="1:27">
      <c r="A13" s="129" t="s">
        <v>92</v>
      </c>
      <c r="D13" s="181">
        <v>21.209037500000001</v>
      </c>
      <c r="E13" s="181">
        <v>8.3678124999999994</v>
      </c>
      <c r="F13" s="181">
        <v>8.0661249999999995</v>
      </c>
      <c r="G13" s="181">
        <v>6.1466374999999998</v>
      </c>
      <c r="H13" s="181">
        <v>13.829525</v>
      </c>
      <c r="I13" s="181">
        <v>8.7825000000000006</v>
      </c>
      <c r="J13" s="181">
        <v>17.112549999999999</v>
      </c>
      <c r="K13" s="181">
        <v>15.035500000000001</v>
      </c>
      <c r="L13" s="186"/>
      <c r="M13" s="187"/>
      <c r="N13" s="181">
        <v>11.87</v>
      </c>
      <c r="O13" s="183"/>
      <c r="P13" s="183"/>
      <c r="Q13" s="181">
        <v>12.55</v>
      </c>
      <c r="R13" s="183"/>
      <c r="S13" s="183"/>
      <c r="T13" s="181">
        <v>16.253899999999998</v>
      </c>
      <c r="W13" s="112"/>
    </row>
    <row r="14" spans="1:27">
      <c r="A14" s="129" t="s">
        <v>101</v>
      </c>
      <c r="D14" s="181">
        <v>0</v>
      </c>
      <c r="E14" s="181">
        <v>0</v>
      </c>
      <c r="F14" s="181">
        <v>0</v>
      </c>
      <c r="G14" s="181">
        <v>0</v>
      </c>
      <c r="H14" s="181">
        <v>0</v>
      </c>
      <c r="I14" s="181">
        <v>0</v>
      </c>
      <c r="J14" s="181">
        <v>0</v>
      </c>
      <c r="K14" s="181">
        <v>0</v>
      </c>
      <c r="L14" s="186"/>
      <c r="M14" s="187"/>
      <c r="N14" s="181">
        <v>0</v>
      </c>
      <c r="O14" s="183"/>
      <c r="P14" s="183"/>
      <c r="Q14" s="181">
        <v>0.3</v>
      </c>
      <c r="R14" s="183"/>
      <c r="S14" s="183"/>
      <c r="T14" s="181">
        <v>0.18812499999999999</v>
      </c>
      <c r="W14" s="112"/>
    </row>
    <row r="15" spans="1:27">
      <c r="D15" s="147"/>
      <c r="E15" s="147"/>
      <c r="F15" s="147"/>
      <c r="G15" s="147"/>
      <c r="H15" s="147"/>
      <c r="I15" s="147"/>
      <c r="J15" s="147"/>
      <c r="K15" s="147"/>
      <c r="L15" s="165"/>
      <c r="M15" s="166"/>
      <c r="N15" s="147"/>
      <c r="O15" s="148"/>
      <c r="P15" s="148"/>
      <c r="Q15" s="147"/>
    </row>
    <row r="16" spans="1:27">
      <c r="D16" s="147"/>
      <c r="E16" s="147"/>
      <c r="F16" s="147"/>
      <c r="G16" s="147"/>
      <c r="H16" s="147"/>
      <c r="I16" s="147"/>
      <c r="J16" s="147"/>
      <c r="K16" s="147"/>
      <c r="L16" s="165"/>
      <c r="M16" s="166"/>
    </row>
    <row r="17" spans="1:27" s="130" customFormat="1">
      <c r="A17" s="130" t="s">
        <v>93</v>
      </c>
      <c r="C17" s="178" t="s">
        <v>4093</v>
      </c>
      <c r="D17" s="158">
        <v>160</v>
      </c>
      <c r="E17" s="158">
        <v>160</v>
      </c>
      <c r="F17" s="158">
        <v>160</v>
      </c>
      <c r="G17" s="158">
        <v>160</v>
      </c>
      <c r="H17" s="158">
        <v>156</v>
      </c>
      <c r="I17" s="158">
        <v>160</v>
      </c>
      <c r="J17" s="158">
        <v>160</v>
      </c>
      <c r="K17" s="158">
        <v>160</v>
      </c>
      <c r="L17" s="159"/>
      <c r="M17" s="159"/>
      <c r="N17" s="158">
        <v>160</v>
      </c>
      <c r="O17" s="159"/>
      <c r="P17" s="159"/>
      <c r="Q17" s="158">
        <v>160</v>
      </c>
      <c r="R17" s="159"/>
      <c r="S17" s="159"/>
      <c r="T17" s="158">
        <v>160</v>
      </c>
      <c r="U17" s="158"/>
      <c r="V17" s="158"/>
      <c r="W17" s="158"/>
      <c r="X17" s="158"/>
      <c r="Y17" s="158"/>
      <c r="Z17" s="158"/>
      <c r="AA17" s="158"/>
    </row>
    <row r="18" spans="1:27" s="130" customFormat="1">
      <c r="A18" s="130" t="s">
        <v>252</v>
      </c>
      <c r="C18" s="179" t="s">
        <v>299</v>
      </c>
      <c r="D18" s="158">
        <v>5</v>
      </c>
      <c r="E18" s="158">
        <v>5</v>
      </c>
      <c r="F18" s="158">
        <v>12</v>
      </c>
      <c r="G18" s="158">
        <v>7</v>
      </c>
      <c r="H18" s="158">
        <v>10</v>
      </c>
      <c r="I18" s="158">
        <v>10</v>
      </c>
      <c r="J18" s="158">
        <v>13</v>
      </c>
      <c r="K18" s="158">
        <v>15</v>
      </c>
      <c r="L18" s="159"/>
      <c r="M18" s="159"/>
      <c r="N18" s="158">
        <v>18</v>
      </c>
      <c r="O18" s="159"/>
      <c r="P18" s="159"/>
      <c r="Q18" s="158">
        <v>21</v>
      </c>
      <c r="R18" s="159"/>
      <c r="S18" s="159"/>
      <c r="T18" s="158">
        <v>15</v>
      </c>
      <c r="U18" s="158"/>
      <c r="V18" s="158"/>
      <c r="W18" s="158"/>
      <c r="X18" s="158"/>
      <c r="Y18" s="158"/>
      <c r="Z18" s="158"/>
      <c r="AA18" s="158"/>
    </row>
    <row r="19" spans="1:27" s="130" customFormat="1">
      <c r="C19" s="177" t="s">
        <v>4130</v>
      </c>
      <c r="D19" s="158"/>
      <c r="E19" s="158"/>
      <c r="F19" s="158"/>
      <c r="G19" s="158"/>
      <c r="H19" s="158"/>
      <c r="I19" s="158"/>
      <c r="J19" s="158"/>
      <c r="K19" s="158"/>
      <c r="L19" s="159"/>
      <c r="M19" s="159"/>
      <c r="N19" s="158"/>
      <c r="O19" s="159"/>
      <c r="P19" s="159"/>
      <c r="Q19" s="158"/>
      <c r="R19" s="159"/>
      <c r="S19" s="159"/>
      <c r="T19" s="158"/>
      <c r="U19" s="158"/>
      <c r="V19" s="158"/>
      <c r="W19" s="158"/>
      <c r="X19" s="158"/>
      <c r="Y19" s="158"/>
      <c r="Z19" s="158"/>
      <c r="AA19" s="158"/>
    </row>
    <row r="20" spans="1:27">
      <c r="A20" s="129" t="s">
        <v>95</v>
      </c>
      <c r="B20" s="146" t="s">
        <v>158</v>
      </c>
      <c r="C20" s="135"/>
      <c r="D20" s="213">
        <v>104</v>
      </c>
      <c r="E20" s="213">
        <v>66</v>
      </c>
      <c r="F20" s="213">
        <v>69</v>
      </c>
      <c r="G20" s="213">
        <v>65</v>
      </c>
      <c r="H20" s="213">
        <v>66</v>
      </c>
      <c r="I20" s="213">
        <v>47</v>
      </c>
      <c r="J20" s="213">
        <v>97</v>
      </c>
      <c r="K20" s="213">
        <v>121</v>
      </c>
      <c r="L20" s="217"/>
      <c r="M20" s="218"/>
      <c r="N20" s="213">
        <v>76</v>
      </c>
      <c r="O20" s="214"/>
      <c r="P20" s="214"/>
      <c r="Q20" s="213">
        <v>63</v>
      </c>
      <c r="R20" s="214"/>
      <c r="S20" s="214"/>
      <c r="T20" s="213">
        <v>45</v>
      </c>
    </row>
    <row r="21" spans="1:27">
      <c r="A21" s="129" t="s">
        <v>55</v>
      </c>
      <c r="B21" s="146" t="s">
        <v>56</v>
      </c>
      <c r="C21" s="156"/>
      <c r="D21" s="213">
        <v>21</v>
      </c>
      <c r="E21" s="213">
        <v>9</v>
      </c>
      <c r="F21" s="213">
        <v>4</v>
      </c>
      <c r="G21" s="213">
        <v>6</v>
      </c>
      <c r="H21" s="213">
        <v>0</v>
      </c>
      <c r="I21" s="213">
        <v>0</v>
      </c>
      <c r="J21" s="213">
        <v>36</v>
      </c>
      <c r="K21" s="213">
        <v>39</v>
      </c>
      <c r="L21" s="217"/>
      <c r="M21" s="218"/>
      <c r="N21" s="213">
        <v>20</v>
      </c>
      <c r="O21" s="214"/>
      <c r="P21" s="214"/>
      <c r="Q21" s="213">
        <v>20</v>
      </c>
      <c r="R21" s="214"/>
      <c r="S21" s="214"/>
      <c r="T21" s="213">
        <v>12</v>
      </c>
    </row>
    <row r="22" spans="1:27">
      <c r="A22" s="129" t="s">
        <v>250</v>
      </c>
      <c r="B22" s="167" t="s">
        <v>250</v>
      </c>
      <c r="C22" s="210"/>
      <c r="D22" s="213">
        <v>67</v>
      </c>
      <c r="E22" s="213">
        <v>64</v>
      </c>
      <c r="F22" s="213">
        <v>47</v>
      </c>
      <c r="G22" s="213">
        <v>44</v>
      </c>
      <c r="H22" s="213">
        <v>57</v>
      </c>
      <c r="I22" s="213">
        <v>85</v>
      </c>
      <c r="J22" s="213">
        <v>92</v>
      </c>
      <c r="K22" s="213">
        <v>60</v>
      </c>
      <c r="L22" s="217"/>
      <c r="M22" s="218"/>
      <c r="N22" s="213">
        <v>101</v>
      </c>
      <c r="O22" s="214"/>
      <c r="P22" s="214"/>
      <c r="Q22" s="213">
        <v>72</v>
      </c>
      <c r="R22" s="214"/>
      <c r="S22" s="214"/>
      <c r="T22" s="213">
        <v>64</v>
      </c>
    </row>
    <row r="23" spans="1:27">
      <c r="C23" s="131"/>
      <c r="D23" s="213"/>
      <c r="E23" s="213"/>
      <c r="F23" s="213"/>
      <c r="G23" s="213"/>
      <c r="H23" s="213"/>
      <c r="I23" s="213"/>
      <c r="J23" s="213"/>
      <c r="K23" s="213"/>
      <c r="L23" s="214"/>
      <c r="M23" s="214"/>
      <c r="N23" s="213"/>
      <c r="O23" s="214"/>
      <c r="P23" s="214"/>
      <c r="Q23" s="213"/>
      <c r="R23" s="214"/>
      <c r="S23" s="214"/>
      <c r="T23" s="213"/>
    </row>
    <row r="24" spans="1:27" s="169" customFormat="1">
      <c r="A24" s="129" t="s">
        <v>10</v>
      </c>
      <c r="B24" s="146" t="s">
        <v>136</v>
      </c>
      <c r="C24" s="156" t="str">
        <f>VLOOKUP(B24,A_soortinfo!C:F,4,FALSE)</f>
        <v>nvt</v>
      </c>
      <c r="D24" s="215">
        <v>0</v>
      </c>
      <c r="E24" s="215">
        <v>0</v>
      </c>
      <c r="F24" s="215">
        <v>2</v>
      </c>
      <c r="G24" s="215">
        <v>3</v>
      </c>
      <c r="H24" s="215">
        <v>11</v>
      </c>
      <c r="I24" s="215">
        <v>6</v>
      </c>
      <c r="J24" s="215">
        <v>18</v>
      </c>
      <c r="K24" s="215">
        <v>36</v>
      </c>
      <c r="L24" s="219"/>
      <c r="M24" s="220"/>
      <c r="N24" s="213">
        <v>45</v>
      </c>
      <c r="O24" s="216"/>
      <c r="P24" s="216"/>
      <c r="Q24" s="213">
        <v>40</v>
      </c>
      <c r="R24" s="221"/>
      <c r="S24" s="221"/>
      <c r="T24" s="213">
        <v>28</v>
      </c>
      <c r="U24" s="168"/>
      <c r="V24" s="168"/>
      <c r="W24" s="168"/>
      <c r="X24" s="168"/>
      <c r="Y24" s="168"/>
      <c r="Z24" s="168"/>
      <c r="AA24" s="168"/>
    </row>
    <row r="25" spans="1:27" s="169" customFormat="1">
      <c r="A25" s="129" t="s">
        <v>271</v>
      </c>
      <c r="B25" s="169" t="s">
        <v>78</v>
      </c>
      <c r="C25" s="156" t="str">
        <f>VLOOKUP(B25,A_soortinfo!C:F,4,FALSE)</f>
        <v>EB</v>
      </c>
      <c r="D25" s="215">
        <v>0</v>
      </c>
      <c r="E25" s="215">
        <v>0</v>
      </c>
      <c r="F25" s="215">
        <v>1</v>
      </c>
      <c r="G25" s="215">
        <v>0</v>
      </c>
      <c r="H25" s="215">
        <v>0</v>
      </c>
      <c r="I25" s="215">
        <v>0</v>
      </c>
      <c r="J25" s="215">
        <v>0</v>
      </c>
      <c r="K25" s="215">
        <v>0</v>
      </c>
      <c r="L25" s="219"/>
      <c r="M25" s="220"/>
      <c r="N25" s="215">
        <v>0</v>
      </c>
      <c r="O25" s="216"/>
      <c r="P25" s="216"/>
      <c r="Q25" s="213">
        <v>0</v>
      </c>
      <c r="R25" s="221"/>
      <c r="S25" s="221"/>
      <c r="T25" s="213">
        <v>0</v>
      </c>
      <c r="U25" s="168"/>
      <c r="V25" s="168"/>
      <c r="W25" s="168"/>
      <c r="X25" s="168"/>
      <c r="Y25" s="168"/>
      <c r="Z25" s="168"/>
      <c r="AA25" s="168"/>
    </row>
    <row r="26" spans="1:27" s="169" customFormat="1">
      <c r="A26" s="129" t="s">
        <v>267</v>
      </c>
      <c r="B26" s="169" t="s">
        <v>53</v>
      </c>
      <c r="C26" s="156" t="str">
        <f>VLOOKUP(B26,A_soortinfo!C:F,4,FALSE)</f>
        <v>BE</v>
      </c>
      <c r="D26" s="215">
        <v>0</v>
      </c>
      <c r="E26" s="215">
        <v>0</v>
      </c>
      <c r="F26" s="215">
        <v>0</v>
      </c>
      <c r="G26" s="215">
        <v>0</v>
      </c>
      <c r="H26" s="215">
        <v>0</v>
      </c>
      <c r="I26" s="215">
        <v>0</v>
      </c>
      <c r="J26" s="215">
        <v>0</v>
      </c>
      <c r="K26" s="215">
        <v>3</v>
      </c>
      <c r="L26" s="219"/>
      <c r="M26" s="220"/>
      <c r="N26" s="215">
        <v>0</v>
      </c>
      <c r="O26" s="216"/>
      <c r="P26" s="216"/>
      <c r="Q26" s="213">
        <v>0</v>
      </c>
      <c r="R26" s="221"/>
      <c r="S26" s="221"/>
      <c r="T26" s="213">
        <v>10</v>
      </c>
      <c r="U26" s="168"/>
      <c r="V26" s="168"/>
      <c r="W26" s="168"/>
      <c r="X26" s="168"/>
      <c r="Y26" s="168"/>
      <c r="Z26" s="168"/>
      <c r="AA26" s="168"/>
    </row>
    <row r="27" spans="1:27" s="169" customFormat="1">
      <c r="A27" s="129" t="s">
        <v>269</v>
      </c>
      <c r="B27" s="169" t="s">
        <v>71</v>
      </c>
      <c r="C27" s="156" t="str">
        <f>VLOOKUP(B27,A_soortinfo!C:F,4,FALSE)</f>
        <v>nvt</v>
      </c>
      <c r="D27" s="215">
        <v>0</v>
      </c>
      <c r="E27" s="215">
        <v>0</v>
      </c>
      <c r="F27" s="215">
        <v>0</v>
      </c>
      <c r="G27" s="215">
        <v>0</v>
      </c>
      <c r="H27" s="215">
        <v>0</v>
      </c>
      <c r="I27" s="215">
        <v>0</v>
      </c>
      <c r="J27" s="215">
        <v>0</v>
      </c>
      <c r="K27" s="215">
        <v>0</v>
      </c>
      <c r="L27" s="219"/>
      <c r="M27" s="220"/>
      <c r="N27" s="215">
        <v>0</v>
      </c>
      <c r="O27" s="216"/>
      <c r="P27" s="216"/>
      <c r="Q27" s="213">
        <v>1</v>
      </c>
      <c r="R27" s="221"/>
      <c r="S27" s="221"/>
      <c r="T27" s="213">
        <v>1</v>
      </c>
      <c r="U27" s="168"/>
      <c r="V27" s="168"/>
      <c r="W27" s="168"/>
      <c r="X27" s="168"/>
      <c r="Y27" s="168"/>
      <c r="Z27" s="168"/>
      <c r="AA27" s="168"/>
    </row>
    <row r="28" spans="1:27" s="169" customFormat="1">
      <c r="A28" s="129" t="s">
        <v>268</v>
      </c>
      <c r="B28" s="169" t="s">
        <v>2959</v>
      </c>
      <c r="C28" s="156" t="str">
        <f>VLOOKUP(B28,A_soortinfo!C:F,4,FALSE)</f>
        <v>BE</v>
      </c>
      <c r="D28" s="215">
        <v>0</v>
      </c>
      <c r="E28" s="215">
        <v>0</v>
      </c>
      <c r="F28" s="215">
        <v>1</v>
      </c>
      <c r="G28" s="215">
        <v>2</v>
      </c>
      <c r="H28" s="215">
        <v>4</v>
      </c>
      <c r="I28" s="215">
        <v>2</v>
      </c>
      <c r="J28" s="215">
        <v>2</v>
      </c>
      <c r="K28" s="215">
        <v>12</v>
      </c>
      <c r="L28" s="219"/>
      <c r="M28" s="220"/>
      <c r="N28" s="215">
        <v>34</v>
      </c>
      <c r="O28" s="216"/>
      <c r="P28" s="216"/>
      <c r="Q28" s="213">
        <v>35</v>
      </c>
      <c r="R28" s="221"/>
      <c r="S28" s="221"/>
      <c r="T28" s="213">
        <v>14</v>
      </c>
      <c r="U28" s="168"/>
      <c r="V28" s="168"/>
      <c r="W28" s="168"/>
      <c r="X28" s="168"/>
      <c r="Y28" s="168"/>
      <c r="Z28" s="168"/>
      <c r="AA28" s="168"/>
    </row>
    <row r="29" spans="1:27" s="169" customFormat="1">
      <c r="A29" s="129" t="s">
        <v>270</v>
      </c>
      <c r="B29" s="169" t="s">
        <v>88</v>
      </c>
      <c r="C29" s="156" t="str">
        <f>VLOOKUP(B29,A_soortinfo!C:F,4,FALSE)</f>
        <v>TNB</v>
      </c>
      <c r="D29" s="215">
        <v>0</v>
      </c>
      <c r="E29" s="215">
        <v>0</v>
      </c>
      <c r="F29" s="215">
        <v>1</v>
      </c>
      <c r="G29" s="215">
        <v>1</v>
      </c>
      <c r="H29" s="215">
        <v>1</v>
      </c>
      <c r="I29" s="215">
        <v>1</v>
      </c>
      <c r="J29" s="215">
        <v>0</v>
      </c>
      <c r="K29" s="215">
        <v>0</v>
      </c>
      <c r="L29" s="219"/>
      <c r="M29" s="220"/>
      <c r="N29" s="215">
        <v>0</v>
      </c>
      <c r="O29" s="216"/>
      <c r="P29" s="216"/>
      <c r="Q29" s="213">
        <v>5</v>
      </c>
      <c r="R29" s="221"/>
      <c r="S29" s="221"/>
      <c r="T29" s="213">
        <v>6</v>
      </c>
      <c r="U29" s="168"/>
      <c r="V29" s="168"/>
      <c r="W29" s="168"/>
      <c r="X29" s="168"/>
      <c r="Y29" s="168"/>
      <c r="Z29" s="168"/>
      <c r="AA29" s="168"/>
    </row>
    <row r="30" spans="1:27" s="169" customFormat="1">
      <c r="A30" s="129" t="s">
        <v>275</v>
      </c>
      <c r="B30" s="170" t="s">
        <v>192</v>
      </c>
      <c r="C30" s="156" t="str">
        <f>VLOOKUP(B30,A_soortinfo!C:F,4,FALSE)</f>
        <v>nvt</v>
      </c>
      <c r="D30" s="215">
        <v>0</v>
      </c>
      <c r="E30" s="215">
        <v>0</v>
      </c>
      <c r="F30" s="215">
        <v>0</v>
      </c>
      <c r="G30" s="215">
        <v>0</v>
      </c>
      <c r="H30" s="215">
        <v>2</v>
      </c>
      <c r="I30" s="215">
        <v>0</v>
      </c>
      <c r="J30" s="215">
        <v>0</v>
      </c>
      <c r="K30" s="215">
        <v>0</v>
      </c>
      <c r="L30" s="219"/>
      <c r="M30" s="220"/>
      <c r="N30" s="215">
        <v>1</v>
      </c>
      <c r="O30" s="216"/>
      <c r="P30" s="216"/>
      <c r="Q30" s="213">
        <v>0</v>
      </c>
      <c r="R30" s="221"/>
      <c r="S30" s="221"/>
      <c r="T30" s="213">
        <v>0</v>
      </c>
      <c r="U30" s="168"/>
      <c r="V30" s="168"/>
      <c r="W30" s="168"/>
      <c r="X30" s="168"/>
      <c r="Y30" s="168"/>
      <c r="Z30" s="168"/>
      <c r="AA30" s="168"/>
    </row>
    <row r="31" spans="1:27" s="169" customFormat="1">
      <c r="A31" s="129" t="s">
        <v>275</v>
      </c>
      <c r="B31" s="169" t="s">
        <v>102</v>
      </c>
      <c r="C31" s="156" t="str">
        <f>VLOOKUP(B31,A_soortinfo!C:F,4,FALSE)</f>
        <v>TNB</v>
      </c>
      <c r="D31" s="215">
        <v>0</v>
      </c>
      <c r="E31" s="215">
        <v>0</v>
      </c>
      <c r="F31" s="215">
        <v>1</v>
      </c>
      <c r="G31" s="215">
        <v>0</v>
      </c>
      <c r="H31" s="215">
        <v>0</v>
      </c>
      <c r="I31" s="215">
        <v>1</v>
      </c>
      <c r="J31" s="215">
        <v>2</v>
      </c>
      <c r="K31" s="215">
        <v>4</v>
      </c>
      <c r="L31" s="219"/>
      <c r="M31" s="220"/>
      <c r="N31" s="215">
        <v>13</v>
      </c>
      <c r="O31" s="216"/>
      <c r="P31" s="216"/>
      <c r="Q31" s="213">
        <v>6</v>
      </c>
      <c r="R31" s="221"/>
      <c r="S31" s="221"/>
      <c r="T31" s="213">
        <v>9</v>
      </c>
      <c r="U31" s="168"/>
      <c r="V31" s="168"/>
      <c r="W31" s="168"/>
      <c r="X31" s="168"/>
      <c r="Y31" s="168"/>
      <c r="Z31" s="168"/>
      <c r="AA31" s="168"/>
    </row>
    <row r="32" spans="1:27" s="169" customFormat="1">
      <c r="A32" s="129" t="s">
        <v>275</v>
      </c>
      <c r="B32" s="169" t="s">
        <v>103</v>
      </c>
      <c r="C32" s="156" t="str">
        <f>VLOOKUP(B32,A_soortinfo!C:F,4,FALSE)</f>
        <v>TNB</v>
      </c>
      <c r="D32" s="215">
        <v>0</v>
      </c>
      <c r="E32" s="215">
        <v>0</v>
      </c>
      <c r="F32" s="215">
        <v>0</v>
      </c>
      <c r="G32" s="215">
        <v>0</v>
      </c>
      <c r="H32" s="215">
        <v>0</v>
      </c>
      <c r="I32" s="215">
        <v>0</v>
      </c>
      <c r="J32" s="215">
        <v>1</v>
      </c>
      <c r="K32" s="215">
        <v>5</v>
      </c>
      <c r="L32" s="219"/>
      <c r="M32" s="220"/>
      <c r="N32" s="215">
        <v>7</v>
      </c>
      <c r="O32" s="216"/>
      <c r="P32" s="216"/>
      <c r="Q32" s="213">
        <v>0</v>
      </c>
      <c r="R32" s="221"/>
      <c r="S32" s="221"/>
      <c r="T32" s="213">
        <v>1</v>
      </c>
      <c r="U32" s="168"/>
      <c r="V32" s="168"/>
      <c r="W32" s="168"/>
      <c r="X32" s="168"/>
      <c r="Y32" s="168"/>
      <c r="Z32" s="168"/>
      <c r="AA32" s="168"/>
    </row>
    <row r="33" spans="1:21">
      <c r="A33" s="129" t="s">
        <v>11</v>
      </c>
      <c r="B33" s="169" t="s">
        <v>79</v>
      </c>
      <c r="C33" s="156" t="str">
        <f>VLOOKUP(B33,A_soortinfo!C:F,4,FALSE)</f>
        <v>BE</v>
      </c>
      <c r="D33" s="213">
        <v>0</v>
      </c>
      <c r="E33" s="213">
        <v>0</v>
      </c>
      <c r="F33" s="213">
        <v>0</v>
      </c>
      <c r="G33" s="213">
        <v>0</v>
      </c>
      <c r="H33" s="213">
        <v>0</v>
      </c>
      <c r="I33" s="213">
        <v>0</v>
      </c>
      <c r="J33" s="213">
        <v>0</v>
      </c>
      <c r="K33" s="213">
        <v>0</v>
      </c>
      <c r="L33" s="217"/>
      <c r="M33" s="218"/>
      <c r="N33" s="213">
        <v>0</v>
      </c>
      <c r="O33" s="214"/>
      <c r="P33" s="214"/>
      <c r="Q33" s="213">
        <v>8</v>
      </c>
      <c r="R33" s="214"/>
      <c r="S33" s="214"/>
      <c r="T33" s="213">
        <v>17</v>
      </c>
      <c r="U33" s="168"/>
    </row>
    <row r="34" spans="1:21">
      <c r="B34" s="169"/>
      <c r="C34" s="156"/>
      <c r="D34" s="213"/>
      <c r="E34" s="213"/>
      <c r="F34" s="213"/>
      <c r="G34" s="213"/>
      <c r="H34" s="213"/>
      <c r="I34" s="213"/>
      <c r="J34" s="213"/>
      <c r="K34" s="213"/>
      <c r="L34" s="217"/>
      <c r="M34" s="218"/>
      <c r="N34" s="213"/>
      <c r="O34" s="214"/>
      <c r="P34" s="214"/>
      <c r="Q34" s="213"/>
      <c r="R34" s="214"/>
      <c r="S34" s="214"/>
      <c r="T34" s="213"/>
      <c r="U34" s="168"/>
    </row>
    <row r="35" spans="1:21">
      <c r="A35" s="129" t="s">
        <v>22</v>
      </c>
      <c r="B35" s="169" t="s">
        <v>160</v>
      </c>
      <c r="C35" s="156" t="str">
        <f>VLOOKUP(B35,A_soortinfo!C:F,4,FALSE)</f>
        <v>nvt</v>
      </c>
      <c r="D35" s="213">
        <v>0</v>
      </c>
      <c r="E35" s="213">
        <v>0</v>
      </c>
      <c r="F35" s="213">
        <v>0</v>
      </c>
      <c r="G35" s="213">
        <v>0</v>
      </c>
      <c r="H35" s="213">
        <v>0</v>
      </c>
      <c r="I35" s="213">
        <v>0</v>
      </c>
      <c r="J35" s="213">
        <v>2</v>
      </c>
      <c r="K35" s="213">
        <v>5</v>
      </c>
      <c r="L35" s="217"/>
      <c r="M35" s="218"/>
      <c r="N35" s="213">
        <v>63</v>
      </c>
      <c r="O35" s="214"/>
      <c r="P35" s="214"/>
      <c r="Q35" s="213">
        <v>56</v>
      </c>
      <c r="R35" s="214"/>
      <c r="S35" s="214"/>
      <c r="T35" s="213">
        <v>53</v>
      </c>
      <c r="U35" s="168"/>
    </row>
    <row r="36" spans="1:21">
      <c r="A36" s="129" t="s">
        <v>66</v>
      </c>
      <c r="B36" s="169" t="s">
        <v>67</v>
      </c>
      <c r="C36" s="156" t="str">
        <f>VLOOKUP(B36,A_soortinfo!C:F,4,FALSE)</f>
        <v>exoot</v>
      </c>
      <c r="D36" s="213">
        <v>0</v>
      </c>
      <c r="E36" s="213">
        <v>0</v>
      </c>
      <c r="F36" s="213">
        <v>0</v>
      </c>
      <c r="G36" s="213">
        <v>0</v>
      </c>
      <c r="H36" s="213">
        <v>0</v>
      </c>
      <c r="I36" s="213">
        <v>0</v>
      </c>
      <c r="J36" s="213">
        <v>0</v>
      </c>
      <c r="K36" s="213">
        <v>1</v>
      </c>
      <c r="L36" s="217"/>
      <c r="M36" s="218"/>
      <c r="N36" s="213">
        <v>26</v>
      </c>
      <c r="O36" s="214"/>
      <c r="P36" s="214"/>
      <c r="Q36" s="213">
        <v>42</v>
      </c>
      <c r="R36" s="214"/>
      <c r="S36" s="214"/>
      <c r="T36" s="213">
        <v>11</v>
      </c>
      <c r="U36" s="168"/>
    </row>
    <row r="37" spans="1:21">
      <c r="A37" s="129" t="s">
        <v>12</v>
      </c>
      <c r="B37" s="169" t="s">
        <v>80</v>
      </c>
      <c r="C37" s="156" t="str">
        <f>VLOOKUP(B37,A_soortinfo!C:F,4,FALSE)</f>
        <v>nvt</v>
      </c>
      <c r="D37" s="213">
        <v>8</v>
      </c>
      <c r="E37" s="213">
        <v>16</v>
      </c>
      <c r="F37" s="213">
        <v>18</v>
      </c>
      <c r="G37" s="213">
        <v>15</v>
      </c>
      <c r="H37" s="213">
        <v>20</v>
      </c>
      <c r="I37" s="213">
        <v>29</v>
      </c>
      <c r="J37" s="213">
        <v>48</v>
      </c>
      <c r="K37" s="213">
        <v>51</v>
      </c>
      <c r="L37" s="217"/>
      <c r="M37" s="218"/>
      <c r="N37" s="213">
        <v>83</v>
      </c>
      <c r="O37" s="214"/>
      <c r="P37" s="214"/>
      <c r="Q37" s="213">
        <v>104</v>
      </c>
      <c r="R37" s="214"/>
      <c r="S37" s="214"/>
      <c r="T37" s="213">
        <v>84</v>
      </c>
      <c r="U37" s="168"/>
    </row>
    <row r="38" spans="1:21">
      <c r="A38" s="129" t="s">
        <v>104</v>
      </c>
      <c r="B38" s="169" t="s">
        <v>129</v>
      </c>
      <c r="C38" s="156" t="str">
        <f>VLOOKUP(B38,A_soortinfo!C:F,4,FALSE)</f>
        <v>nvt</v>
      </c>
      <c r="D38" s="213">
        <v>0</v>
      </c>
      <c r="E38" s="213">
        <v>0</v>
      </c>
      <c r="F38" s="213">
        <v>0</v>
      </c>
      <c r="G38" s="213">
        <v>0</v>
      </c>
      <c r="H38" s="213">
        <v>0</v>
      </c>
      <c r="I38" s="213">
        <v>0</v>
      </c>
      <c r="J38" s="213">
        <v>1</v>
      </c>
      <c r="K38" s="213">
        <v>13</v>
      </c>
      <c r="L38" s="217"/>
      <c r="M38" s="218"/>
      <c r="N38" s="213">
        <v>1</v>
      </c>
      <c r="O38" s="214"/>
      <c r="P38" s="214"/>
      <c r="Q38" s="213">
        <v>0</v>
      </c>
      <c r="R38" s="214"/>
      <c r="S38" s="214"/>
      <c r="T38" s="213">
        <v>0</v>
      </c>
      <c r="U38" s="168"/>
    </row>
    <row r="39" spans="1:21">
      <c r="A39" s="129" t="s">
        <v>13</v>
      </c>
      <c r="B39" s="169" t="s">
        <v>161</v>
      </c>
      <c r="C39" s="156" t="str">
        <f>VLOOKUP(B39,A_soortinfo!C:F,4,FALSE)</f>
        <v>nvt</v>
      </c>
      <c r="D39" s="213">
        <v>11</v>
      </c>
      <c r="E39" s="213">
        <v>14</v>
      </c>
      <c r="F39" s="213">
        <v>13</v>
      </c>
      <c r="G39" s="213">
        <v>9</v>
      </c>
      <c r="H39" s="213">
        <v>15</v>
      </c>
      <c r="I39" s="213">
        <v>42</v>
      </c>
      <c r="J39" s="213">
        <v>60</v>
      </c>
      <c r="K39" s="213">
        <v>69</v>
      </c>
      <c r="L39" s="217"/>
      <c r="M39" s="218"/>
      <c r="N39" s="213">
        <v>45</v>
      </c>
      <c r="O39" s="214"/>
      <c r="P39" s="214"/>
      <c r="Q39" s="213">
        <v>31</v>
      </c>
      <c r="R39" s="222"/>
      <c r="S39" s="222"/>
      <c r="T39" s="213">
        <v>7</v>
      </c>
      <c r="U39" s="168"/>
    </row>
    <row r="40" spans="1:21">
      <c r="A40" s="129" t="s">
        <v>34</v>
      </c>
      <c r="B40" s="169" t="s">
        <v>131</v>
      </c>
      <c r="C40" s="156" t="str">
        <f>VLOOKUP(B40,A_soortinfo!C:F,4,FALSE)</f>
        <v>nvt</v>
      </c>
      <c r="D40" s="213">
        <v>0</v>
      </c>
      <c r="E40" s="213">
        <v>0</v>
      </c>
      <c r="F40" s="213">
        <v>0</v>
      </c>
      <c r="G40" s="213">
        <v>0</v>
      </c>
      <c r="H40" s="213">
        <v>0</v>
      </c>
      <c r="I40" s="213">
        <v>0</v>
      </c>
      <c r="J40" s="213">
        <v>0</v>
      </c>
      <c r="K40" s="213">
        <v>0</v>
      </c>
      <c r="L40" s="217"/>
      <c r="M40" s="218"/>
      <c r="N40" s="213">
        <v>1</v>
      </c>
      <c r="O40" s="214"/>
      <c r="P40" s="214"/>
      <c r="Q40" s="213">
        <v>1</v>
      </c>
      <c r="R40" s="214"/>
      <c r="S40" s="214"/>
      <c r="T40" s="213">
        <v>0</v>
      </c>
      <c r="U40" s="168"/>
    </row>
    <row r="41" spans="1:21">
      <c r="A41" s="129" t="s">
        <v>42</v>
      </c>
      <c r="B41" s="169" t="s">
        <v>137</v>
      </c>
      <c r="C41" s="156" t="str">
        <f>VLOOKUP(B41,A_soortinfo!C:F,4,FALSE)</f>
        <v>nvt</v>
      </c>
      <c r="D41" s="213">
        <v>0</v>
      </c>
      <c r="E41" s="213">
        <v>0</v>
      </c>
      <c r="F41" s="213">
        <v>1</v>
      </c>
      <c r="G41" s="213">
        <v>0</v>
      </c>
      <c r="H41" s="213">
        <v>1</v>
      </c>
      <c r="I41" s="213">
        <v>0</v>
      </c>
      <c r="J41" s="213">
        <v>0</v>
      </c>
      <c r="K41" s="213">
        <v>0</v>
      </c>
      <c r="L41" s="217"/>
      <c r="M41" s="218"/>
      <c r="N41" s="213">
        <v>0</v>
      </c>
      <c r="O41" s="214"/>
      <c r="P41" s="214"/>
      <c r="Q41" s="213">
        <v>7</v>
      </c>
      <c r="R41" s="214"/>
      <c r="S41" s="214"/>
      <c r="T41" s="213">
        <v>12</v>
      </c>
      <c r="U41" s="168"/>
    </row>
    <row r="42" spans="1:21">
      <c r="A42" s="129" t="s">
        <v>105</v>
      </c>
      <c r="B42" s="169" t="s">
        <v>220</v>
      </c>
      <c r="C42" s="156" t="str">
        <f>VLOOKUP(B42,A_soortinfo!C:F,4,FALSE)</f>
        <v>nvt</v>
      </c>
      <c r="D42" s="213">
        <v>0</v>
      </c>
      <c r="E42" s="213">
        <v>0</v>
      </c>
      <c r="F42" s="213">
        <v>0</v>
      </c>
      <c r="G42" s="213">
        <v>0</v>
      </c>
      <c r="H42" s="213">
        <v>1</v>
      </c>
      <c r="I42" s="213">
        <v>0</v>
      </c>
      <c r="J42" s="213">
        <v>0</v>
      </c>
      <c r="K42" s="213">
        <v>0</v>
      </c>
      <c r="L42" s="217"/>
      <c r="M42" s="218"/>
      <c r="N42" s="213">
        <v>0</v>
      </c>
      <c r="O42" s="214"/>
      <c r="P42" s="214"/>
      <c r="Q42" s="213">
        <v>0</v>
      </c>
      <c r="R42" s="214"/>
      <c r="S42" s="214"/>
      <c r="T42" s="213">
        <v>0</v>
      </c>
      <c r="U42" s="168"/>
    </row>
    <row r="43" spans="1:21">
      <c r="A43" s="129" t="s">
        <v>40</v>
      </c>
      <c r="B43" s="169" t="s">
        <v>140</v>
      </c>
      <c r="C43" s="156" t="str">
        <f>VLOOKUP(B43,A_soortinfo!C:F,4,FALSE)</f>
        <v>nvt</v>
      </c>
      <c r="D43" s="213">
        <v>0</v>
      </c>
      <c r="E43" s="213">
        <v>0</v>
      </c>
      <c r="F43" s="213">
        <v>2</v>
      </c>
      <c r="G43" s="213">
        <v>0</v>
      </c>
      <c r="H43" s="213">
        <v>0</v>
      </c>
      <c r="I43" s="213">
        <v>0</v>
      </c>
      <c r="J43" s="213">
        <v>0</v>
      </c>
      <c r="K43" s="213">
        <v>0</v>
      </c>
      <c r="L43" s="217"/>
      <c r="M43" s="218"/>
      <c r="N43" s="213">
        <v>0</v>
      </c>
      <c r="O43" s="214"/>
      <c r="P43" s="214"/>
      <c r="Q43" s="213">
        <v>0</v>
      </c>
      <c r="R43" s="214"/>
      <c r="S43" s="214"/>
      <c r="T43" s="213">
        <v>0</v>
      </c>
      <c r="U43" s="168"/>
    </row>
    <row r="44" spans="1:21">
      <c r="A44" s="129" t="s">
        <v>37</v>
      </c>
      <c r="B44" s="169" t="s">
        <v>132</v>
      </c>
      <c r="C44" s="156" t="str">
        <f>VLOOKUP(B44,A_soortinfo!C:F,4,FALSE)</f>
        <v>nvt</v>
      </c>
      <c r="D44" s="213">
        <v>0</v>
      </c>
      <c r="E44" s="213">
        <v>0</v>
      </c>
      <c r="F44" s="213">
        <v>0</v>
      </c>
      <c r="G44" s="213">
        <v>0</v>
      </c>
      <c r="H44" s="213">
        <v>0</v>
      </c>
      <c r="I44" s="213">
        <v>0</v>
      </c>
      <c r="J44" s="213">
        <v>0</v>
      </c>
      <c r="K44" s="213">
        <v>0</v>
      </c>
      <c r="L44" s="217"/>
      <c r="M44" s="218"/>
      <c r="N44" s="213">
        <v>1</v>
      </c>
      <c r="O44" s="214"/>
      <c r="P44" s="214"/>
      <c r="Q44" s="213">
        <v>3</v>
      </c>
      <c r="R44" s="214"/>
      <c r="S44" s="214"/>
      <c r="T44" s="213">
        <v>0</v>
      </c>
      <c r="U44" s="168"/>
    </row>
    <row r="45" spans="1:21">
      <c r="A45" s="129" t="s">
        <v>107</v>
      </c>
      <c r="B45" s="169" t="s">
        <v>209</v>
      </c>
      <c r="C45" s="156" t="str">
        <f>VLOOKUP(B45,A_soortinfo!C:F,4,FALSE)</f>
        <v>nvt</v>
      </c>
      <c r="D45" s="213">
        <v>0</v>
      </c>
      <c r="E45" s="213">
        <v>0</v>
      </c>
      <c r="F45" s="213">
        <v>0</v>
      </c>
      <c r="G45" s="213">
        <v>0</v>
      </c>
      <c r="H45" s="213">
        <v>0</v>
      </c>
      <c r="I45" s="213">
        <v>0</v>
      </c>
      <c r="J45" s="213">
        <v>27</v>
      </c>
      <c r="K45" s="213">
        <v>23</v>
      </c>
      <c r="L45" s="217"/>
      <c r="M45" s="218"/>
      <c r="N45" s="213">
        <v>24</v>
      </c>
      <c r="O45" s="214"/>
      <c r="P45" s="214"/>
      <c r="Q45" s="213">
        <v>39</v>
      </c>
      <c r="R45" s="214"/>
      <c r="S45" s="214"/>
      <c r="T45" s="213">
        <v>11</v>
      </c>
      <c r="U45" s="168"/>
    </row>
    <row r="46" spans="1:21">
      <c r="A46" s="129" t="s">
        <v>98</v>
      </c>
      <c r="B46" s="169" t="s">
        <v>149</v>
      </c>
      <c r="C46" s="156" t="str">
        <f>VLOOKUP(B46,A_soortinfo!C:F,4,FALSE)</f>
        <v>nvt</v>
      </c>
      <c r="D46" s="213">
        <v>0</v>
      </c>
      <c r="E46" s="213">
        <v>0</v>
      </c>
      <c r="F46" s="213">
        <v>0</v>
      </c>
      <c r="G46" s="213">
        <v>0</v>
      </c>
      <c r="H46" s="213">
        <v>0</v>
      </c>
      <c r="I46" s="213">
        <v>2</v>
      </c>
      <c r="J46" s="213">
        <v>1</v>
      </c>
      <c r="K46" s="213">
        <v>1</v>
      </c>
      <c r="L46" s="217"/>
      <c r="M46" s="218"/>
      <c r="N46" s="213">
        <v>1</v>
      </c>
      <c r="O46" s="214"/>
      <c r="P46" s="214"/>
      <c r="Q46" s="213">
        <v>1</v>
      </c>
      <c r="R46" s="214"/>
      <c r="S46" s="214"/>
      <c r="T46" s="213">
        <v>0</v>
      </c>
      <c r="U46" s="168"/>
    </row>
    <row r="47" spans="1:21">
      <c r="A47" s="129" t="s">
        <v>14</v>
      </c>
      <c r="B47" s="169" t="s">
        <v>4131</v>
      </c>
      <c r="C47" s="156" t="str">
        <f>VLOOKUP(B47,A_soortinfo!C:F,4,FALSE)</f>
        <v>nvt</v>
      </c>
      <c r="D47" s="213">
        <v>51</v>
      </c>
      <c r="E47" s="213">
        <v>65</v>
      </c>
      <c r="F47" s="213">
        <v>62</v>
      </c>
      <c r="G47" s="213">
        <v>55</v>
      </c>
      <c r="H47" s="213">
        <v>63</v>
      </c>
      <c r="I47" s="213">
        <v>77</v>
      </c>
      <c r="J47" s="213">
        <v>114</v>
      </c>
      <c r="K47" s="213">
        <v>88</v>
      </c>
      <c r="L47" s="217"/>
      <c r="M47" s="218"/>
      <c r="N47" s="213">
        <v>101</v>
      </c>
      <c r="O47" s="214"/>
      <c r="P47" s="214"/>
      <c r="Q47" s="213">
        <v>80</v>
      </c>
      <c r="R47" s="214"/>
      <c r="S47" s="214"/>
      <c r="T47" s="213">
        <v>59</v>
      </c>
      <c r="U47" s="168"/>
    </row>
    <row r="48" spans="1:21">
      <c r="A48" s="129" t="s">
        <v>18</v>
      </c>
      <c r="B48" s="169" t="s">
        <v>58</v>
      </c>
      <c r="C48" s="156" t="str">
        <f>VLOOKUP(B48,A_soortinfo!C:F,4,FALSE)</f>
        <v>exoot</v>
      </c>
      <c r="D48" s="213">
        <v>0</v>
      </c>
      <c r="E48" s="213">
        <v>0</v>
      </c>
      <c r="F48" s="213">
        <v>2</v>
      </c>
      <c r="G48" s="213">
        <v>0</v>
      </c>
      <c r="H48" s="213">
        <v>0</v>
      </c>
      <c r="I48" s="213">
        <v>1</v>
      </c>
      <c r="J48" s="213">
        <v>5</v>
      </c>
      <c r="K48" s="213">
        <v>25</v>
      </c>
      <c r="L48" s="217"/>
      <c r="M48" s="218"/>
      <c r="N48" s="213">
        <v>32</v>
      </c>
      <c r="O48" s="214"/>
      <c r="P48" s="214"/>
      <c r="Q48" s="213">
        <v>37</v>
      </c>
      <c r="R48" s="214"/>
      <c r="S48" s="214"/>
      <c r="T48" s="213">
        <v>43</v>
      </c>
      <c r="U48" s="168"/>
    </row>
    <row r="49" spans="1:1025">
      <c r="A49" s="129" t="s">
        <v>17</v>
      </c>
      <c r="B49" s="169" t="s">
        <v>216</v>
      </c>
      <c r="C49" s="156" t="str">
        <f>VLOOKUP(B49,A_soortinfo!C:F,4,FALSE)</f>
        <v>KW</v>
      </c>
      <c r="D49" s="213">
        <v>0</v>
      </c>
      <c r="E49" s="213">
        <v>0</v>
      </c>
      <c r="F49" s="213">
        <v>0</v>
      </c>
      <c r="G49" s="213">
        <v>0</v>
      </c>
      <c r="H49" s="213">
        <v>0</v>
      </c>
      <c r="I49" s="213">
        <v>0</v>
      </c>
      <c r="J49" s="213">
        <v>0</v>
      </c>
      <c r="K49" s="213">
        <v>0</v>
      </c>
      <c r="L49" s="217"/>
      <c r="M49" s="218"/>
      <c r="N49" s="213">
        <v>0</v>
      </c>
      <c r="O49" s="214"/>
      <c r="P49" s="214"/>
      <c r="Q49" s="213">
        <v>8</v>
      </c>
      <c r="R49" s="214"/>
      <c r="S49" s="214"/>
      <c r="T49" s="213">
        <v>0</v>
      </c>
      <c r="U49" s="168"/>
    </row>
    <row r="50" spans="1:1025">
      <c r="A50" s="129" t="s">
        <v>15</v>
      </c>
      <c r="B50" s="169" t="s">
        <v>143</v>
      </c>
      <c r="C50" s="156" t="str">
        <f>VLOOKUP(B50,A_soortinfo!C:F,4,FALSE)</f>
        <v>nvt</v>
      </c>
      <c r="D50" s="213">
        <v>28</v>
      </c>
      <c r="E50" s="213">
        <v>28</v>
      </c>
      <c r="F50" s="213">
        <v>23</v>
      </c>
      <c r="G50" s="213">
        <v>38</v>
      </c>
      <c r="H50" s="213">
        <v>48</v>
      </c>
      <c r="I50" s="213">
        <v>44</v>
      </c>
      <c r="J50" s="213">
        <v>101</v>
      </c>
      <c r="K50" s="213">
        <v>78</v>
      </c>
      <c r="L50" s="217"/>
      <c r="M50" s="218"/>
      <c r="N50" s="213">
        <v>65</v>
      </c>
      <c r="O50" s="214"/>
      <c r="P50" s="214"/>
      <c r="Q50" s="213">
        <v>52</v>
      </c>
      <c r="R50" s="214"/>
      <c r="S50" s="214"/>
      <c r="T50" s="213">
        <v>48</v>
      </c>
      <c r="U50" s="168"/>
    </row>
    <row r="51" spans="1:1025">
      <c r="A51" s="129" t="s">
        <v>108</v>
      </c>
      <c r="B51" s="169" t="s">
        <v>138</v>
      </c>
      <c r="C51" s="156" t="str">
        <f>VLOOKUP(B51,A_soortinfo!C:F,4,FALSE)</f>
        <v>nvt</v>
      </c>
      <c r="D51" s="213">
        <v>0</v>
      </c>
      <c r="E51" s="213">
        <v>0</v>
      </c>
      <c r="F51" s="213">
        <v>0</v>
      </c>
      <c r="G51" s="213">
        <v>0</v>
      </c>
      <c r="H51" s="213">
        <v>0</v>
      </c>
      <c r="I51" s="213">
        <v>0</v>
      </c>
      <c r="J51" s="213">
        <v>0</v>
      </c>
      <c r="K51" s="213">
        <v>0</v>
      </c>
      <c r="L51" s="217"/>
      <c r="M51" s="218"/>
      <c r="N51" s="213">
        <v>0</v>
      </c>
      <c r="O51" s="214"/>
      <c r="P51" s="214"/>
      <c r="Q51" s="213">
        <v>1</v>
      </c>
      <c r="R51" s="214"/>
      <c r="S51" s="214"/>
      <c r="T51" s="213">
        <v>0</v>
      </c>
      <c r="U51" s="168"/>
    </row>
    <row r="52" spans="1:1025">
      <c r="A52" s="129" t="s">
        <v>16</v>
      </c>
      <c r="B52" s="169" t="s">
        <v>162</v>
      </c>
      <c r="C52" s="156" t="str">
        <f>VLOOKUP(B52,A_soortinfo!C:F,4,FALSE)</f>
        <v>nvt</v>
      </c>
      <c r="D52" s="213">
        <v>73</v>
      </c>
      <c r="E52" s="213">
        <v>51</v>
      </c>
      <c r="F52" s="213">
        <v>55</v>
      </c>
      <c r="G52" s="213">
        <v>64</v>
      </c>
      <c r="H52" s="213">
        <v>51</v>
      </c>
      <c r="I52" s="213">
        <v>65</v>
      </c>
      <c r="J52" s="213">
        <v>94</v>
      </c>
      <c r="K52" s="213">
        <v>79</v>
      </c>
      <c r="L52" s="217"/>
      <c r="M52" s="218"/>
      <c r="N52" s="213">
        <v>89</v>
      </c>
      <c r="O52" s="214"/>
      <c r="P52" s="214"/>
      <c r="Q52" s="213">
        <v>50</v>
      </c>
      <c r="R52" s="214"/>
      <c r="S52" s="214"/>
      <c r="T52" s="213">
        <v>17</v>
      </c>
      <c r="U52" s="168"/>
    </row>
    <row r="53" spans="1:1025">
      <c r="A53" s="129" t="s">
        <v>122</v>
      </c>
      <c r="B53" s="169" t="s">
        <v>133</v>
      </c>
      <c r="C53" s="156" t="str">
        <f>VLOOKUP(B53,A_soortinfo!C:F,4,FALSE)</f>
        <v>nvt</v>
      </c>
      <c r="D53" s="213">
        <v>0</v>
      </c>
      <c r="E53" s="213">
        <v>0</v>
      </c>
      <c r="F53" s="213">
        <v>0</v>
      </c>
      <c r="G53" s="213">
        <v>0</v>
      </c>
      <c r="H53" s="213">
        <v>0</v>
      </c>
      <c r="I53" s="213">
        <v>0</v>
      </c>
      <c r="J53" s="213">
        <v>0</v>
      </c>
      <c r="K53" s="213">
        <v>0</v>
      </c>
      <c r="L53" s="217"/>
      <c r="M53" s="218"/>
      <c r="N53" s="213">
        <v>1</v>
      </c>
      <c r="O53" s="214"/>
      <c r="P53" s="214"/>
      <c r="Q53" s="213">
        <v>1</v>
      </c>
      <c r="R53" s="214"/>
      <c r="S53" s="214"/>
      <c r="T53" s="213">
        <v>0</v>
      </c>
      <c r="U53" s="168"/>
    </row>
    <row r="54" spans="1:1025">
      <c r="B54" s="169"/>
      <c r="C54" s="156"/>
      <c r="D54" s="181"/>
      <c r="E54" s="181"/>
      <c r="F54" s="181"/>
      <c r="G54" s="181"/>
      <c r="H54" s="181"/>
      <c r="I54" s="181"/>
      <c r="J54" s="181"/>
      <c r="K54" s="181"/>
      <c r="L54" s="165"/>
      <c r="M54" s="166"/>
      <c r="N54" s="181"/>
      <c r="Q54" s="181"/>
      <c r="T54" s="181"/>
    </row>
    <row r="55" spans="1:1025" s="130" customFormat="1">
      <c r="A55" s="130" t="s">
        <v>99</v>
      </c>
      <c r="C55" s="156"/>
      <c r="D55" s="208">
        <v>160</v>
      </c>
      <c r="E55" s="208">
        <v>160</v>
      </c>
      <c r="F55" s="208">
        <v>160</v>
      </c>
      <c r="G55" s="208">
        <v>160</v>
      </c>
      <c r="H55" s="208">
        <v>156</v>
      </c>
      <c r="I55" s="208">
        <v>160</v>
      </c>
      <c r="J55" s="208">
        <v>160</v>
      </c>
      <c r="K55" s="208">
        <v>160</v>
      </c>
      <c r="L55" s="209"/>
      <c r="M55" s="209"/>
      <c r="N55" s="208">
        <v>160</v>
      </c>
      <c r="O55" s="209"/>
      <c r="P55" s="209"/>
      <c r="Q55" s="208">
        <v>160</v>
      </c>
      <c r="R55" s="209"/>
      <c r="S55" s="209"/>
      <c r="T55" s="208">
        <v>160</v>
      </c>
      <c r="U55" s="158"/>
      <c r="V55" s="158"/>
      <c r="W55" s="158"/>
      <c r="X55" s="158"/>
      <c r="Y55" s="158"/>
      <c r="Z55" s="158"/>
      <c r="AA55" s="158"/>
    </row>
    <row r="56" spans="1:1025">
      <c r="A56" s="129" t="s">
        <v>22</v>
      </c>
      <c r="B56" s="169" t="s">
        <v>160</v>
      </c>
      <c r="C56" s="156" t="str">
        <f>VLOOKUP(B56,A_soortinfo!C:F,4,FALSE)</f>
        <v>nvt</v>
      </c>
      <c r="D56" s="181">
        <v>0</v>
      </c>
      <c r="E56" s="181">
        <v>0</v>
      </c>
      <c r="F56" s="181">
        <v>0</v>
      </c>
      <c r="G56" s="181">
        <v>0</v>
      </c>
      <c r="H56" s="181">
        <v>0</v>
      </c>
      <c r="I56" s="181">
        <v>0</v>
      </c>
      <c r="J56" s="181">
        <v>7.8375000000000007E-3</v>
      </c>
      <c r="K56" s="181">
        <v>4.4712500000000002E-2</v>
      </c>
      <c r="L56" s="165"/>
      <c r="M56" s="166"/>
      <c r="N56" s="181">
        <v>0.67</v>
      </c>
      <c r="Q56" s="181">
        <v>3.77</v>
      </c>
      <c r="T56" s="181">
        <v>2.8712</v>
      </c>
    </row>
    <row r="57" spans="1:1025">
      <c r="A57" s="129" t="s">
        <v>66</v>
      </c>
      <c r="B57" s="169" t="s">
        <v>67</v>
      </c>
      <c r="C57" s="156" t="str">
        <f>VLOOKUP(B57,A_soortinfo!C:F,4,FALSE)</f>
        <v>exoot</v>
      </c>
      <c r="D57" s="181">
        <v>0</v>
      </c>
      <c r="E57" s="181">
        <v>0</v>
      </c>
      <c r="F57" s="181">
        <v>0</v>
      </c>
      <c r="G57" s="181">
        <v>0</v>
      </c>
      <c r="H57" s="181">
        <v>0</v>
      </c>
      <c r="I57" s="181">
        <v>0</v>
      </c>
      <c r="J57" s="181">
        <v>0</v>
      </c>
      <c r="K57" s="181">
        <v>7.1250000000000003E-4</v>
      </c>
      <c r="L57" s="165"/>
      <c r="M57" s="166"/>
      <c r="N57" s="181">
        <v>0.22</v>
      </c>
      <c r="Q57" s="181">
        <v>1.02</v>
      </c>
      <c r="T57" s="181">
        <v>0.23817500000000003</v>
      </c>
    </row>
    <row r="58" spans="1:1025" s="131" customFormat="1">
      <c r="A58" s="129" t="s">
        <v>119</v>
      </c>
      <c r="B58" s="146" t="s">
        <v>158</v>
      </c>
      <c r="C58" s="156" t="str">
        <f>VLOOKUP(B58,A_soortinfo!C:F,4,FALSE)</f>
        <v>nvt</v>
      </c>
      <c r="D58" s="181">
        <v>17.29635</v>
      </c>
      <c r="E58" s="181">
        <v>3.6165750000000001</v>
      </c>
      <c r="F58" s="181">
        <v>5.3746999999999998</v>
      </c>
      <c r="G58" s="181">
        <v>4.50305</v>
      </c>
      <c r="H58" s="181">
        <v>10.556487499999999</v>
      </c>
      <c r="I58" s="181">
        <v>3.6577999999999999</v>
      </c>
      <c r="J58" s="181">
        <v>13.19745</v>
      </c>
      <c r="K58" s="181">
        <v>10.99095</v>
      </c>
      <c r="L58" s="165"/>
      <c r="M58" s="166"/>
      <c r="N58" s="181">
        <v>2.2400000000000002</v>
      </c>
      <c r="O58" s="132"/>
      <c r="P58" s="132"/>
      <c r="Q58" s="181">
        <v>1.19</v>
      </c>
      <c r="R58" s="132"/>
      <c r="S58" s="132"/>
      <c r="T58" s="181">
        <v>5.5151000000000003</v>
      </c>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129"/>
      <c r="CQ58" s="129"/>
      <c r="CR58" s="129"/>
      <c r="CS58" s="129"/>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129"/>
      <c r="GE58" s="129"/>
      <c r="GF58" s="129"/>
      <c r="GG58" s="129"/>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129"/>
      <c r="JS58" s="129"/>
      <c r="JT58" s="129"/>
      <c r="JU58" s="129"/>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129"/>
      <c r="NF58" s="129"/>
      <c r="NG58" s="129"/>
      <c r="NH58" s="129"/>
      <c r="NI58" s="129"/>
      <c r="NJ58" s="129"/>
      <c r="NK58" s="129"/>
      <c r="NL58" s="129"/>
      <c r="NM58" s="129"/>
      <c r="NN58" s="129"/>
      <c r="NO58" s="129"/>
      <c r="NP58" s="129"/>
      <c r="NQ58" s="129"/>
      <c r="NR58" s="129"/>
      <c r="NS58" s="129"/>
      <c r="NT58" s="129"/>
      <c r="NU58" s="129"/>
      <c r="NV58" s="129"/>
      <c r="NW58" s="129"/>
      <c r="NX58" s="129"/>
      <c r="NY58" s="129"/>
      <c r="NZ58" s="129"/>
      <c r="OA58" s="129"/>
      <c r="OB58" s="129"/>
      <c r="OC58" s="129"/>
      <c r="OD58" s="129"/>
      <c r="OE58" s="129"/>
      <c r="OF58" s="129"/>
      <c r="OG58" s="129"/>
      <c r="OH58" s="129"/>
      <c r="OI58" s="129"/>
      <c r="OJ58" s="129"/>
      <c r="OK58" s="129"/>
      <c r="OL58" s="129"/>
      <c r="OM58" s="129"/>
      <c r="ON58" s="129"/>
      <c r="OO58" s="129"/>
      <c r="OP58" s="129"/>
      <c r="OQ58" s="129"/>
      <c r="OR58" s="129"/>
      <c r="OS58" s="129"/>
      <c r="OT58" s="129"/>
      <c r="OU58" s="129"/>
      <c r="OV58" s="129"/>
      <c r="OW58" s="129"/>
      <c r="OX58" s="129"/>
      <c r="OY58" s="129"/>
      <c r="OZ58" s="129"/>
      <c r="PA58" s="129"/>
      <c r="PB58" s="129"/>
      <c r="PC58" s="129"/>
      <c r="PD58" s="129"/>
      <c r="PE58" s="129"/>
      <c r="PF58" s="129"/>
      <c r="PG58" s="129"/>
      <c r="PH58" s="129"/>
      <c r="PI58" s="129"/>
      <c r="PJ58" s="129"/>
      <c r="PK58" s="129"/>
      <c r="PL58" s="129"/>
      <c r="PM58" s="129"/>
      <c r="PN58" s="129"/>
      <c r="PO58" s="129"/>
      <c r="PP58" s="129"/>
      <c r="PQ58" s="129"/>
      <c r="PR58" s="129"/>
      <c r="PS58" s="129"/>
      <c r="PT58" s="129"/>
      <c r="PU58" s="129"/>
      <c r="PV58" s="129"/>
      <c r="PW58" s="129"/>
      <c r="PX58" s="129"/>
      <c r="PY58" s="129"/>
      <c r="PZ58" s="129"/>
      <c r="QA58" s="129"/>
      <c r="QB58" s="129"/>
      <c r="QC58" s="129"/>
      <c r="QD58" s="129"/>
      <c r="QE58" s="129"/>
      <c r="QF58" s="129"/>
      <c r="QG58" s="129"/>
      <c r="QH58" s="129"/>
      <c r="QI58" s="129"/>
      <c r="QJ58" s="129"/>
      <c r="QK58" s="129"/>
      <c r="QL58" s="129"/>
      <c r="QM58" s="129"/>
      <c r="QN58" s="129"/>
      <c r="QO58" s="129"/>
      <c r="QP58" s="129"/>
      <c r="QQ58" s="129"/>
      <c r="QR58" s="129"/>
      <c r="QS58" s="129"/>
      <c r="QT58" s="129"/>
      <c r="QU58" s="129"/>
      <c r="QV58" s="129"/>
      <c r="QW58" s="129"/>
      <c r="QX58" s="129"/>
      <c r="QY58" s="129"/>
      <c r="QZ58" s="129"/>
      <c r="RA58" s="129"/>
      <c r="RB58" s="129"/>
      <c r="RC58" s="129"/>
      <c r="RD58" s="129"/>
      <c r="RE58" s="129"/>
      <c r="RF58" s="129"/>
      <c r="RG58" s="129"/>
      <c r="RH58" s="129"/>
      <c r="RI58" s="129"/>
      <c r="RJ58" s="129"/>
      <c r="RK58" s="129"/>
      <c r="RL58" s="129"/>
      <c r="RM58" s="129"/>
      <c r="RN58" s="129"/>
      <c r="RO58" s="129"/>
      <c r="RP58" s="129"/>
      <c r="RQ58" s="129"/>
      <c r="RR58" s="129"/>
      <c r="RS58" s="129"/>
      <c r="RT58" s="129"/>
      <c r="RU58" s="129"/>
      <c r="RV58" s="129"/>
      <c r="RW58" s="129"/>
      <c r="RX58" s="129"/>
      <c r="RY58" s="129"/>
      <c r="RZ58" s="129"/>
      <c r="SA58" s="129"/>
      <c r="SB58" s="129"/>
      <c r="SC58" s="129"/>
      <c r="SD58" s="129"/>
      <c r="SE58" s="129"/>
      <c r="SF58" s="129"/>
      <c r="SG58" s="129"/>
      <c r="SH58" s="129"/>
      <c r="SI58" s="129"/>
      <c r="SJ58" s="129"/>
      <c r="SK58" s="129"/>
      <c r="SL58" s="129"/>
      <c r="SM58" s="129"/>
      <c r="SN58" s="129"/>
      <c r="SO58" s="129"/>
      <c r="SP58" s="129"/>
      <c r="SQ58" s="129"/>
      <c r="SR58" s="129"/>
      <c r="SS58" s="129"/>
      <c r="ST58" s="129"/>
      <c r="SU58" s="129"/>
      <c r="SV58" s="129"/>
      <c r="SW58" s="129"/>
      <c r="SX58" s="129"/>
      <c r="SY58" s="129"/>
      <c r="SZ58" s="129"/>
      <c r="TA58" s="129"/>
      <c r="TB58" s="129"/>
      <c r="TC58" s="129"/>
      <c r="TD58" s="129"/>
      <c r="TE58" s="129"/>
      <c r="TF58" s="129"/>
      <c r="TG58" s="129"/>
      <c r="TH58" s="129"/>
      <c r="TI58" s="129"/>
      <c r="TJ58" s="129"/>
      <c r="TK58" s="129"/>
      <c r="TL58" s="129"/>
      <c r="TM58" s="129"/>
      <c r="TN58" s="129"/>
      <c r="TO58" s="129"/>
      <c r="TP58" s="129"/>
      <c r="TQ58" s="129"/>
      <c r="TR58" s="129"/>
      <c r="TS58" s="129"/>
      <c r="TT58" s="129"/>
      <c r="TU58" s="129"/>
      <c r="TV58" s="129"/>
      <c r="TW58" s="129"/>
      <c r="TX58" s="129"/>
      <c r="TY58" s="129"/>
      <c r="TZ58" s="129"/>
      <c r="UA58" s="129"/>
      <c r="UB58" s="129"/>
      <c r="UC58" s="129"/>
      <c r="UD58" s="129"/>
      <c r="UE58" s="129"/>
      <c r="UF58" s="129"/>
      <c r="UG58" s="129"/>
      <c r="UH58" s="129"/>
      <c r="UI58" s="129"/>
      <c r="UJ58" s="129"/>
      <c r="UK58" s="129"/>
      <c r="UL58" s="129"/>
      <c r="UM58" s="129"/>
      <c r="UN58" s="129"/>
      <c r="UO58" s="129"/>
      <c r="UP58" s="129"/>
      <c r="UQ58" s="129"/>
      <c r="UR58" s="129"/>
      <c r="US58" s="129"/>
      <c r="UT58" s="129"/>
      <c r="UU58" s="129"/>
      <c r="UV58" s="129"/>
      <c r="UW58" s="129"/>
      <c r="UX58" s="129"/>
      <c r="UY58" s="129"/>
      <c r="UZ58" s="129"/>
      <c r="VA58" s="129"/>
      <c r="VB58" s="129"/>
      <c r="VC58" s="129"/>
      <c r="VD58" s="129"/>
      <c r="VE58" s="129"/>
      <c r="VF58" s="129"/>
      <c r="VG58" s="129"/>
      <c r="VH58" s="129"/>
      <c r="VI58" s="129"/>
      <c r="VJ58" s="129"/>
      <c r="VK58" s="129"/>
      <c r="VL58" s="129"/>
      <c r="VM58" s="129"/>
      <c r="VN58" s="129"/>
      <c r="VO58" s="129"/>
      <c r="VP58" s="129"/>
      <c r="VQ58" s="129"/>
      <c r="VR58" s="129"/>
      <c r="VS58" s="129"/>
      <c r="VT58" s="129"/>
      <c r="VU58" s="129"/>
      <c r="VV58" s="129"/>
      <c r="VW58" s="129"/>
      <c r="VX58" s="129"/>
      <c r="VY58" s="129"/>
      <c r="VZ58" s="129"/>
      <c r="WA58" s="129"/>
      <c r="WB58" s="129"/>
      <c r="WC58" s="129"/>
      <c r="WD58" s="129"/>
      <c r="WE58" s="129"/>
      <c r="WF58" s="129"/>
      <c r="WG58" s="129"/>
      <c r="WH58" s="129"/>
      <c r="WI58" s="129"/>
      <c r="WJ58" s="129"/>
      <c r="WK58" s="129"/>
      <c r="WL58" s="129"/>
      <c r="WM58" s="129"/>
      <c r="WN58" s="129"/>
      <c r="WO58" s="129"/>
      <c r="WP58" s="129"/>
      <c r="WQ58" s="129"/>
      <c r="WR58" s="129"/>
      <c r="WS58" s="129"/>
      <c r="WT58" s="129"/>
      <c r="WU58" s="129"/>
      <c r="WV58" s="129"/>
      <c r="WW58" s="129"/>
      <c r="WX58" s="129"/>
      <c r="WY58" s="129"/>
      <c r="WZ58" s="129"/>
      <c r="XA58" s="129"/>
      <c r="XB58" s="129"/>
      <c r="XC58" s="129"/>
      <c r="XD58" s="129"/>
      <c r="XE58" s="129"/>
      <c r="XF58" s="129"/>
      <c r="XG58" s="129"/>
      <c r="XH58" s="129"/>
      <c r="XI58" s="129"/>
      <c r="XJ58" s="129"/>
      <c r="XK58" s="129"/>
      <c r="XL58" s="129"/>
      <c r="XM58" s="129"/>
      <c r="XN58" s="129"/>
      <c r="XO58" s="129"/>
      <c r="XP58" s="129"/>
      <c r="XQ58" s="129"/>
      <c r="XR58" s="129"/>
      <c r="XS58" s="129"/>
      <c r="XT58" s="129"/>
      <c r="XU58" s="129"/>
      <c r="XV58" s="129"/>
      <c r="XW58" s="129"/>
      <c r="XX58" s="129"/>
      <c r="XY58" s="129"/>
      <c r="XZ58" s="129"/>
      <c r="YA58" s="129"/>
      <c r="YB58" s="129"/>
      <c r="YC58" s="129"/>
      <c r="YD58" s="129"/>
      <c r="YE58" s="129"/>
      <c r="YF58" s="129"/>
      <c r="YG58" s="129"/>
      <c r="YH58" s="129"/>
      <c r="YI58" s="129"/>
      <c r="YJ58" s="129"/>
      <c r="YK58" s="129"/>
      <c r="YL58" s="129"/>
      <c r="YM58" s="129"/>
      <c r="YN58" s="129"/>
      <c r="YO58" s="129"/>
      <c r="YP58" s="129"/>
      <c r="YQ58" s="129"/>
      <c r="YR58" s="129"/>
      <c r="YS58" s="129"/>
      <c r="YT58" s="129"/>
      <c r="YU58" s="129"/>
      <c r="YV58" s="129"/>
      <c r="YW58" s="129"/>
      <c r="YX58" s="129"/>
      <c r="YY58" s="129"/>
      <c r="YZ58" s="129"/>
      <c r="ZA58" s="129"/>
      <c r="ZB58" s="129"/>
      <c r="ZC58" s="129"/>
      <c r="ZD58" s="129"/>
      <c r="ZE58" s="129"/>
      <c r="ZF58" s="129"/>
      <c r="ZG58" s="129"/>
      <c r="ZH58" s="129"/>
      <c r="ZI58" s="129"/>
      <c r="ZJ58" s="129"/>
      <c r="ZK58" s="129"/>
      <c r="ZL58" s="129"/>
      <c r="ZM58" s="129"/>
      <c r="ZN58" s="129"/>
      <c r="ZO58" s="129"/>
      <c r="ZP58" s="129"/>
      <c r="ZQ58" s="129"/>
      <c r="ZR58" s="129"/>
      <c r="ZS58" s="129"/>
      <c r="ZT58" s="129"/>
      <c r="ZU58" s="129"/>
      <c r="ZV58" s="129"/>
      <c r="ZW58" s="129"/>
      <c r="ZX58" s="129"/>
      <c r="ZY58" s="129"/>
      <c r="ZZ58" s="129"/>
      <c r="AAA58" s="129"/>
      <c r="AAB58" s="129"/>
      <c r="AAC58" s="129"/>
      <c r="AAD58" s="129"/>
      <c r="AAE58" s="129"/>
      <c r="AAF58" s="129"/>
      <c r="AAG58" s="129"/>
      <c r="AAH58" s="129"/>
      <c r="AAI58" s="129"/>
      <c r="AAJ58" s="129"/>
      <c r="AAK58" s="129"/>
      <c r="AAL58" s="129"/>
      <c r="AAM58" s="129"/>
      <c r="AAN58" s="129"/>
      <c r="AAO58" s="129"/>
      <c r="AAP58" s="129"/>
      <c r="AAQ58" s="129"/>
      <c r="AAR58" s="129"/>
      <c r="AAS58" s="129"/>
      <c r="AAT58" s="129"/>
      <c r="AAU58" s="129"/>
      <c r="AAV58" s="129"/>
      <c r="AAW58" s="129"/>
      <c r="AAX58" s="129"/>
      <c r="AAY58" s="129"/>
      <c r="AAZ58" s="129"/>
      <c r="ABA58" s="129"/>
      <c r="ABB58" s="129"/>
      <c r="ABC58" s="129"/>
      <c r="ABD58" s="129"/>
      <c r="ABE58" s="129"/>
      <c r="ABF58" s="129"/>
      <c r="ABG58" s="129"/>
      <c r="ABH58" s="129"/>
      <c r="ABI58" s="129"/>
      <c r="ABJ58" s="129"/>
      <c r="ABK58" s="129"/>
      <c r="ABL58" s="129"/>
      <c r="ABM58" s="129"/>
      <c r="ABN58" s="129"/>
      <c r="ABO58" s="129"/>
      <c r="ABP58" s="129"/>
      <c r="ABQ58" s="129"/>
      <c r="ABR58" s="129"/>
      <c r="ABS58" s="129"/>
      <c r="ABT58" s="129"/>
      <c r="ABU58" s="129"/>
      <c r="ABV58" s="129"/>
      <c r="ABW58" s="129"/>
      <c r="ABX58" s="129"/>
      <c r="ABY58" s="129"/>
      <c r="ABZ58" s="129"/>
      <c r="ACA58" s="129"/>
      <c r="ACB58" s="129"/>
      <c r="ACC58" s="129"/>
      <c r="ACD58" s="129"/>
      <c r="ACE58" s="129"/>
      <c r="ACF58" s="129"/>
      <c r="ACG58" s="129"/>
      <c r="ACH58" s="129"/>
      <c r="ACI58" s="129"/>
      <c r="ACJ58" s="129"/>
      <c r="ACK58" s="129"/>
      <c r="ACL58" s="129"/>
      <c r="ACM58" s="129"/>
      <c r="ACN58" s="129"/>
      <c r="ACO58" s="129"/>
      <c r="ACP58" s="129"/>
      <c r="ACQ58" s="129"/>
      <c r="ACR58" s="129"/>
      <c r="ACS58" s="129"/>
      <c r="ACT58" s="129"/>
      <c r="ACU58" s="129"/>
      <c r="ACV58" s="129"/>
      <c r="ACW58" s="129"/>
      <c r="ACX58" s="129"/>
      <c r="ACY58" s="129"/>
      <c r="ACZ58" s="129"/>
      <c r="ADA58" s="129"/>
      <c r="ADB58" s="129"/>
      <c r="ADC58" s="129"/>
      <c r="ADD58" s="129"/>
      <c r="ADE58" s="129"/>
      <c r="ADF58" s="129"/>
      <c r="ADG58" s="129"/>
      <c r="ADH58" s="129"/>
      <c r="ADI58" s="129"/>
      <c r="ADJ58" s="129"/>
      <c r="ADK58" s="129"/>
      <c r="ADL58" s="129"/>
      <c r="ADM58" s="129"/>
      <c r="ADN58" s="129"/>
      <c r="ADO58" s="129"/>
      <c r="ADP58" s="129"/>
      <c r="ADQ58" s="129"/>
      <c r="ADR58" s="129"/>
      <c r="ADS58" s="129"/>
      <c r="ADT58" s="129"/>
      <c r="ADU58" s="129"/>
      <c r="ADV58" s="129"/>
      <c r="ADW58" s="129"/>
      <c r="ADX58" s="129"/>
      <c r="ADY58" s="129"/>
      <c r="ADZ58" s="129"/>
      <c r="AEA58" s="129"/>
      <c r="AEB58" s="129"/>
      <c r="AEC58" s="129"/>
      <c r="AED58" s="129"/>
      <c r="AEE58" s="129"/>
      <c r="AEF58" s="129"/>
      <c r="AEG58" s="129"/>
      <c r="AEH58" s="129"/>
      <c r="AEI58" s="129"/>
      <c r="AEJ58" s="129"/>
      <c r="AEK58" s="129"/>
      <c r="AEL58" s="129"/>
      <c r="AEM58" s="129"/>
      <c r="AEN58" s="129"/>
      <c r="AEO58" s="129"/>
      <c r="AEP58" s="129"/>
      <c r="AEQ58" s="129"/>
      <c r="AER58" s="129"/>
      <c r="AES58" s="129"/>
      <c r="AET58" s="129"/>
      <c r="AEU58" s="129"/>
      <c r="AEV58" s="129"/>
      <c r="AEW58" s="129"/>
      <c r="AEX58" s="129"/>
      <c r="AEY58" s="129"/>
      <c r="AEZ58" s="129"/>
      <c r="AFA58" s="129"/>
      <c r="AFB58" s="129"/>
      <c r="AFC58" s="129"/>
      <c r="AFD58" s="129"/>
      <c r="AFE58" s="129"/>
      <c r="AFF58" s="129"/>
      <c r="AFG58" s="129"/>
      <c r="AFH58" s="129"/>
      <c r="AFI58" s="129"/>
      <c r="AFJ58" s="129"/>
      <c r="AFK58" s="129"/>
      <c r="AFL58" s="129"/>
      <c r="AFM58" s="129"/>
      <c r="AFN58" s="129"/>
      <c r="AFO58" s="129"/>
      <c r="AFP58" s="129"/>
      <c r="AFQ58" s="129"/>
      <c r="AFR58" s="129"/>
      <c r="AFS58" s="129"/>
      <c r="AFT58" s="129"/>
      <c r="AFU58" s="129"/>
      <c r="AFV58" s="129"/>
      <c r="AFW58" s="129"/>
      <c r="AFX58" s="129"/>
      <c r="AFY58" s="129"/>
      <c r="AFZ58" s="129"/>
      <c r="AGA58" s="129"/>
      <c r="AGB58" s="129"/>
      <c r="AGC58" s="129"/>
      <c r="AGD58" s="129"/>
      <c r="AGE58" s="129"/>
      <c r="AGF58" s="129"/>
      <c r="AGG58" s="129"/>
      <c r="AGH58" s="129"/>
      <c r="AGI58" s="129"/>
      <c r="AGJ58" s="129"/>
      <c r="AGK58" s="129"/>
      <c r="AGL58" s="129"/>
      <c r="AGM58" s="129"/>
      <c r="AGN58" s="129"/>
      <c r="AGO58" s="129"/>
      <c r="AGP58" s="129"/>
      <c r="AGQ58" s="129"/>
      <c r="AGR58" s="129"/>
      <c r="AGS58" s="129"/>
      <c r="AGT58" s="129"/>
      <c r="AGU58" s="129"/>
      <c r="AGV58" s="129"/>
      <c r="AGW58" s="129"/>
      <c r="AGX58" s="129"/>
      <c r="AGY58" s="129"/>
      <c r="AGZ58" s="129"/>
      <c r="AHA58" s="129"/>
      <c r="AHB58" s="129"/>
      <c r="AHC58" s="129"/>
      <c r="AHD58" s="129"/>
      <c r="AHE58" s="129"/>
      <c r="AHF58" s="129"/>
      <c r="AHG58" s="129"/>
      <c r="AHH58" s="129"/>
      <c r="AHI58" s="129"/>
      <c r="AHJ58" s="129"/>
      <c r="AHK58" s="129"/>
      <c r="AHL58" s="129"/>
      <c r="AHM58" s="129"/>
      <c r="AHN58" s="129"/>
      <c r="AHO58" s="129"/>
      <c r="AHP58" s="129"/>
      <c r="AHQ58" s="129"/>
      <c r="AHR58" s="129"/>
      <c r="AHS58" s="129"/>
      <c r="AHT58" s="129"/>
      <c r="AHU58" s="129"/>
      <c r="AHV58" s="129"/>
      <c r="AHW58" s="129"/>
      <c r="AHX58" s="129"/>
      <c r="AHY58" s="129"/>
      <c r="AHZ58" s="129"/>
      <c r="AIA58" s="129"/>
      <c r="AIB58" s="129"/>
      <c r="AIC58" s="129"/>
      <c r="AID58" s="129"/>
      <c r="AIE58" s="129"/>
      <c r="AIF58" s="129"/>
      <c r="AIG58" s="129"/>
      <c r="AIH58" s="129"/>
      <c r="AII58" s="129"/>
      <c r="AIJ58" s="129"/>
      <c r="AIK58" s="129"/>
      <c r="AIL58" s="129"/>
      <c r="AIM58" s="129"/>
      <c r="AIN58" s="129"/>
      <c r="AIO58" s="129"/>
      <c r="AIP58" s="129"/>
      <c r="AIQ58" s="129"/>
      <c r="AIR58" s="129"/>
      <c r="AIS58" s="129"/>
      <c r="AIT58" s="129"/>
      <c r="AIU58" s="129"/>
      <c r="AIV58" s="129"/>
      <c r="AIW58" s="129"/>
      <c r="AIX58" s="129"/>
      <c r="AIY58" s="129"/>
      <c r="AIZ58" s="129"/>
      <c r="AJA58" s="129"/>
      <c r="AJB58" s="129"/>
      <c r="AJC58" s="129"/>
      <c r="AJD58" s="129"/>
      <c r="AJE58" s="129"/>
      <c r="AJF58" s="129"/>
      <c r="AJG58" s="129"/>
      <c r="AJH58" s="129"/>
      <c r="AJI58" s="129"/>
      <c r="AJJ58" s="129"/>
      <c r="AJK58" s="129"/>
      <c r="AJL58" s="129"/>
      <c r="AJM58" s="129"/>
      <c r="AJN58" s="129"/>
      <c r="AJO58" s="129"/>
      <c r="AJP58" s="129"/>
      <c r="AJQ58" s="129"/>
      <c r="AJR58" s="129"/>
      <c r="AJS58" s="129"/>
      <c r="AJT58" s="129"/>
      <c r="AJU58" s="129"/>
      <c r="AJV58" s="129"/>
      <c r="AJW58" s="129"/>
      <c r="AJX58" s="129"/>
      <c r="AJY58" s="129"/>
      <c r="AJZ58" s="129"/>
      <c r="AKA58" s="129"/>
      <c r="AKB58" s="129"/>
      <c r="AKC58" s="129"/>
      <c r="AKD58" s="129"/>
      <c r="AKE58" s="129"/>
      <c r="AKF58" s="129"/>
      <c r="AKG58" s="129"/>
      <c r="AKH58" s="129"/>
      <c r="AKI58" s="129"/>
      <c r="AKJ58" s="129"/>
      <c r="AKK58" s="129"/>
      <c r="AKL58" s="129"/>
      <c r="AKM58" s="129"/>
      <c r="AKN58" s="129"/>
      <c r="AKO58" s="129"/>
      <c r="AKP58" s="129"/>
      <c r="AKQ58" s="129"/>
      <c r="AKR58" s="129"/>
      <c r="AKS58" s="129"/>
      <c r="AKT58" s="129"/>
      <c r="AKU58" s="129"/>
      <c r="AKV58" s="129"/>
      <c r="AKW58" s="129"/>
      <c r="AKX58" s="129"/>
      <c r="AKY58" s="129"/>
      <c r="AKZ58" s="129"/>
      <c r="ALA58" s="129"/>
      <c r="ALB58" s="129"/>
      <c r="ALC58" s="129"/>
      <c r="ALD58" s="129"/>
      <c r="ALE58" s="129"/>
      <c r="ALF58" s="129"/>
      <c r="ALG58" s="129"/>
      <c r="ALH58" s="129"/>
      <c r="ALI58" s="129"/>
      <c r="ALJ58" s="129"/>
      <c r="ALK58" s="129"/>
      <c r="ALL58" s="129"/>
      <c r="ALM58" s="129"/>
      <c r="ALN58" s="129"/>
      <c r="ALO58" s="129"/>
      <c r="ALP58" s="129"/>
      <c r="ALQ58" s="129"/>
      <c r="ALR58" s="129"/>
      <c r="ALS58" s="129"/>
      <c r="ALT58" s="129"/>
      <c r="ALU58" s="129"/>
      <c r="ALV58" s="129"/>
      <c r="ALW58" s="129"/>
      <c r="ALX58" s="129"/>
      <c r="ALY58" s="129"/>
      <c r="ALZ58" s="129"/>
      <c r="AMA58" s="129"/>
      <c r="AMB58" s="129"/>
      <c r="AMC58" s="129"/>
      <c r="AMD58" s="129"/>
      <c r="AME58" s="129"/>
      <c r="AMF58" s="129"/>
      <c r="AMG58" s="129"/>
      <c r="AMH58" s="129"/>
      <c r="AMI58" s="129"/>
      <c r="AMJ58" s="129"/>
      <c r="AMK58" s="129"/>
    </row>
    <row r="59" spans="1:1025" s="131" customFormat="1">
      <c r="A59" s="129" t="s">
        <v>12</v>
      </c>
      <c r="B59" s="169" t="s">
        <v>80</v>
      </c>
      <c r="C59" s="156" t="str">
        <f>VLOOKUP(B59,A_soortinfo!C:F,4,FALSE)</f>
        <v>nvt</v>
      </c>
      <c r="D59" s="181">
        <v>0.176925</v>
      </c>
      <c r="E59" s="181">
        <v>0.84699999999999998</v>
      </c>
      <c r="F59" s="181">
        <v>1.2945</v>
      </c>
      <c r="G59" s="181">
        <v>1.8276250000000001</v>
      </c>
      <c r="H59" s="181">
        <v>0.87148749999999997</v>
      </c>
      <c r="I59" s="181">
        <v>0.67698749999999996</v>
      </c>
      <c r="J59" s="181">
        <v>3.3459625000000002</v>
      </c>
      <c r="K59" s="181">
        <v>2.9966249999999999</v>
      </c>
      <c r="L59" s="165"/>
      <c r="M59" s="166"/>
      <c r="N59" s="181">
        <v>6.65</v>
      </c>
      <c r="O59" s="132"/>
      <c r="P59" s="132"/>
      <c r="Q59" s="181">
        <v>20.239999999999998</v>
      </c>
      <c r="R59" s="132"/>
      <c r="S59" s="132"/>
      <c r="T59" s="181">
        <v>12.0022375</v>
      </c>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129"/>
      <c r="CQ59" s="129"/>
      <c r="CR59" s="129"/>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129"/>
      <c r="GE59" s="129"/>
      <c r="GF59" s="129"/>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129"/>
      <c r="JS59" s="129"/>
      <c r="JT59" s="129"/>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129"/>
      <c r="NF59" s="129"/>
      <c r="NG59" s="129"/>
      <c r="NH59" s="129"/>
      <c r="NI59" s="129"/>
      <c r="NJ59" s="129"/>
      <c r="NK59" s="129"/>
      <c r="NL59" s="129"/>
      <c r="NM59" s="129"/>
      <c r="NN59" s="129"/>
      <c r="NO59" s="129"/>
      <c r="NP59" s="129"/>
      <c r="NQ59" s="129"/>
      <c r="NR59" s="129"/>
      <c r="NS59" s="129"/>
      <c r="NT59" s="129"/>
      <c r="NU59" s="129"/>
      <c r="NV59" s="129"/>
      <c r="NW59" s="129"/>
      <c r="NX59" s="129"/>
      <c r="NY59" s="129"/>
      <c r="NZ59" s="129"/>
      <c r="OA59" s="129"/>
      <c r="OB59" s="129"/>
      <c r="OC59" s="129"/>
      <c r="OD59" s="129"/>
      <c r="OE59" s="129"/>
      <c r="OF59" s="129"/>
      <c r="OG59" s="129"/>
      <c r="OH59" s="129"/>
      <c r="OI59" s="129"/>
      <c r="OJ59" s="129"/>
      <c r="OK59" s="129"/>
      <c r="OL59" s="129"/>
      <c r="OM59" s="129"/>
      <c r="ON59" s="129"/>
      <c r="OO59" s="129"/>
      <c r="OP59" s="129"/>
      <c r="OQ59" s="129"/>
      <c r="OR59" s="129"/>
      <c r="OS59" s="129"/>
      <c r="OT59" s="129"/>
      <c r="OU59" s="129"/>
      <c r="OV59" s="129"/>
      <c r="OW59" s="129"/>
      <c r="OX59" s="129"/>
      <c r="OY59" s="129"/>
      <c r="OZ59" s="129"/>
      <c r="PA59" s="129"/>
      <c r="PB59" s="129"/>
      <c r="PC59" s="129"/>
      <c r="PD59" s="129"/>
      <c r="PE59" s="129"/>
      <c r="PF59" s="129"/>
      <c r="PG59" s="129"/>
      <c r="PH59" s="129"/>
      <c r="PI59" s="129"/>
      <c r="PJ59" s="129"/>
      <c r="PK59" s="129"/>
      <c r="PL59" s="129"/>
      <c r="PM59" s="129"/>
      <c r="PN59" s="129"/>
      <c r="PO59" s="129"/>
      <c r="PP59" s="129"/>
      <c r="PQ59" s="129"/>
      <c r="PR59" s="129"/>
      <c r="PS59" s="129"/>
      <c r="PT59" s="129"/>
      <c r="PU59" s="129"/>
      <c r="PV59" s="129"/>
      <c r="PW59" s="129"/>
      <c r="PX59" s="129"/>
      <c r="PY59" s="129"/>
      <c r="PZ59" s="129"/>
      <c r="QA59" s="129"/>
      <c r="QB59" s="129"/>
      <c r="QC59" s="129"/>
      <c r="QD59" s="129"/>
      <c r="QE59" s="129"/>
      <c r="QF59" s="129"/>
      <c r="QG59" s="129"/>
      <c r="QH59" s="129"/>
      <c r="QI59" s="129"/>
      <c r="QJ59" s="129"/>
      <c r="QK59" s="129"/>
      <c r="QL59" s="129"/>
      <c r="QM59" s="129"/>
      <c r="QN59" s="129"/>
      <c r="QO59" s="129"/>
      <c r="QP59" s="129"/>
      <c r="QQ59" s="129"/>
      <c r="QR59" s="129"/>
      <c r="QS59" s="129"/>
      <c r="QT59" s="129"/>
      <c r="QU59" s="129"/>
      <c r="QV59" s="129"/>
      <c r="QW59" s="129"/>
      <c r="QX59" s="129"/>
      <c r="QY59" s="129"/>
      <c r="QZ59" s="129"/>
      <c r="RA59" s="129"/>
      <c r="RB59" s="129"/>
      <c r="RC59" s="129"/>
      <c r="RD59" s="129"/>
      <c r="RE59" s="129"/>
      <c r="RF59" s="129"/>
      <c r="RG59" s="129"/>
      <c r="RH59" s="129"/>
      <c r="RI59" s="129"/>
      <c r="RJ59" s="129"/>
      <c r="RK59" s="129"/>
      <c r="RL59" s="129"/>
      <c r="RM59" s="129"/>
      <c r="RN59" s="129"/>
      <c r="RO59" s="129"/>
      <c r="RP59" s="129"/>
      <c r="RQ59" s="129"/>
      <c r="RR59" s="129"/>
      <c r="RS59" s="129"/>
      <c r="RT59" s="129"/>
      <c r="RU59" s="129"/>
      <c r="RV59" s="129"/>
      <c r="RW59" s="129"/>
      <c r="RX59" s="129"/>
      <c r="RY59" s="129"/>
      <c r="RZ59" s="129"/>
      <c r="SA59" s="129"/>
      <c r="SB59" s="129"/>
      <c r="SC59" s="129"/>
      <c r="SD59" s="129"/>
      <c r="SE59" s="129"/>
      <c r="SF59" s="129"/>
      <c r="SG59" s="129"/>
      <c r="SH59" s="129"/>
      <c r="SI59" s="129"/>
      <c r="SJ59" s="129"/>
      <c r="SK59" s="129"/>
      <c r="SL59" s="129"/>
      <c r="SM59" s="129"/>
      <c r="SN59" s="129"/>
      <c r="SO59" s="129"/>
      <c r="SP59" s="129"/>
      <c r="SQ59" s="129"/>
      <c r="SR59" s="129"/>
      <c r="SS59" s="129"/>
      <c r="ST59" s="129"/>
      <c r="SU59" s="129"/>
      <c r="SV59" s="129"/>
      <c r="SW59" s="129"/>
      <c r="SX59" s="129"/>
      <c r="SY59" s="129"/>
      <c r="SZ59" s="129"/>
      <c r="TA59" s="129"/>
      <c r="TB59" s="129"/>
      <c r="TC59" s="129"/>
      <c r="TD59" s="129"/>
      <c r="TE59" s="129"/>
      <c r="TF59" s="129"/>
      <c r="TG59" s="129"/>
      <c r="TH59" s="129"/>
      <c r="TI59" s="129"/>
      <c r="TJ59" s="129"/>
      <c r="TK59" s="129"/>
      <c r="TL59" s="129"/>
      <c r="TM59" s="129"/>
      <c r="TN59" s="129"/>
      <c r="TO59" s="129"/>
      <c r="TP59" s="129"/>
      <c r="TQ59" s="129"/>
      <c r="TR59" s="129"/>
      <c r="TS59" s="129"/>
      <c r="TT59" s="129"/>
      <c r="TU59" s="129"/>
      <c r="TV59" s="129"/>
      <c r="TW59" s="129"/>
      <c r="TX59" s="129"/>
      <c r="TY59" s="129"/>
      <c r="TZ59" s="129"/>
      <c r="UA59" s="129"/>
      <c r="UB59" s="129"/>
      <c r="UC59" s="129"/>
      <c r="UD59" s="129"/>
      <c r="UE59" s="129"/>
      <c r="UF59" s="129"/>
      <c r="UG59" s="129"/>
      <c r="UH59" s="129"/>
      <c r="UI59" s="129"/>
      <c r="UJ59" s="129"/>
      <c r="UK59" s="129"/>
      <c r="UL59" s="129"/>
      <c r="UM59" s="129"/>
      <c r="UN59" s="129"/>
      <c r="UO59" s="129"/>
      <c r="UP59" s="129"/>
      <c r="UQ59" s="129"/>
      <c r="UR59" s="129"/>
      <c r="US59" s="129"/>
      <c r="UT59" s="129"/>
      <c r="UU59" s="129"/>
      <c r="UV59" s="129"/>
      <c r="UW59" s="129"/>
      <c r="UX59" s="129"/>
      <c r="UY59" s="129"/>
      <c r="UZ59" s="129"/>
      <c r="VA59" s="129"/>
      <c r="VB59" s="129"/>
      <c r="VC59" s="129"/>
      <c r="VD59" s="129"/>
      <c r="VE59" s="129"/>
      <c r="VF59" s="129"/>
      <c r="VG59" s="129"/>
      <c r="VH59" s="129"/>
      <c r="VI59" s="129"/>
      <c r="VJ59" s="129"/>
      <c r="VK59" s="129"/>
      <c r="VL59" s="129"/>
      <c r="VM59" s="129"/>
      <c r="VN59" s="129"/>
      <c r="VO59" s="129"/>
      <c r="VP59" s="129"/>
      <c r="VQ59" s="129"/>
      <c r="VR59" s="129"/>
      <c r="VS59" s="129"/>
      <c r="VT59" s="129"/>
      <c r="VU59" s="129"/>
      <c r="VV59" s="129"/>
      <c r="VW59" s="129"/>
      <c r="VX59" s="129"/>
      <c r="VY59" s="129"/>
      <c r="VZ59" s="129"/>
      <c r="WA59" s="129"/>
      <c r="WB59" s="129"/>
      <c r="WC59" s="129"/>
      <c r="WD59" s="129"/>
      <c r="WE59" s="129"/>
      <c r="WF59" s="129"/>
      <c r="WG59" s="129"/>
      <c r="WH59" s="129"/>
      <c r="WI59" s="129"/>
      <c r="WJ59" s="129"/>
      <c r="WK59" s="129"/>
      <c r="WL59" s="129"/>
      <c r="WM59" s="129"/>
      <c r="WN59" s="129"/>
      <c r="WO59" s="129"/>
      <c r="WP59" s="129"/>
      <c r="WQ59" s="129"/>
      <c r="WR59" s="129"/>
      <c r="WS59" s="129"/>
      <c r="WT59" s="129"/>
      <c r="WU59" s="129"/>
      <c r="WV59" s="129"/>
      <c r="WW59" s="129"/>
      <c r="WX59" s="129"/>
      <c r="WY59" s="129"/>
      <c r="WZ59" s="129"/>
      <c r="XA59" s="129"/>
      <c r="XB59" s="129"/>
      <c r="XC59" s="129"/>
      <c r="XD59" s="129"/>
      <c r="XE59" s="129"/>
      <c r="XF59" s="129"/>
      <c r="XG59" s="129"/>
      <c r="XH59" s="129"/>
      <c r="XI59" s="129"/>
      <c r="XJ59" s="129"/>
      <c r="XK59" s="129"/>
      <c r="XL59" s="129"/>
      <c r="XM59" s="129"/>
      <c r="XN59" s="129"/>
      <c r="XO59" s="129"/>
      <c r="XP59" s="129"/>
      <c r="XQ59" s="129"/>
      <c r="XR59" s="129"/>
      <c r="XS59" s="129"/>
      <c r="XT59" s="129"/>
      <c r="XU59" s="129"/>
      <c r="XV59" s="129"/>
      <c r="XW59" s="129"/>
      <c r="XX59" s="129"/>
      <c r="XY59" s="129"/>
      <c r="XZ59" s="129"/>
      <c r="YA59" s="129"/>
      <c r="YB59" s="129"/>
      <c r="YC59" s="129"/>
      <c r="YD59" s="129"/>
      <c r="YE59" s="129"/>
      <c r="YF59" s="129"/>
      <c r="YG59" s="129"/>
      <c r="YH59" s="129"/>
      <c r="YI59" s="129"/>
      <c r="YJ59" s="129"/>
      <c r="YK59" s="129"/>
      <c r="YL59" s="129"/>
      <c r="YM59" s="129"/>
      <c r="YN59" s="129"/>
      <c r="YO59" s="129"/>
      <c r="YP59" s="129"/>
      <c r="YQ59" s="129"/>
      <c r="YR59" s="129"/>
      <c r="YS59" s="129"/>
      <c r="YT59" s="129"/>
      <c r="YU59" s="129"/>
      <c r="YV59" s="129"/>
      <c r="YW59" s="129"/>
      <c r="YX59" s="129"/>
      <c r="YY59" s="129"/>
      <c r="YZ59" s="129"/>
      <c r="ZA59" s="129"/>
      <c r="ZB59" s="129"/>
      <c r="ZC59" s="129"/>
      <c r="ZD59" s="129"/>
      <c r="ZE59" s="129"/>
      <c r="ZF59" s="129"/>
      <c r="ZG59" s="129"/>
      <c r="ZH59" s="129"/>
      <c r="ZI59" s="129"/>
      <c r="ZJ59" s="129"/>
      <c r="ZK59" s="129"/>
      <c r="ZL59" s="129"/>
      <c r="ZM59" s="129"/>
      <c r="ZN59" s="129"/>
      <c r="ZO59" s="129"/>
      <c r="ZP59" s="129"/>
      <c r="ZQ59" s="129"/>
      <c r="ZR59" s="129"/>
      <c r="ZS59" s="129"/>
      <c r="ZT59" s="129"/>
      <c r="ZU59" s="129"/>
      <c r="ZV59" s="129"/>
      <c r="ZW59" s="129"/>
      <c r="ZX59" s="129"/>
      <c r="ZY59" s="129"/>
      <c r="ZZ59" s="129"/>
      <c r="AAA59" s="129"/>
      <c r="AAB59" s="129"/>
      <c r="AAC59" s="129"/>
      <c r="AAD59" s="129"/>
      <c r="AAE59" s="129"/>
      <c r="AAF59" s="129"/>
      <c r="AAG59" s="129"/>
      <c r="AAH59" s="129"/>
      <c r="AAI59" s="129"/>
      <c r="AAJ59" s="129"/>
      <c r="AAK59" s="129"/>
      <c r="AAL59" s="129"/>
      <c r="AAM59" s="129"/>
      <c r="AAN59" s="129"/>
      <c r="AAO59" s="129"/>
      <c r="AAP59" s="129"/>
      <c r="AAQ59" s="129"/>
      <c r="AAR59" s="129"/>
      <c r="AAS59" s="129"/>
      <c r="AAT59" s="129"/>
      <c r="AAU59" s="129"/>
      <c r="AAV59" s="129"/>
      <c r="AAW59" s="129"/>
      <c r="AAX59" s="129"/>
      <c r="AAY59" s="129"/>
      <c r="AAZ59" s="129"/>
      <c r="ABA59" s="129"/>
      <c r="ABB59" s="129"/>
      <c r="ABC59" s="129"/>
      <c r="ABD59" s="129"/>
      <c r="ABE59" s="129"/>
      <c r="ABF59" s="129"/>
      <c r="ABG59" s="129"/>
      <c r="ABH59" s="129"/>
      <c r="ABI59" s="129"/>
      <c r="ABJ59" s="129"/>
      <c r="ABK59" s="129"/>
      <c r="ABL59" s="129"/>
      <c r="ABM59" s="129"/>
      <c r="ABN59" s="129"/>
      <c r="ABO59" s="129"/>
      <c r="ABP59" s="129"/>
      <c r="ABQ59" s="129"/>
      <c r="ABR59" s="129"/>
      <c r="ABS59" s="129"/>
      <c r="ABT59" s="129"/>
      <c r="ABU59" s="129"/>
      <c r="ABV59" s="129"/>
      <c r="ABW59" s="129"/>
      <c r="ABX59" s="129"/>
      <c r="ABY59" s="129"/>
      <c r="ABZ59" s="129"/>
      <c r="ACA59" s="129"/>
      <c r="ACB59" s="129"/>
      <c r="ACC59" s="129"/>
      <c r="ACD59" s="129"/>
      <c r="ACE59" s="129"/>
      <c r="ACF59" s="129"/>
      <c r="ACG59" s="129"/>
      <c r="ACH59" s="129"/>
      <c r="ACI59" s="129"/>
      <c r="ACJ59" s="129"/>
      <c r="ACK59" s="129"/>
      <c r="ACL59" s="129"/>
      <c r="ACM59" s="129"/>
      <c r="ACN59" s="129"/>
      <c r="ACO59" s="129"/>
      <c r="ACP59" s="129"/>
      <c r="ACQ59" s="129"/>
      <c r="ACR59" s="129"/>
      <c r="ACS59" s="129"/>
      <c r="ACT59" s="129"/>
      <c r="ACU59" s="129"/>
      <c r="ACV59" s="129"/>
      <c r="ACW59" s="129"/>
      <c r="ACX59" s="129"/>
      <c r="ACY59" s="129"/>
      <c r="ACZ59" s="129"/>
      <c r="ADA59" s="129"/>
      <c r="ADB59" s="129"/>
      <c r="ADC59" s="129"/>
      <c r="ADD59" s="129"/>
      <c r="ADE59" s="129"/>
      <c r="ADF59" s="129"/>
      <c r="ADG59" s="129"/>
      <c r="ADH59" s="129"/>
      <c r="ADI59" s="129"/>
      <c r="ADJ59" s="129"/>
      <c r="ADK59" s="129"/>
      <c r="ADL59" s="129"/>
      <c r="ADM59" s="129"/>
      <c r="ADN59" s="129"/>
      <c r="ADO59" s="129"/>
      <c r="ADP59" s="129"/>
      <c r="ADQ59" s="129"/>
      <c r="ADR59" s="129"/>
      <c r="ADS59" s="129"/>
      <c r="ADT59" s="129"/>
      <c r="ADU59" s="129"/>
      <c r="ADV59" s="129"/>
      <c r="ADW59" s="129"/>
      <c r="ADX59" s="129"/>
      <c r="ADY59" s="129"/>
      <c r="ADZ59" s="129"/>
      <c r="AEA59" s="129"/>
      <c r="AEB59" s="129"/>
      <c r="AEC59" s="129"/>
      <c r="AED59" s="129"/>
      <c r="AEE59" s="129"/>
      <c r="AEF59" s="129"/>
      <c r="AEG59" s="129"/>
      <c r="AEH59" s="129"/>
      <c r="AEI59" s="129"/>
      <c r="AEJ59" s="129"/>
      <c r="AEK59" s="129"/>
      <c r="AEL59" s="129"/>
      <c r="AEM59" s="129"/>
      <c r="AEN59" s="129"/>
      <c r="AEO59" s="129"/>
      <c r="AEP59" s="129"/>
      <c r="AEQ59" s="129"/>
      <c r="AER59" s="129"/>
      <c r="AES59" s="129"/>
      <c r="AET59" s="129"/>
      <c r="AEU59" s="129"/>
      <c r="AEV59" s="129"/>
      <c r="AEW59" s="129"/>
      <c r="AEX59" s="129"/>
      <c r="AEY59" s="129"/>
      <c r="AEZ59" s="129"/>
      <c r="AFA59" s="129"/>
      <c r="AFB59" s="129"/>
      <c r="AFC59" s="129"/>
      <c r="AFD59" s="129"/>
      <c r="AFE59" s="129"/>
      <c r="AFF59" s="129"/>
      <c r="AFG59" s="129"/>
      <c r="AFH59" s="129"/>
      <c r="AFI59" s="129"/>
      <c r="AFJ59" s="129"/>
      <c r="AFK59" s="129"/>
      <c r="AFL59" s="129"/>
      <c r="AFM59" s="129"/>
      <c r="AFN59" s="129"/>
      <c r="AFO59" s="129"/>
      <c r="AFP59" s="129"/>
      <c r="AFQ59" s="129"/>
      <c r="AFR59" s="129"/>
      <c r="AFS59" s="129"/>
      <c r="AFT59" s="129"/>
      <c r="AFU59" s="129"/>
      <c r="AFV59" s="129"/>
      <c r="AFW59" s="129"/>
      <c r="AFX59" s="129"/>
      <c r="AFY59" s="129"/>
      <c r="AFZ59" s="129"/>
      <c r="AGA59" s="129"/>
      <c r="AGB59" s="129"/>
      <c r="AGC59" s="129"/>
      <c r="AGD59" s="129"/>
      <c r="AGE59" s="129"/>
      <c r="AGF59" s="129"/>
      <c r="AGG59" s="129"/>
      <c r="AGH59" s="129"/>
      <c r="AGI59" s="129"/>
      <c r="AGJ59" s="129"/>
      <c r="AGK59" s="129"/>
      <c r="AGL59" s="129"/>
      <c r="AGM59" s="129"/>
      <c r="AGN59" s="129"/>
      <c r="AGO59" s="129"/>
      <c r="AGP59" s="129"/>
      <c r="AGQ59" s="129"/>
      <c r="AGR59" s="129"/>
      <c r="AGS59" s="129"/>
      <c r="AGT59" s="129"/>
      <c r="AGU59" s="129"/>
      <c r="AGV59" s="129"/>
      <c r="AGW59" s="129"/>
      <c r="AGX59" s="129"/>
      <c r="AGY59" s="129"/>
      <c r="AGZ59" s="129"/>
      <c r="AHA59" s="129"/>
      <c r="AHB59" s="129"/>
      <c r="AHC59" s="129"/>
      <c r="AHD59" s="129"/>
      <c r="AHE59" s="129"/>
      <c r="AHF59" s="129"/>
      <c r="AHG59" s="129"/>
      <c r="AHH59" s="129"/>
      <c r="AHI59" s="129"/>
      <c r="AHJ59" s="129"/>
      <c r="AHK59" s="129"/>
      <c r="AHL59" s="129"/>
      <c r="AHM59" s="129"/>
      <c r="AHN59" s="129"/>
      <c r="AHO59" s="129"/>
      <c r="AHP59" s="129"/>
      <c r="AHQ59" s="129"/>
      <c r="AHR59" s="129"/>
      <c r="AHS59" s="129"/>
      <c r="AHT59" s="129"/>
      <c r="AHU59" s="129"/>
      <c r="AHV59" s="129"/>
      <c r="AHW59" s="129"/>
      <c r="AHX59" s="129"/>
      <c r="AHY59" s="129"/>
      <c r="AHZ59" s="129"/>
      <c r="AIA59" s="129"/>
      <c r="AIB59" s="129"/>
      <c r="AIC59" s="129"/>
      <c r="AID59" s="129"/>
      <c r="AIE59" s="129"/>
      <c r="AIF59" s="129"/>
      <c r="AIG59" s="129"/>
      <c r="AIH59" s="129"/>
      <c r="AII59" s="129"/>
      <c r="AIJ59" s="129"/>
      <c r="AIK59" s="129"/>
      <c r="AIL59" s="129"/>
      <c r="AIM59" s="129"/>
      <c r="AIN59" s="129"/>
      <c r="AIO59" s="129"/>
      <c r="AIP59" s="129"/>
      <c r="AIQ59" s="129"/>
      <c r="AIR59" s="129"/>
      <c r="AIS59" s="129"/>
      <c r="AIT59" s="129"/>
      <c r="AIU59" s="129"/>
      <c r="AIV59" s="129"/>
      <c r="AIW59" s="129"/>
      <c r="AIX59" s="129"/>
      <c r="AIY59" s="129"/>
      <c r="AIZ59" s="129"/>
      <c r="AJA59" s="129"/>
      <c r="AJB59" s="129"/>
      <c r="AJC59" s="129"/>
      <c r="AJD59" s="129"/>
      <c r="AJE59" s="129"/>
      <c r="AJF59" s="129"/>
      <c r="AJG59" s="129"/>
      <c r="AJH59" s="129"/>
      <c r="AJI59" s="129"/>
      <c r="AJJ59" s="129"/>
      <c r="AJK59" s="129"/>
      <c r="AJL59" s="129"/>
      <c r="AJM59" s="129"/>
      <c r="AJN59" s="129"/>
      <c r="AJO59" s="129"/>
      <c r="AJP59" s="129"/>
      <c r="AJQ59" s="129"/>
      <c r="AJR59" s="129"/>
      <c r="AJS59" s="129"/>
      <c r="AJT59" s="129"/>
      <c r="AJU59" s="129"/>
      <c r="AJV59" s="129"/>
      <c r="AJW59" s="129"/>
      <c r="AJX59" s="129"/>
      <c r="AJY59" s="129"/>
      <c r="AJZ59" s="129"/>
      <c r="AKA59" s="129"/>
      <c r="AKB59" s="129"/>
      <c r="AKC59" s="129"/>
      <c r="AKD59" s="129"/>
      <c r="AKE59" s="129"/>
      <c r="AKF59" s="129"/>
      <c r="AKG59" s="129"/>
      <c r="AKH59" s="129"/>
      <c r="AKI59" s="129"/>
      <c r="AKJ59" s="129"/>
      <c r="AKK59" s="129"/>
      <c r="AKL59" s="129"/>
      <c r="AKM59" s="129"/>
      <c r="AKN59" s="129"/>
      <c r="AKO59" s="129"/>
      <c r="AKP59" s="129"/>
      <c r="AKQ59" s="129"/>
      <c r="AKR59" s="129"/>
      <c r="AKS59" s="129"/>
      <c r="AKT59" s="129"/>
      <c r="AKU59" s="129"/>
      <c r="AKV59" s="129"/>
      <c r="AKW59" s="129"/>
      <c r="AKX59" s="129"/>
      <c r="AKY59" s="129"/>
      <c r="AKZ59" s="129"/>
      <c r="ALA59" s="129"/>
      <c r="ALB59" s="129"/>
      <c r="ALC59" s="129"/>
      <c r="ALD59" s="129"/>
      <c r="ALE59" s="129"/>
      <c r="ALF59" s="129"/>
      <c r="ALG59" s="129"/>
      <c r="ALH59" s="129"/>
      <c r="ALI59" s="129"/>
      <c r="ALJ59" s="129"/>
      <c r="ALK59" s="129"/>
      <c r="ALL59" s="129"/>
      <c r="ALM59" s="129"/>
      <c r="ALN59" s="129"/>
      <c r="ALO59" s="129"/>
      <c r="ALP59" s="129"/>
      <c r="ALQ59" s="129"/>
      <c r="ALR59" s="129"/>
      <c r="ALS59" s="129"/>
      <c r="ALT59" s="129"/>
      <c r="ALU59" s="129"/>
      <c r="ALV59" s="129"/>
      <c r="ALW59" s="129"/>
      <c r="ALX59" s="129"/>
      <c r="ALY59" s="129"/>
      <c r="ALZ59" s="129"/>
      <c r="AMA59" s="129"/>
      <c r="AMB59" s="129"/>
      <c r="AMC59" s="129"/>
      <c r="AMD59" s="129"/>
      <c r="AME59" s="129"/>
      <c r="AMF59" s="129"/>
      <c r="AMG59" s="129"/>
      <c r="AMH59" s="129"/>
      <c r="AMI59" s="129"/>
      <c r="AMJ59" s="129"/>
      <c r="AMK59" s="129"/>
    </row>
    <row r="60" spans="1:1025" s="131" customFormat="1">
      <c r="A60" s="129" t="s">
        <v>104</v>
      </c>
      <c r="B60" s="169" t="s">
        <v>129</v>
      </c>
      <c r="C60" s="156" t="str">
        <f>VLOOKUP(B60,A_soortinfo!C:F,4,FALSE)</f>
        <v>nvt</v>
      </c>
      <c r="D60" s="181">
        <v>0</v>
      </c>
      <c r="E60" s="181">
        <v>0</v>
      </c>
      <c r="F60" s="181">
        <v>0</v>
      </c>
      <c r="G60" s="181">
        <v>0</v>
      </c>
      <c r="H60" s="181">
        <v>0</v>
      </c>
      <c r="I60" s="181">
        <v>0</v>
      </c>
      <c r="J60" s="181">
        <v>5.375E-4</v>
      </c>
      <c r="K60" s="181">
        <v>0.95877500000000004</v>
      </c>
      <c r="L60" s="165"/>
      <c r="M60" s="166"/>
      <c r="N60" s="181">
        <v>0</v>
      </c>
      <c r="O60" s="132"/>
      <c r="P60" s="132"/>
      <c r="Q60" s="181">
        <v>0</v>
      </c>
      <c r="R60" s="132"/>
      <c r="S60" s="132"/>
      <c r="T60" s="181">
        <v>0</v>
      </c>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29"/>
      <c r="AY60" s="129"/>
      <c r="AZ60" s="129"/>
      <c r="BA60" s="129"/>
      <c r="BB60" s="129"/>
      <c r="BC60" s="129"/>
      <c r="BD60" s="129"/>
      <c r="BE60" s="129"/>
      <c r="BF60" s="129"/>
      <c r="BG60" s="129"/>
      <c r="BH60" s="129"/>
      <c r="BI60" s="129"/>
      <c r="BJ60" s="129"/>
      <c r="BK60" s="129"/>
      <c r="BL60" s="129"/>
      <c r="BM60" s="129"/>
      <c r="BN60" s="129"/>
      <c r="BO60" s="129"/>
      <c r="BP60" s="129"/>
      <c r="BQ60" s="129"/>
      <c r="BR60" s="129"/>
      <c r="BS60" s="129"/>
      <c r="BT60" s="129"/>
      <c r="BU60" s="129"/>
      <c r="BV60" s="129"/>
      <c r="BW60" s="129"/>
      <c r="BX60" s="129"/>
      <c r="BY60" s="129"/>
      <c r="BZ60" s="129"/>
      <c r="CA60" s="129"/>
      <c r="CB60" s="129"/>
      <c r="CC60" s="129"/>
      <c r="CD60" s="129"/>
      <c r="CE60" s="129"/>
      <c r="CF60" s="129"/>
      <c r="CG60" s="129"/>
      <c r="CH60" s="129"/>
      <c r="CI60" s="129"/>
      <c r="CJ60" s="129"/>
      <c r="CK60" s="129"/>
      <c r="CL60" s="129"/>
      <c r="CM60" s="129"/>
      <c r="CN60" s="129"/>
      <c r="CO60" s="129"/>
      <c r="CP60" s="129"/>
      <c r="CQ60" s="129"/>
      <c r="CR60" s="129"/>
      <c r="CS60" s="129"/>
      <c r="CT60" s="129"/>
      <c r="CU60" s="129"/>
      <c r="CV60" s="129"/>
      <c r="CW60" s="129"/>
      <c r="CX60" s="129"/>
      <c r="CY60" s="129"/>
      <c r="CZ60" s="129"/>
      <c r="DA60" s="129"/>
      <c r="DB60" s="129"/>
      <c r="DC60" s="129"/>
      <c r="DD60" s="129"/>
      <c r="DE60" s="129"/>
      <c r="DF60" s="129"/>
      <c r="DG60" s="129"/>
      <c r="DH60" s="129"/>
      <c r="DI60" s="129"/>
      <c r="DJ60" s="129"/>
      <c r="DK60" s="129"/>
      <c r="DL60" s="129"/>
      <c r="DM60" s="129"/>
      <c r="DN60" s="129"/>
      <c r="DO60" s="129"/>
      <c r="DP60" s="129"/>
      <c r="DQ60" s="129"/>
      <c r="DR60" s="129"/>
      <c r="DS60" s="129"/>
      <c r="DT60" s="129"/>
      <c r="DU60" s="129"/>
      <c r="DV60" s="129"/>
      <c r="DW60" s="129"/>
      <c r="DX60" s="129"/>
      <c r="DY60" s="129"/>
      <c r="DZ60" s="129"/>
      <c r="EA60" s="129"/>
      <c r="EB60" s="129"/>
      <c r="EC60" s="129"/>
      <c r="ED60" s="129"/>
      <c r="EE60" s="129"/>
      <c r="EF60" s="129"/>
      <c r="EG60" s="129"/>
      <c r="EH60" s="129"/>
      <c r="EI60" s="129"/>
      <c r="EJ60" s="129"/>
      <c r="EK60" s="129"/>
      <c r="EL60" s="129"/>
      <c r="EM60" s="129"/>
      <c r="EN60" s="129"/>
      <c r="EO60" s="129"/>
      <c r="EP60" s="129"/>
      <c r="EQ60" s="129"/>
      <c r="ER60" s="129"/>
      <c r="ES60" s="129"/>
      <c r="ET60" s="129"/>
      <c r="EU60" s="129"/>
      <c r="EV60" s="129"/>
      <c r="EW60" s="129"/>
      <c r="EX60" s="129"/>
      <c r="EY60" s="129"/>
      <c r="EZ60" s="129"/>
      <c r="FA60" s="129"/>
      <c r="FB60" s="129"/>
      <c r="FC60" s="129"/>
      <c r="FD60" s="129"/>
      <c r="FE60" s="129"/>
      <c r="FF60" s="129"/>
      <c r="FG60" s="129"/>
      <c r="FH60" s="129"/>
      <c r="FI60" s="129"/>
      <c r="FJ60" s="129"/>
      <c r="FK60" s="129"/>
      <c r="FL60" s="129"/>
      <c r="FM60" s="129"/>
      <c r="FN60" s="129"/>
      <c r="FO60" s="129"/>
      <c r="FP60" s="129"/>
      <c r="FQ60" s="129"/>
      <c r="FR60" s="129"/>
      <c r="FS60" s="129"/>
      <c r="FT60" s="129"/>
      <c r="FU60" s="129"/>
      <c r="FV60" s="129"/>
      <c r="FW60" s="129"/>
      <c r="FX60" s="129"/>
      <c r="FY60" s="129"/>
      <c r="FZ60" s="129"/>
      <c r="GA60" s="129"/>
      <c r="GB60" s="129"/>
      <c r="GC60" s="129"/>
      <c r="GD60" s="129"/>
      <c r="GE60" s="129"/>
      <c r="GF60" s="129"/>
      <c r="GG60" s="129"/>
      <c r="GH60" s="129"/>
      <c r="GI60" s="129"/>
      <c r="GJ60" s="129"/>
      <c r="GK60" s="129"/>
      <c r="GL60" s="129"/>
      <c r="GM60" s="129"/>
      <c r="GN60" s="129"/>
      <c r="GO60" s="129"/>
      <c r="GP60" s="129"/>
      <c r="GQ60" s="129"/>
      <c r="GR60" s="129"/>
      <c r="GS60" s="129"/>
      <c r="GT60" s="129"/>
      <c r="GU60" s="129"/>
      <c r="GV60" s="129"/>
      <c r="GW60" s="129"/>
      <c r="GX60" s="129"/>
      <c r="GY60" s="129"/>
      <c r="GZ60" s="129"/>
      <c r="HA60" s="129"/>
      <c r="HB60" s="129"/>
      <c r="HC60" s="129"/>
      <c r="HD60" s="129"/>
      <c r="HE60" s="129"/>
      <c r="HF60" s="129"/>
      <c r="HG60" s="129"/>
      <c r="HH60" s="129"/>
      <c r="HI60" s="129"/>
      <c r="HJ60" s="129"/>
      <c r="HK60" s="129"/>
      <c r="HL60" s="129"/>
      <c r="HM60" s="129"/>
      <c r="HN60" s="129"/>
      <c r="HO60" s="129"/>
      <c r="HP60" s="129"/>
      <c r="HQ60" s="129"/>
      <c r="HR60" s="129"/>
      <c r="HS60" s="129"/>
      <c r="HT60" s="129"/>
      <c r="HU60" s="129"/>
      <c r="HV60" s="129"/>
      <c r="HW60" s="129"/>
      <c r="HX60" s="129"/>
      <c r="HY60" s="129"/>
      <c r="HZ60" s="129"/>
      <c r="IA60" s="129"/>
      <c r="IB60" s="129"/>
      <c r="IC60" s="129"/>
      <c r="ID60" s="129"/>
      <c r="IE60" s="129"/>
      <c r="IF60" s="129"/>
      <c r="IG60" s="129"/>
      <c r="IH60" s="129"/>
      <c r="II60" s="129"/>
      <c r="IJ60" s="129"/>
      <c r="IK60" s="129"/>
      <c r="IL60" s="129"/>
      <c r="IM60" s="129"/>
      <c r="IN60" s="129"/>
      <c r="IO60" s="129"/>
      <c r="IP60" s="129"/>
      <c r="IQ60" s="129"/>
      <c r="IR60" s="129"/>
      <c r="IS60" s="129"/>
      <c r="IT60" s="129"/>
      <c r="IU60" s="129"/>
      <c r="IV60" s="129"/>
      <c r="IW60" s="129"/>
      <c r="IX60" s="129"/>
      <c r="IY60" s="129"/>
      <c r="IZ60" s="129"/>
      <c r="JA60" s="129"/>
      <c r="JB60" s="129"/>
      <c r="JC60" s="129"/>
      <c r="JD60" s="129"/>
      <c r="JE60" s="129"/>
      <c r="JF60" s="129"/>
      <c r="JG60" s="129"/>
      <c r="JH60" s="129"/>
      <c r="JI60" s="129"/>
      <c r="JJ60" s="129"/>
      <c r="JK60" s="129"/>
      <c r="JL60" s="129"/>
      <c r="JM60" s="129"/>
      <c r="JN60" s="129"/>
      <c r="JO60" s="129"/>
      <c r="JP60" s="129"/>
      <c r="JQ60" s="129"/>
      <c r="JR60" s="129"/>
      <c r="JS60" s="129"/>
      <c r="JT60" s="129"/>
      <c r="JU60" s="129"/>
      <c r="JV60" s="129"/>
      <c r="JW60" s="129"/>
      <c r="JX60" s="129"/>
      <c r="JY60" s="129"/>
      <c r="JZ60" s="129"/>
      <c r="KA60" s="129"/>
      <c r="KB60" s="129"/>
      <c r="KC60" s="129"/>
      <c r="KD60" s="129"/>
      <c r="KE60" s="129"/>
      <c r="KF60" s="129"/>
      <c r="KG60" s="129"/>
      <c r="KH60" s="129"/>
      <c r="KI60" s="129"/>
      <c r="KJ60" s="129"/>
      <c r="KK60" s="129"/>
      <c r="KL60" s="129"/>
      <c r="KM60" s="129"/>
      <c r="KN60" s="129"/>
      <c r="KO60" s="129"/>
      <c r="KP60" s="129"/>
      <c r="KQ60" s="129"/>
      <c r="KR60" s="129"/>
      <c r="KS60" s="129"/>
      <c r="KT60" s="129"/>
      <c r="KU60" s="129"/>
      <c r="KV60" s="129"/>
      <c r="KW60" s="129"/>
      <c r="KX60" s="129"/>
      <c r="KY60" s="129"/>
      <c r="KZ60" s="129"/>
      <c r="LA60" s="129"/>
      <c r="LB60" s="129"/>
      <c r="LC60" s="129"/>
      <c r="LD60" s="129"/>
      <c r="LE60" s="129"/>
      <c r="LF60" s="129"/>
      <c r="LG60" s="129"/>
      <c r="LH60" s="129"/>
      <c r="LI60" s="129"/>
      <c r="LJ60" s="129"/>
      <c r="LK60" s="129"/>
      <c r="LL60" s="129"/>
      <c r="LM60" s="129"/>
      <c r="LN60" s="129"/>
      <c r="LO60" s="129"/>
      <c r="LP60" s="129"/>
      <c r="LQ60" s="129"/>
      <c r="LR60" s="129"/>
      <c r="LS60" s="129"/>
      <c r="LT60" s="129"/>
      <c r="LU60" s="129"/>
      <c r="LV60" s="129"/>
      <c r="LW60" s="129"/>
      <c r="LX60" s="129"/>
      <c r="LY60" s="129"/>
      <c r="LZ60" s="129"/>
      <c r="MA60" s="129"/>
      <c r="MB60" s="129"/>
      <c r="MC60" s="129"/>
      <c r="MD60" s="129"/>
      <c r="ME60" s="129"/>
      <c r="MF60" s="129"/>
      <c r="MG60" s="129"/>
      <c r="MH60" s="129"/>
      <c r="MI60" s="129"/>
      <c r="MJ60" s="129"/>
      <c r="MK60" s="129"/>
      <c r="ML60" s="129"/>
      <c r="MM60" s="129"/>
      <c r="MN60" s="129"/>
      <c r="MO60" s="129"/>
      <c r="MP60" s="129"/>
      <c r="MQ60" s="129"/>
      <c r="MR60" s="129"/>
      <c r="MS60" s="129"/>
      <c r="MT60" s="129"/>
      <c r="MU60" s="129"/>
      <c r="MV60" s="129"/>
      <c r="MW60" s="129"/>
      <c r="MX60" s="129"/>
      <c r="MY60" s="129"/>
      <c r="MZ60" s="129"/>
      <c r="NA60" s="129"/>
      <c r="NB60" s="129"/>
      <c r="NC60" s="129"/>
      <c r="ND60" s="129"/>
      <c r="NE60" s="129"/>
      <c r="NF60" s="129"/>
      <c r="NG60" s="129"/>
      <c r="NH60" s="129"/>
      <c r="NI60" s="129"/>
      <c r="NJ60" s="129"/>
      <c r="NK60" s="129"/>
      <c r="NL60" s="129"/>
      <c r="NM60" s="129"/>
      <c r="NN60" s="129"/>
      <c r="NO60" s="129"/>
      <c r="NP60" s="129"/>
      <c r="NQ60" s="129"/>
      <c r="NR60" s="129"/>
      <c r="NS60" s="129"/>
      <c r="NT60" s="129"/>
      <c r="NU60" s="129"/>
      <c r="NV60" s="129"/>
      <c r="NW60" s="129"/>
      <c r="NX60" s="129"/>
      <c r="NY60" s="129"/>
      <c r="NZ60" s="129"/>
      <c r="OA60" s="129"/>
      <c r="OB60" s="129"/>
      <c r="OC60" s="129"/>
      <c r="OD60" s="129"/>
      <c r="OE60" s="129"/>
      <c r="OF60" s="129"/>
      <c r="OG60" s="129"/>
      <c r="OH60" s="129"/>
      <c r="OI60" s="129"/>
      <c r="OJ60" s="129"/>
      <c r="OK60" s="129"/>
      <c r="OL60" s="129"/>
      <c r="OM60" s="129"/>
      <c r="ON60" s="129"/>
      <c r="OO60" s="129"/>
      <c r="OP60" s="129"/>
      <c r="OQ60" s="129"/>
      <c r="OR60" s="129"/>
      <c r="OS60" s="129"/>
      <c r="OT60" s="129"/>
      <c r="OU60" s="129"/>
      <c r="OV60" s="129"/>
      <c r="OW60" s="129"/>
      <c r="OX60" s="129"/>
      <c r="OY60" s="129"/>
      <c r="OZ60" s="129"/>
      <c r="PA60" s="129"/>
      <c r="PB60" s="129"/>
      <c r="PC60" s="129"/>
      <c r="PD60" s="129"/>
      <c r="PE60" s="129"/>
      <c r="PF60" s="129"/>
      <c r="PG60" s="129"/>
      <c r="PH60" s="129"/>
      <c r="PI60" s="129"/>
      <c r="PJ60" s="129"/>
      <c r="PK60" s="129"/>
      <c r="PL60" s="129"/>
      <c r="PM60" s="129"/>
      <c r="PN60" s="129"/>
      <c r="PO60" s="129"/>
      <c r="PP60" s="129"/>
      <c r="PQ60" s="129"/>
      <c r="PR60" s="129"/>
      <c r="PS60" s="129"/>
      <c r="PT60" s="129"/>
      <c r="PU60" s="129"/>
      <c r="PV60" s="129"/>
      <c r="PW60" s="129"/>
      <c r="PX60" s="129"/>
      <c r="PY60" s="129"/>
      <c r="PZ60" s="129"/>
      <c r="QA60" s="129"/>
      <c r="QB60" s="129"/>
      <c r="QC60" s="129"/>
      <c r="QD60" s="129"/>
      <c r="QE60" s="129"/>
      <c r="QF60" s="129"/>
      <c r="QG60" s="129"/>
      <c r="QH60" s="129"/>
      <c r="QI60" s="129"/>
      <c r="QJ60" s="129"/>
      <c r="QK60" s="129"/>
      <c r="QL60" s="129"/>
      <c r="QM60" s="129"/>
      <c r="QN60" s="129"/>
      <c r="QO60" s="129"/>
      <c r="QP60" s="129"/>
      <c r="QQ60" s="129"/>
      <c r="QR60" s="129"/>
      <c r="QS60" s="129"/>
      <c r="QT60" s="129"/>
      <c r="QU60" s="129"/>
      <c r="QV60" s="129"/>
      <c r="QW60" s="129"/>
      <c r="QX60" s="129"/>
      <c r="QY60" s="129"/>
      <c r="QZ60" s="129"/>
      <c r="RA60" s="129"/>
      <c r="RB60" s="129"/>
      <c r="RC60" s="129"/>
      <c r="RD60" s="129"/>
      <c r="RE60" s="129"/>
      <c r="RF60" s="129"/>
      <c r="RG60" s="129"/>
      <c r="RH60" s="129"/>
      <c r="RI60" s="129"/>
      <c r="RJ60" s="129"/>
      <c r="RK60" s="129"/>
      <c r="RL60" s="129"/>
      <c r="RM60" s="129"/>
      <c r="RN60" s="129"/>
      <c r="RO60" s="129"/>
      <c r="RP60" s="129"/>
      <c r="RQ60" s="129"/>
      <c r="RR60" s="129"/>
      <c r="RS60" s="129"/>
      <c r="RT60" s="129"/>
      <c r="RU60" s="129"/>
      <c r="RV60" s="129"/>
      <c r="RW60" s="129"/>
      <c r="RX60" s="129"/>
      <c r="RY60" s="129"/>
      <c r="RZ60" s="129"/>
      <c r="SA60" s="129"/>
      <c r="SB60" s="129"/>
      <c r="SC60" s="129"/>
      <c r="SD60" s="129"/>
      <c r="SE60" s="129"/>
      <c r="SF60" s="129"/>
      <c r="SG60" s="129"/>
      <c r="SH60" s="129"/>
      <c r="SI60" s="129"/>
      <c r="SJ60" s="129"/>
      <c r="SK60" s="129"/>
      <c r="SL60" s="129"/>
      <c r="SM60" s="129"/>
      <c r="SN60" s="129"/>
      <c r="SO60" s="129"/>
      <c r="SP60" s="129"/>
      <c r="SQ60" s="129"/>
      <c r="SR60" s="129"/>
      <c r="SS60" s="129"/>
      <c r="ST60" s="129"/>
      <c r="SU60" s="129"/>
      <c r="SV60" s="129"/>
      <c r="SW60" s="129"/>
      <c r="SX60" s="129"/>
      <c r="SY60" s="129"/>
      <c r="SZ60" s="129"/>
      <c r="TA60" s="129"/>
      <c r="TB60" s="129"/>
      <c r="TC60" s="129"/>
      <c r="TD60" s="129"/>
      <c r="TE60" s="129"/>
      <c r="TF60" s="129"/>
      <c r="TG60" s="129"/>
      <c r="TH60" s="129"/>
      <c r="TI60" s="129"/>
      <c r="TJ60" s="129"/>
      <c r="TK60" s="129"/>
      <c r="TL60" s="129"/>
      <c r="TM60" s="129"/>
      <c r="TN60" s="129"/>
      <c r="TO60" s="129"/>
      <c r="TP60" s="129"/>
      <c r="TQ60" s="129"/>
      <c r="TR60" s="129"/>
      <c r="TS60" s="129"/>
      <c r="TT60" s="129"/>
      <c r="TU60" s="129"/>
      <c r="TV60" s="129"/>
      <c r="TW60" s="129"/>
      <c r="TX60" s="129"/>
      <c r="TY60" s="129"/>
      <c r="TZ60" s="129"/>
      <c r="UA60" s="129"/>
      <c r="UB60" s="129"/>
      <c r="UC60" s="129"/>
      <c r="UD60" s="129"/>
      <c r="UE60" s="129"/>
      <c r="UF60" s="129"/>
      <c r="UG60" s="129"/>
      <c r="UH60" s="129"/>
      <c r="UI60" s="129"/>
      <c r="UJ60" s="129"/>
      <c r="UK60" s="129"/>
      <c r="UL60" s="129"/>
      <c r="UM60" s="129"/>
      <c r="UN60" s="129"/>
      <c r="UO60" s="129"/>
      <c r="UP60" s="129"/>
      <c r="UQ60" s="129"/>
      <c r="UR60" s="129"/>
      <c r="US60" s="129"/>
      <c r="UT60" s="129"/>
      <c r="UU60" s="129"/>
      <c r="UV60" s="129"/>
      <c r="UW60" s="129"/>
      <c r="UX60" s="129"/>
      <c r="UY60" s="129"/>
      <c r="UZ60" s="129"/>
      <c r="VA60" s="129"/>
      <c r="VB60" s="129"/>
      <c r="VC60" s="129"/>
      <c r="VD60" s="129"/>
      <c r="VE60" s="129"/>
      <c r="VF60" s="129"/>
      <c r="VG60" s="129"/>
      <c r="VH60" s="129"/>
      <c r="VI60" s="129"/>
      <c r="VJ60" s="129"/>
      <c r="VK60" s="129"/>
      <c r="VL60" s="129"/>
      <c r="VM60" s="129"/>
      <c r="VN60" s="129"/>
      <c r="VO60" s="129"/>
      <c r="VP60" s="129"/>
      <c r="VQ60" s="129"/>
      <c r="VR60" s="129"/>
      <c r="VS60" s="129"/>
      <c r="VT60" s="129"/>
      <c r="VU60" s="129"/>
      <c r="VV60" s="129"/>
      <c r="VW60" s="129"/>
      <c r="VX60" s="129"/>
      <c r="VY60" s="129"/>
      <c r="VZ60" s="129"/>
      <c r="WA60" s="129"/>
      <c r="WB60" s="129"/>
      <c r="WC60" s="129"/>
      <c r="WD60" s="129"/>
      <c r="WE60" s="129"/>
      <c r="WF60" s="129"/>
      <c r="WG60" s="129"/>
      <c r="WH60" s="129"/>
      <c r="WI60" s="129"/>
      <c r="WJ60" s="129"/>
      <c r="WK60" s="129"/>
      <c r="WL60" s="129"/>
      <c r="WM60" s="129"/>
      <c r="WN60" s="129"/>
      <c r="WO60" s="129"/>
      <c r="WP60" s="129"/>
      <c r="WQ60" s="129"/>
      <c r="WR60" s="129"/>
      <c r="WS60" s="129"/>
      <c r="WT60" s="129"/>
      <c r="WU60" s="129"/>
      <c r="WV60" s="129"/>
      <c r="WW60" s="129"/>
      <c r="WX60" s="129"/>
      <c r="WY60" s="129"/>
      <c r="WZ60" s="129"/>
      <c r="XA60" s="129"/>
      <c r="XB60" s="129"/>
      <c r="XC60" s="129"/>
      <c r="XD60" s="129"/>
      <c r="XE60" s="129"/>
      <c r="XF60" s="129"/>
      <c r="XG60" s="129"/>
      <c r="XH60" s="129"/>
      <c r="XI60" s="129"/>
      <c r="XJ60" s="129"/>
      <c r="XK60" s="129"/>
      <c r="XL60" s="129"/>
      <c r="XM60" s="129"/>
      <c r="XN60" s="129"/>
      <c r="XO60" s="129"/>
      <c r="XP60" s="129"/>
      <c r="XQ60" s="129"/>
      <c r="XR60" s="129"/>
      <c r="XS60" s="129"/>
      <c r="XT60" s="129"/>
      <c r="XU60" s="129"/>
      <c r="XV60" s="129"/>
      <c r="XW60" s="129"/>
      <c r="XX60" s="129"/>
      <c r="XY60" s="129"/>
      <c r="XZ60" s="129"/>
      <c r="YA60" s="129"/>
      <c r="YB60" s="129"/>
      <c r="YC60" s="129"/>
      <c r="YD60" s="129"/>
      <c r="YE60" s="129"/>
      <c r="YF60" s="129"/>
      <c r="YG60" s="129"/>
      <c r="YH60" s="129"/>
      <c r="YI60" s="129"/>
      <c r="YJ60" s="129"/>
      <c r="YK60" s="129"/>
      <c r="YL60" s="129"/>
      <c r="YM60" s="129"/>
      <c r="YN60" s="129"/>
      <c r="YO60" s="129"/>
      <c r="YP60" s="129"/>
      <c r="YQ60" s="129"/>
      <c r="YR60" s="129"/>
      <c r="YS60" s="129"/>
      <c r="YT60" s="129"/>
      <c r="YU60" s="129"/>
      <c r="YV60" s="129"/>
      <c r="YW60" s="129"/>
      <c r="YX60" s="129"/>
      <c r="YY60" s="129"/>
      <c r="YZ60" s="129"/>
      <c r="ZA60" s="129"/>
      <c r="ZB60" s="129"/>
      <c r="ZC60" s="129"/>
      <c r="ZD60" s="129"/>
      <c r="ZE60" s="129"/>
      <c r="ZF60" s="129"/>
      <c r="ZG60" s="129"/>
      <c r="ZH60" s="129"/>
      <c r="ZI60" s="129"/>
      <c r="ZJ60" s="129"/>
      <c r="ZK60" s="129"/>
      <c r="ZL60" s="129"/>
      <c r="ZM60" s="129"/>
      <c r="ZN60" s="129"/>
      <c r="ZO60" s="129"/>
      <c r="ZP60" s="129"/>
      <c r="ZQ60" s="129"/>
      <c r="ZR60" s="129"/>
      <c r="ZS60" s="129"/>
      <c r="ZT60" s="129"/>
      <c r="ZU60" s="129"/>
      <c r="ZV60" s="129"/>
      <c r="ZW60" s="129"/>
      <c r="ZX60" s="129"/>
      <c r="ZY60" s="129"/>
      <c r="ZZ60" s="129"/>
      <c r="AAA60" s="129"/>
      <c r="AAB60" s="129"/>
      <c r="AAC60" s="129"/>
      <c r="AAD60" s="129"/>
      <c r="AAE60" s="129"/>
      <c r="AAF60" s="129"/>
      <c r="AAG60" s="129"/>
      <c r="AAH60" s="129"/>
      <c r="AAI60" s="129"/>
      <c r="AAJ60" s="129"/>
      <c r="AAK60" s="129"/>
      <c r="AAL60" s="129"/>
      <c r="AAM60" s="129"/>
      <c r="AAN60" s="129"/>
      <c r="AAO60" s="129"/>
      <c r="AAP60" s="129"/>
      <c r="AAQ60" s="129"/>
      <c r="AAR60" s="129"/>
      <c r="AAS60" s="129"/>
      <c r="AAT60" s="129"/>
      <c r="AAU60" s="129"/>
      <c r="AAV60" s="129"/>
      <c r="AAW60" s="129"/>
      <c r="AAX60" s="129"/>
      <c r="AAY60" s="129"/>
      <c r="AAZ60" s="129"/>
      <c r="ABA60" s="129"/>
      <c r="ABB60" s="129"/>
      <c r="ABC60" s="129"/>
      <c r="ABD60" s="129"/>
      <c r="ABE60" s="129"/>
      <c r="ABF60" s="129"/>
      <c r="ABG60" s="129"/>
      <c r="ABH60" s="129"/>
      <c r="ABI60" s="129"/>
      <c r="ABJ60" s="129"/>
      <c r="ABK60" s="129"/>
      <c r="ABL60" s="129"/>
      <c r="ABM60" s="129"/>
      <c r="ABN60" s="129"/>
      <c r="ABO60" s="129"/>
      <c r="ABP60" s="129"/>
      <c r="ABQ60" s="129"/>
      <c r="ABR60" s="129"/>
      <c r="ABS60" s="129"/>
      <c r="ABT60" s="129"/>
      <c r="ABU60" s="129"/>
      <c r="ABV60" s="129"/>
      <c r="ABW60" s="129"/>
      <c r="ABX60" s="129"/>
      <c r="ABY60" s="129"/>
      <c r="ABZ60" s="129"/>
      <c r="ACA60" s="129"/>
      <c r="ACB60" s="129"/>
      <c r="ACC60" s="129"/>
      <c r="ACD60" s="129"/>
      <c r="ACE60" s="129"/>
      <c r="ACF60" s="129"/>
      <c r="ACG60" s="129"/>
      <c r="ACH60" s="129"/>
      <c r="ACI60" s="129"/>
      <c r="ACJ60" s="129"/>
      <c r="ACK60" s="129"/>
      <c r="ACL60" s="129"/>
      <c r="ACM60" s="129"/>
      <c r="ACN60" s="129"/>
      <c r="ACO60" s="129"/>
      <c r="ACP60" s="129"/>
      <c r="ACQ60" s="129"/>
      <c r="ACR60" s="129"/>
      <c r="ACS60" s="129"/>
      <c r="ACT60" s="129"/>
      <c r="ACU60" s="129"/>
      <c r="ACV60" s="129"/>
      <c r="ACW60" s="129"/>
      <c r="ACX60" s="129"/>
      <c r="ACY60" s="129"/>
      <c r="ACZ60" s="129"/>
      <c r="ADA60" s="129"/>
      <c r="ADB60" s="129"/>
      <c r="ADC60" s="129"/>
      <c r="ADD60" s="129"/>
      <c r="ADE60" s="129"/>
      <c r="ADF60" s="129"/>
      <c r="ADG60" s="129"/>
      <c r="ADH60" s="129"/>
      <c r="ADI60" s="129"/>
      <c r="ADJ60" s="129"/>
      <c r="ADK60" s="129"/>
      <c r="ADL60" s="129"/>
      <c r="ADM60" s="129"/>
      <c r="ADN60" s="129"/>
      <c r="ADO60" s="129"/>
      <c r="ADP60" s="129"/>
      <c r="ADQ60" s="129"/>
      <c r="ADR60" s="129"/>
      <c r="ADS60" s="129"/>
      <c r="ADT60" s="129"/>
      <c r="ADU60" s="129"/>
      <c r="ADV60" s="129"/>
      <c r="ADW60" s="129"/>
      <c r="ADX60" s="129"/>
      <c r="ADY60" s="129"/>
      <c r="ADZ60" s="129"/>
      <c r="AEA60" s="129"/>
      <c r="AEB60" s="129"/>
      <c r="AEC60" s="129"/>
      <c r="AED60" s="129"/>
      <c r="AEE60" s="129"/>
      <c r="AEF60" s="129"/>
      <c r="AEG60" s="129"/>
      <c r="AEH60" s="129"/>
      <c r="AEI60" s="129"/>
      <c r="AEJ60" s="129"/>
      <c r="AEK60" s="129"/>
      <c r="AEL60" s="129"/>
      <c r="AEM60" s="129"/>
      <c r="AEN60" s="129"/>
      <c r="AEO60" s="129"/>
      <c r="AEP60" s="129"/>
      <c r="AEQ60" s="129"/>
      <c r="AER60" s="129"/>
      <c r="AES60" s="129"/>
      <c r="AET60" s="129"/>
      <c r="AEU60" s="129"/>
      <c r="AEV60" s="129"/>
      <c r="AEW60" s="129"/>
      <c r="AEX60" s="129"/>
      <c r="AEY60" s="129"/>
      <c r="AEZ60" s="129"/>
      <c r="AFA60" s="129"/>
      <c r="AFB60" s="129"/>
      <c r="AFC60" s="129"/>
      <c r="AFD60" s="129"/>
      <c r="AFE60" s="129"/>
      <c r="AFF60" s="129"/>
      <c r="AFG60" s="129"/>
      <c r="AFH60" s="129"/>
      <c r="AFI60" s="129"/>
      <c r="AFJ60" s="129"/>
      <c r="AFK60" s="129"/>
      <c r="AFL60" s="129"/>
      <c r="AFM60" s="129"/>
      <c r="AFN60" s="129"/>
      <c r="AFO60" s="129"/>
      <c r="AFP60" s="129"/>
      <c r="AFQ60" s="129"/>
      <c r="AFR60" s="129"/>
      <c r="AFS60" s="129"/>
      <c r="AFT60" s="129"/>
      <c r="AFU60" s="129"/>
      <c r="AFV60" s="129"/>
      <c r="AFW60" s="129"/>
      <c r="AFX60" s="129"/>
      <c r="AFY60" s="129"/>
      <c r="AFZ60" s="129"/>
      <c r="AGA60" s="129"/>
      <c r="AGB60" s="129"/>
      <c r="AGC60" s="129"/>
      <c r="AGD60" s="129"/>
      <c r="AGE60" s="129"/>
      <c r="AGF60" s="129"/>
      <c r="AGG60" s="129"/>
      <c r="AGH60" s="129"/>
      <c r="AGI60" s="129"/>
      <c r="AGJ60" s="129"/>
      <c r="AGK60" s="129"/>
      <c r="AGL60" s="129"/>
      <c r="AGM60" s="129"/>
      <c r="AGN60" s="129"/>
      <c r="AGO60" s="129"/>
      <c r="AGP60" s="129"/>
      <c r="AGQ60" s="129"/>
      <c r="AGR60" s="129"/>
      <c r="AGS60" s="129"/>
      <c r="AGT60" s="129"/>
      <c r="AGU60" s="129"/>
      <c r="AGV60" s="129"/>
      <c r="AGW60" s="129"/>
      <c r="AGX60" s="129"/>
      <c r="AGY60" s="129"/>
      <c r="AGZ60" s="129"/>
      <c r="AHA60" s="129"/>
      <c r="AHB60" s="129"/>
      <c r="AHC60" s="129"/>
      <c r="AHD60" s="129"/>
      <c r="AHE60" s="129"/>
      <c r="AHF60" s="129"/>
      <c r="AHG60" s="129"/>
      <c r="AHH60" s="129"/>
      <c r="AHI60" s="129"/>
      <c r="AHJ60" s="129"/>
      <c r="AHK60" s="129"/>
      <c r="AHL60" s="129"/>
      <c r="AHM60" s="129"/>
      <c r="AHN60" s="129"/>
      <c r="AHO60" s="129"/>
      <c r="AHP60" s="129"/>
      <c r="AHQ60" s="129"/>
      <c r="AHR60" s="129"/>
      <c r="AHS60" s="129"/>
      <c r="AHT60" s="129"/>
      <c r="AHU60" s="129"/>
      <c r="AHV60" s="129"/>
      <c r="AHW60" s="129"/>
      <c r="AHX60" s="129"/>
      <c r="AHY60" s="129"/>
      <c r="AHZ60" s="129"/>
      <c r="AIA60" s="129"/>
      <c r="AIB60" s="129"/>
      <c r="AIC60" s="129"/>
      <c r="AID60" s="129"/>
      <c r="AIE60" s="129"/>
      <c r="AIF60" s="129"/>
      <c r="AIG60" s="129"/>
      <c r="AIH60" s="129"/>
      <c r="AII60" s="129"/>
      <c r="AIJ60" s="129"/>
      <c r="AIK60" s="129"/>
      <c r="AIL60" s="129"/>
      <c r="AIM60" s="129"/>
      <c r="AIN60" s="129"/>
      <c r="AIO60" s="129"/>
      <c r="AIP60" s="129"/>
      <c r="AIQ60" s="129"/>
      <c r="AIR60" s="129"/>
      <c r="AIS60" s="129"/>
      <c r="AIT60" s="129"/>
      <c r="AIU60" s="129"/>
      <c r="AIV60" s="129"/>
      <c r="AIW60" s="129"/>
      <c r="AIX60" s="129"/>
      <c r="AIY60" s="129"/>
      <c r="AIZ60" s="129"/>
      <c r="AJA60" s="129"/>
      <c r="AJB60" s="129"/>
      <c r="AJC60" s="129"/>
      <c r="AJD60" s="129"/>
      <c r="AJE60" s="129"/>
      <c r="AJF60" s="129"/>
      <c r="AJG60" s="129"/>
      <c r="AJH60" s="129"/>
      <c r="AJI60" s="129"/>
      <c r="AJJ60" s="129"/>
      <c r="AJK60" s="129"/>
      <c r="AJL60" s="129"/>
      <c r="AJM60" s="129"/>
      <c r="AJN60" s="129"/>
      <c r="AJO60" s="129"/>
      <c r="AJP60" s="129"/>
      <c r="AJQ60" s="129"/>
      <c r="AJR60" s="129"/>
      <c r="AJS60" s="129"/>
      <c r="AJT60" s="129"/>
      <c r="AJU60" s="129"/>
      <c r="AJV60" s="129"/>
      <c r="AJW60" s="129"/>
      <c r="AJX60" s="129"/>
      <c r="AJY60" s="129"/>
      <c r="AJZ60" s="129"/>
      <c r="AKA60" s="129"/>
      <c r="AKB60" s="129"/>
      <c r="AKC60" s="129"/>
      <c r="AKD60" s="129"/>
      <c r="AKE60" s="129"/>
      <c r="AKF60" s="129"/>
      <c r="AKG60" s="129"/>
      <c r="AKH60" s="129"/>
      <c r="AKI60" s="129"/>
      <c r="AKJ60" s="129"/>
      <c r="AKK60" s="129"/>
      <c r="AKL60" s="129"/>
      <c r="AKM60" s="129"/>
      <c r="AKN60" s="129"/>
      <c r="AKO60" s="129"/>
      <c r="AKP60" s="129"/>
      <c r="AKQ60" s="129"/>
      <c r="AKR60" s="129"/>
      <c r="AKS60" s="129"/>
      <c r="AKT60" s="129"/>
      <c r="AKU60" s="129"/>
      <c r="AKV60" s="129"/>
      <c r="AKW60" s="129"/>
      <c r="AKX60" s="129"/>
      <c r="AKY60" s="129"/>
      <c r="AKZ60" s="129"/>
      <c r="ALA60" s="129"/>
      <c r="ALB60" s="129"/>
      <c r="ALC60" s="129"/>
      <c r="ALD60" s="129"/>
      <c r="ALE60" s="129"/>
      <c r="ALF60" s="129"/>
      <c r="ALG60" s="129"/>
      <c r="ALH60" s="129"/>
      <c r="ALI60" s="129"/>
      <c r="ALJ60" s="129"/>
      <c r="ALK60" s="129"/>
      <c r="ALL60" s="129"/>
      <c r="ALM60" s="129"/>
      <c r="ALN60" s="129"/>
      <c r="ALO60" s="129"/>
      <c r="ALP60" s="129"/>
      <c r="ALQ60" s="129"/>
      <c r="ALR60" s="129"/>
      <c r="ALS60" s="129"/>
      <c r="ALT60" s="129"/>
      <c r="ALU60" s="129"/>
      <c r="ALV60" s="129"/>
      <c r="ALW60" s="129"/>
      <c r="ALX60" s="129"/>
      <c r="ALY60" s="129"/>
      <c r="ALZ60" s="129"/>
      <c r="AMA60" s="129"/>
      <c r="AMB60" s="129"/>
      <c r="AMC60" s="129"/>
      <c r="AMD60" s="129"/>
      <c r="AME60" s="129"/>
      <c r="AMF60" s="129"/>
      <c r="AMG60" s="129"/>
      <c r="AMH60" s="129"/>
      <c r="AMI60" s="129"/>
      <c r="AMJ60" s="129"/>
      <c r="AMK60" s="129"/>
    </row>
    <row r="61" spans="1:1025" s="131" customFormat="1">
      <c r="A61" s="129" t="s">
        <v>94</v>
      </c>
      <c r="B61" s="157" t="s">
        <v>250</v>
      </c>
      <c r="C61" s="156"/>
      <c r="D61" s="181">
        <v>2.0836749999999999</v>
      </c>
      <c r="E61" s="181">
        <v>5.5786499999999997</v>
      </c>
      <c r="F61" s="181">
        <v>4.2166625</v>
      </c>
      <c r="G61" s="181">
        <v>2.4062874999999999</v>
      </c>
      <c r="H61" s="181">
        <v>4.6302250000000003</v>
      </c>
      <c r="I61" s="181">
        <v>5.1430999999999996</v>
      </c>
      <c r="J61" s="181">
        <v>1.3614124999999999</v>
      </c>
      <c r="K61" s="181">
        <v>3.2420749999999998</v>
      </c>
      <c r="L61" s="165"/>
      <c r="M61" s="166"/>
      <c r="N61" s="181">
        <v>9.7899999999999991</v>
      </c>
      <c r="O61" s="132"/>
      <c r="P61" s="132"/>
      <c r="Q61" s="181">
        <v>10.32</v>
      </c>
      <c r="R61" s="132"/>
      <c r="S61" s="132"/>
      <c r="T61" s="181">
        <v>9.0482249999999986</v>
      </c>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29"/>
      <c r="AY61" s="129"/>
      <c r="AZ61" s="129"/>
      <c r="BA61" s="129"/>
      <c r="BB61" s="129"/>
      <c r="BC61" s="129"/>
      <c r="BD61" s="129"/>
      <c r="BE61" s="129"/>
      <c r="BF61" s="129"/>
      <c r="BG61" s="129"/>
      <c r="BH61" s="129"/>
      <c r="BI61" s="129"/>
      <c r="BJ61" s="129"/>
      <c r="BK61" s="129"/>
      <c r="BL61" s="129"/>
      <c r="BM61" s="129"/>
      <c r="BN61" s="129"/>
      <c r="BO61" s="129"/>
      <c r="BP61" s="129"/>
      <c r="BQ61" s="129"/>
      <c r="BR61" s="129"/>
      <c r="BS61" s="129"/>
      <c r="BT61" s="129"/>
      <c r="BU61" s="129"/>
      <c r="BV61" s="129"/>
      <c r="BW61" s="129"/>
      <c r="BX61" s="129"/>
      <c r="BY61" s="129"/>
      <c r="BZ61" s="129"/>
      <c r="CA61" s="129"/>
      <c r="CB61" s="129"/>
      <c r="CC61" s="129"/>
      <c r="CD61" s="129"/>
      <c r="CE61" s="129"/>
      <c r="CF61" s="129"/>
      <c r="CG61" s="129"/>
      <c r="CH61" s="129"/>
      <c r="CI61" s="129"/>
      <c r="CJ61" s="129"/>
      <c r="CK61" s="129"/>
      <c r="CL61" s="129"/>
      <c r="CM61" s="129"/>
      <c r="CN61" s="129"/>
      <c r="CO61" s="129"/>
      <c r="CP61" s="129"/>
      <c r="CQ61" s="129"/>
      <c r="CR61" s="129"/>
      <c r="CS61" s="129"/>
      <c r="CT61" s="129"/>
      <c r="CU61" s="129"/>
      <c r="CV61" s="129"/>
      <c r="CW61" s="129"/>
      <c r="CX61" s="129"/>
      <c r="CY61" s="129"/>
      <c r="CZ61" s="129"/>
      <c r="DA61" s="129"/>
      <c r="DB61" s="129"/>
      <c r="DC61" s="129"/>
      <c r="DD61" s="129"/>
      <c r="DE61" s="129"/>
      <c r="DF61" s="129"/>
      <c r="DG61" s="129"/>
      <c r="DH61" s="129"/>
      <c r="DI61" s="129"/>
      <c r="DJ61" s="129"/>
      <c r="DK61" s="129"/>
      <c r="DL61" s="129"/>
      <c r="DM61" s="129"/>
      <c r="DN61" s="129"/>
      <c r="DO61" s="129"/>
      <c r="DP61" s="129"/>
      <c r="DQ61" s="129"/>
      <c r="DR61" s="129"/>
      <c r="DS61" s="129"/>
      <c r="DT61" s="129"/>
      <c r="DU61" s="129"/>
      <c r="DV61" s="129"/>
      <c r="DW61" s="129"/>
      <c r="DX61" s="129"/>
      <c r="DY61" s="129"/>
      <c r="DZ61" s="129"/>
      <c r="EA61" s="129"/>
      <c r="EB61" s="129"/>
      <c r="EC61" s="129"/>
      <c r="ED61" s="129"/>
      <c r="EE61" s="129"/>
      <c r="EF61" s="129"/>
      <c r="EG61" s="129"/>
      <c r="EH61" s="129"/>
      <c r="EI61" s="129"/>
      <c r="EJ61" s="129"/>
      <c r="EK61" s="129"/>
      <c r="EL61" s="129"/>
      <c r="EM61" s="129"/>
      <c r="EN61" s="129"/>
      <c r="EO61" s="129"/>
      <c r="EP61" s="129"/>
      <c r="EQ61" s="129"/>
      <c r="ER61" s="129"/>
      <c r="ES61" s="129"/>
      <c r="ET61" s="129"/>
      <c r="EU61" s="129"/>
      <c r="EV61" s="129"/>
      <c r="EW61" s="129"/>
      <c r="EX61" s="129"/>
      <c r="EY61" s="129"/>
      <c r="EZ61" s="129"/>
      <c r="FA61" s="129"/>
      <c r="FB61" s="129"/>
      <c r="FC61" s="129"/>
      <c r="FD61" s="129"/>
      <c r="FE61" s="129"/>
      <c r="FF61" s="129"/>
      <c r="FG61" s="129"/>
      <c r="FH61" s="129"/>
      <c r="FI61" s="129"/>
      <c r="FJ61" s="129"/>
      <c r="FK61" s="129"/>
      <c r="FL61" s="129"/>
      <c r="FM61" s="129"/>
      <c r="FN61" s="129"/>
      <c r="FO61" s="129"/>
      <c r="FP61" s="129"/>
      <c r="FQ61" s="129"/>
      <c r="FR61" s="129"/>
      <c r="FS61" s="129"/>
      <c r="FT61" s="129"/>
      <c r="FU61" s="129"/>
      <c r="FV61" s="129"/>
      <c r="FW61" s="129"/>
      <c r="FX61" s="129"/>
      <c r="FY61" s="129"/>
      <c r="FZ61" s="129"/>
      <c r="GA61" s="129"/>
      <c r="GB61" s="129"/>
      <c r="GC61" s="129"/>
      <c r="GD61" s="129"/>
      <c r="GE61" s="129"/>
      <c r="GF61" s="129"/>
      <c r="GG61" s="129"/>
      <c r="GH61" s="129"/>
      <c r="GI61" s="129"/>
      <c r="GJ61" s="129"/>
      <c r="GK61" s="129"/>
      <c r="GL61" s="129"/>
      <c r="GM61" s="129"/>
      <c r="GN61" s="129"/>
      <c r="GO61" s="129"/>
      <c r="GP61" s="129"/>
      <c r="GQ61" s="129"/>
      <c r="GR61" s="129"/>
      <c r="GS61" s="129"/>
      <c r="GT61" s="129"/>
      <c r="GU61" s="129"/>
      <c r="GV61" s="129"/>
      <c r="GW61" s="129"/>
      <c r="GX61" s="129"/>
      <c r="GY61" s="129"/>
      <c r="GZ61" s="129"/>
      <c r="HA61" s="129"/>
      <c r="HB61" s="129"/>
      <c r="HC61" s="129"/>
      <c r="HD61" s="129"/>
      <c r="HE61" s="129"/>
      <c r="HF61" s="129"/>
      <c r="HG61" s="129"/>
      <c r="HH61" s="129"/>
      <c r="HI61" s="129"/>
      <c r="HJ61" s="129"/>
      <c r="HK61" s="129"/>
      <c r="HL61" s="129"/>
      <c r="HM61" s="129"/>
      <c r="HN61" s="129"/>
      <c r="HO61" s="129"/>
      <c r="HP61" s="129"/>
      <c r="HQ61" s="129"/>
      <c r="HR61" s="129"/>
      <c r="HS61" s="129"/>
      <c r="HT61" s="129"/>
      <c r="HU61" s="129"/>
      <c r="HV61" s="129"/>
      <c r="HW61" s="129"/>
      <c r="HX61" s="129"/>
      <c r="HY61" s="129"/>
      <c r="HZ61" s="129"/>
      <c r="IA61" s="129"/>
      <c r="IB61" s="129"/>
      <c r="IC61" s="129"/>
      <c r="ID61" s="129"/>
      <c r="IE61" s="129"/>
      <c r="IF61" s="129"/>
      <c r="IG61" s="129"/>
      <c r="IH61" s="129"/>
      <c r="II61" s="129"/>
      <c r="IJ61" s="129"/>
      <c r="IK61" s="129"/>
      <c r="IL61" s="129"/>
      <c r="IM61" s="129"/>
      <c r="IN61" s="129"/>
      <c r="IO61" s="129"/>
      <c r="IP61" s="129"/>
      <c r="IQ61" s="129"/>
      <c r="IR61" s="129"/>
      <c r="IS61" s="129"/>
      <c r="IT61" s="129"/>
      <c r="IU61" s="129"/>
      <c r="IV61" s="129"/>
      <c r="IW61" s="129"/>
      <c r="IX61" s="129"/>
      <c r="IY61" s="129"/>
      <c r="IZ61" s="129"/>
      <c r="JA61" s="129"/>
      <c r="JB61" s="129"/>
      <c r="JC61" s="129"/>
      <c r="JD61" s="129"/>
      <c r="JE61" s="129"/>
      <c r="JF61" s="129"/>
      <c r="JG61" s="129"/>
      <c r="JH61" s="129"/>
      <c r="JI61" s="129"/>
      <c r="JJ61" s="129"/>
      <c r="JK61" s="129"/>
      <c r="JL61" s="129"/>
      <c r="JM61" s="129"/>
      <c r="JN61" s="129"/>
      <c r="JO61" s="129"/>
      <c r="JP61" s="129"/>
      <c r="JQ61" s="129"/>
      <c r="JR61" s="129"/>
      <c r="JS61" s="129"/>
      <c r="JT61" s="129"/>
      <c r="JU61" s="129"/>
      <c r="JV61" s="129"/>
      <c r="JW61" s="129"/>
      <c r="JX61" s="129"/>
      <c r="JY61" s="129"/>
      <c r="JZ61" s="129"/>
      <c r="KA61" s="129"/>
      <c r="KB61" s="129"/>
      <c r="KC61" s="129"/>
      <c r="KD61" s="129"/>
      <c r="KE61" s="129"/>
      <c r="KF61" s="129"/>
      <c r="KG61" s="129"/>
      <c r="KH61" s="129"/>
      <c r="KI61" s="129"/>
      <c r="KJ61" s="129"/>
      <c r="KK61" s="129"/>
      <c r="KL61" s="129"/>
      <c r="KM61" s="129"/>
      <c r="KN61" s="129"/>
      <c r="KO61" s="129"/>
      <c r="KP61" s="129"/>
      <c r="KQ61" s="129"/>
      <c r="KR61" s="129"/>
      <c r="KS61" s="129"/>
      <c r="KT61" s="129"/>
      <c r="KU61" s="129"/>
      <c r="KV61" s="129"/>
      <c r="KW61" s="129"/>
      <c r="KX61" s="129"/>
      <c r="KY61" s="129"/>
      <c r="KZ61" s="129"/>
      <c r="LA61" s="129"/>
      <c r="LB61" s="129"/>
      <c r="LC61" s="129"/>
      <c r="LD61" s="129"/>
      <c r="LE61" s="129"/>
      <c r="LF61" s="129"/>
      <c r="LG61" s="129"/>
      <c r="LH61" s="129"/>
      <c r="LI61" s="129"/>
      <c r="LJ61" s="129"/>
      <c r="LK61" s="129"/>
      <c r="LL61" s="129"/>
      <c r="LM61" s="129"/>
      <c r="LN61" s="129"/>
      <c r="LO61" s="129"/>
      <c r="LP61" s="129"/>
      <c r="LQ61" s="129"/>
      <c r="LR61" s="129"/>
      <c r="LS61" s="129"/>
      <c r="LT61" s="129"/>
      <c r="LU61" s="129"/>
      <c r="LV61" s="129"/>
      <c r="LW61" s="129"/>
      <c r="LX61" s="129"/>
      <c r="LY61" s="129"/>
      <c r="LZ61" s="129"/>
      <c r="MA61" s="129"/>
      <c r="MB61" s="129"/>
      <c r="MC61" s="129"/>
      <c r="MD61" s="129"/>
      <c r="ME61" s="129"/>
      <c r="MF61" s="129"/>
      <c r="MG61" s="129"/>
      <c r="MH61" s="129"/>
      <c r="MI61" s="129"/>
      <c r="MJ61" s="129"/>
      <c r="MK61" s="129"/>
      <c r="ML61" s="129"/>
      <c r="MM61" s="129"/>
      <c r="MN61" s="129"/>
      <c r="MO61" s="129"/>
      <c r="MP61" s="129"/>
      <c r="MQ61" s="129"/>
      <c r="MR61" s="129"/>
      <c r="MS61" s="129"/>
      <c r="MT61" s="129"/>
      <c r="MU61" s="129"/>
      <c r="MV61" s="129"/>
      <c r="MW61" s="129"/>
      <c r="MX61" s="129"/>
      <c r="MY61" s="129"/>
      <c r="MZ61" s="129"/>
      <c r="NA61" s="129"/>
      <c r="NB61" s="129"/>
      <c r="NC61" s="129"/>
      <c r="ND61" s="129"/>
      <c r="NE61" s="129"/>
      <c r="NF61" s="129"/>
      <c r="NG61" s="129"/>
      <c r="NH61" s="129"/>
      <c r="NI61" s="129"/>
      <c r="NJ61" s="129"/>
      <c r="NK61" s="129"/>
      <c r="NL61" s="129"/>
      <c r="NM61" s="129"/>
      <c r="NN61" s="129"/>
      <c r="NO61" s="129"/>
      <c r="NP61" s="129"/>
      <c r="NQ61" s="129"/>
      <c r="NR61" s="129"/>
      <c r="NS61" s="129"/>
      <c r="NT61" s="129"/>
      <c r="NU61" s="129"/>
      <c r="NV61" s="129"/>
      <c r="NW61" s="129"/>
      <c r="NX61" s="129"/>
      <c r="NY61" s="129"/>
      <c r="NZ61" s="129"/>
      <c r="OA61" s="129"/>
      <c r="OB61" s="129"/>
      <c r="OC61" s="129"/>
      <c r="OD61" s="129"/>
      <c r="OE61" s="129"/>
      <c r="OF61" s="129"/>
      <c r="OG61" s="129"/>
      <c r="OH61" s="129"/>
      <c r="OI61" s="129"/>
      <c r="OJ61" s="129"/>
      <c r="OK61" s="129"/>
      <c r="OL61" s="129"/>
      <c r="OM61" s="129"/>
      <c r="ON61" s="129"/>
      <c r="OO61" s="129"/>
      <c r="OP61" s="129"/>
      <c r="OQ61" s="129"/>
      <c r="OR61" s="129"/>
      <c r="OS61" s="129"/>
      <c r="OT61" s="129"/>
      <c r="OU61" s="129"/>
      <c r="OV61" s="129"/>
      <c r="OW61" s="129"/>
      <c r="OX61" s="129"/>
      <c r="OY61" s="129"/>
      <c r="OZ61" s="129"/>
      <c r="PA61" s="129"/>
      <c r="PB61" s="129"/>
      <c r="PC61" s="129"/>
      <c r="PD61" s="129"/>
      <c r="PE61" s="129"/>
      <c r="PF61" s="129"/>
      <c r="PG61" s="129"/>
      <c r="PH61" s="129"/>
      <c r="PI61" s="129"/>
      <c r="PJ61" s="129"/>
      <c r="PK61" s="129"/>
      <c r="PL61" s="129"/>
      <c r="PM61" s="129"/>
      <c r="PN61" s="129"/>
      <c r="PO61" s="129"/>
      <c r="PP61" s="129"/>
      <c r="PQ61" s="129"/>
      <c r="PR61" s="129"/>
      <c r="PS61" s="129"/>
      <c r="PT61" s="129"/>
      <c r="PU61" s="129"/>
      <c r="PV61" s="129"/>
      <c r="PW61" s="129"/>
      <c r="PX61" s="129"/>
      <c r="PY61" s="129"/>
      <c r="PZ61" s="129"/>
      <c r="QA61" s="129"/>
      <c r="QB61" s="129"/>
      <c r="QC61" s="129"/>
      <c r="QD61" s="129"/>
      <c r="QE61" s="129"/>
      <c r="QF61" s="129"/>
      <c r="QG61" s="129"/>
      <c r="QH61" s="129"/>
      <c r="QI61" s="129"/>
      <c r="QJ61" s="129"/>
      <c r="QK61" s="129"/>
      <c r="QL61" s="129"/>
      <c r="QM61" s="129"/>
      <c r="QN61" s="129"/>
      <c r="QO61" s="129"/>
      <c r="QP61" s="129"/>
      <c r="QQ61" s="129"/>
      <c r="QR61" s="129"/>
      <c r="QS61" s="129"/>
      <c r="QT61" s="129"/>
      <c r="QU61" s="129"/>
      <c r="QV61" s="129"/>
      <c r="QW61" s="129"/>
      <c r="QX61" s="129"/>
      <c r="QY61" s="129"/>
      <c r="QZ61" s="129"/>
      <c r="RA61" s="129"/>
      <c r="RB61" s="129"/>
      <c r="RC61" s="129"/>
      <c r="RD61" s="129"/>
      <c r="RE61" s="129"/>
      <c r="RF61" s="129"/>
      <c r="RG61" s="129"/>
      <c r="RH61" s="129"/>
      <c r="RI61" s="129"/>
      <c r="RJ61" s="129"/>
      <c r="RK61" s="129"/>
      <c r="RL61" s="129"/>
      <c r="RM61" s="129"/>
      <c r="RN61" s="129"/>
      <c r="RO61" s="129"/>
      <c r="RP61" s="129"/>
      <c r="RQ61" s="129"/>
      <c r="RR61" s="129"/>
      <c r="RS61" s="129"/>
      <c r="RT61" s="129"/>
      <c r="RU61" s="129"/>
      <c r="RV61" s="129"/>
      <c r="RW61" s="129"/>
      <c r="RX61" s="129"/>
      <c r="RY61" s="129"/>
      <c r="RZ61" s="129"/>
      <c r="SA61" s="129"/>
      <c r="SB61" s="129"/>
      <c r="SC61" s="129"/>
      <c r="SD61" s="129"/>
      <c r="SE61" s="129"/>
      <c r="SF61" s="129"/>
      <c r="SG61" s="129"/>
      <c r="SH61" s="129"/>
      <c r="SI61" s="129"/>
      <c r="SJ61" s="129"/>
      <c r="SK61" s="129"/>
      <c r="SL61" s="129"/>
      <c r="SM61" s="129"/>
      <c r="SN61" s="129"/>
      <c r="SO61" s="129"/>
      <c r="SP61" s="129"/>
      <c r="SQ61" s="129"/>
      <c r="SR61" s="129"/>
      <c r="SS61" s="129"/>
      <c r="ST61" s="129"/>
      <c r="SU61" s="129"/>
      <c r="SV61" s="129"/>
      <c r="SW61" s="129"/>
      <c r="SX61" s="129"/>
      <c r="SY61" s="129"/>
      <c r="SZ61" s="129"/>
      <c r="TA61" s="129"/>
      <c r="TB61" s="129"/>
      <c r="TC61" s="129"/>
      <c r="TD61" s="129"/>
      <c r="TE61" s="129"/>
      <c r="TF61" s="129"/>
      <c r="TG61" s="129"/>
      <c r="TH61" s="129"/>
      <c r="TI61" s="129"/>
      <c r="TJ61" s="129"/>
      <c r="TK61" s="129"/>
      <c r="TL61" s="129"/>
      <c r="TM61" s="129"/>
      <c r="TN61" s="129"/>
      <c r="TO61" s="129"/>
      <c r="TP61" s="129"/>
      <c r="TQ61" s="129"/>
      <c r="TR61" s="129"/>
      <c r="TS61" s="129"/>
      <c r="TT61" s="129"/>
      <c r="TU61" s="129"/>
      <c r="TV61" s="129"/>
      <c r="TW61" s="129"/>
      <c r="TX61" s="129"/>
      <c r="TY61" s="129"/>
      <c r="TZ61" s="129"/>
      <c r="UA61" s="129"/>
      <c r="UB61" s="129"/>
      <c r="UC61" s="129"/>
      <c r="UD61" s="129"/>
      <c r="UE61" s="129"/>
      <c r="UF61" s="129"/>
      <c r="UG61" s="129"/>
      <c r="UH61" s="129"/>
      <c r="UI61" s="129"/>
      <c r="UJ61" s="129"/>
      <c r="UK61" s="129"/>
      <c r="UL61" s="129"/>
      <c r="UM61" s="129"/>
      <c r="UN61" s="129"/>
      <c r="UO61" s="129"/>
      <c r="UP61" s="129"/>
      <c r="UQ61" s="129"/>
      <c r="UR61" s="129"/>
      <c r="US61" s="129"/>
      <c r="UT61" s="129"/>
      <c r="UU61" s="129"/>
      <c r="UV61" s="129"/>
      <c r="UW61" s="129"/>
      <c r="UX61" s="129"/>
      <c r="UY61" s="129"/>
      <c r="UZ61" s="129"/>
      <c r="VA61" s="129"/>
      <c r="VB61" s="129"/>
      <c r="VC61" s="129"/>
      <c r="VD61" s="129"/>
      <c r="VE61" s="129"/>
      <c r="VF61" s="129"/>
      <c r="VG61" s="129"/>
      <c r="VH61" s="129"/>
      <c r="VI61" s="129"/>
      <c r="VJ61" s="129"/>
      <c r="VK61" s="129"/>
      <c r="VL61" s="129"/>
      <c r="VM61" s="129"/>
      <c r="VN61" s="129"/>
      <c r="VO61" s="129"/>
      <c r="VP61" s="129"/>
      <c r="VQ61" s="129"/>
      <c r="VR61" s="129"/>
      <c r="VS61" s="129"/>
      <c r="VT61" s="129"/>
      <c r="VU61" s="129"/>
      <c r="VV61" s="129"/>
      <c r="VW61" s="129"/>
      <c r="VX61" s="129"/>
      <c r="VY61" s="129"/>
      <c r="VZ61" s="129"/>
      <c r="WA61" s="129"/>
      <c r="WB61" s="129"/>
      <c r="WC61" s="129"/>
      <c r="WD61" s="129"/>
      <c r="WE61" s="129"/>
      <c r="WF61" s="129"/>
      <c r="WG61" s="129"/>
      <c r="WH61" s="129"/>
      <c r="WI61" s="129"/>
      <c r="WJ61" s="129"/>
      <c r="WK61" s="129"/>
      <c r="WL61" s="129"/>
      <c r="WM61" s="129"/>
      <c r="WN61" s="129"/>
      <c r="WO61" s="129"/>
      <c r="WP61" s="129"/>
      <c r="WQ61" s="129"/>
      <c r="WR61" s="129"/>
      <c r="WS61" s="129"/>
      <c r="WT61" s="129"/>
      <c r="WU61" s="129"/>
      <c r="WV61" s="129"/>
      <c r="WW61" s="129"/>
      <c r="WX61" s="129"/>
      <c r="WY61" s="129"/>
      <c r="WZ61" s="129"/>
      <c r="XA61" s="129"/>
      <c r="XB61" s="129"/>
      <c r="XC61" s="129"/>
      <c r="XD61" s="129"/>
      <c r="XE61" s="129"/>
      <c r="XF61" s="129"/>
      <c r="XG61" s="129"/>
      <c r="XH61" s="129"/>
      <c r="XI61" s="129"/>
      <c r="XJ61" s="129"/>
      <c r="XK61" s="129"/>
      <c r="XL61" s="129"/>
      <c r="XM61" s="129"/>
      <c r="XN61" s="129"/>
      <c r="XO61" s="129"/>
      <c r="XP61" s="129"/>
      <c r="XQ61" s="129"/>
      <c r="XR61" s="129"/>
      <c r="XS61" s="129"/>
      <c r="XT61" s="129"/>
      <c r="XU61" s="129"/>
      <c r="XV61" s="129"/>
      <c r="XW61" s="129"/>
      <c r="XX61" s="129"/>
      <c r="XY61" s="129"/>
      <c r="XZ61" s="129"/>
      <c r="YA61" s="129"/>
      <c r="YB61" s="129"/>
      <c r="YC61" s="129"/>
      <c r="YD61" s="129"/>
      <c r="YE61" s="129"/>
      <c r="YF61" s="129"/>
      <c r="YG61" s="129"/>
      <c r="YH61" s="129"/>
      <c r="YI61" s="129"/>
      <c r="YJ61" s="129"/>
      <c r="YK61" s="129"/>
      <c r="YL61" s="129"/>
      <c r="YM61" s="129"/>
      <c r="YN61" s="129"/>
      <c r="YO61" s="129"/>
      <c r="YP61" s="129"/>
      <c r="YQ61" s="129"/>
      <c r="YR61" s="129"/>
      <c r="YS61" s="129"/>
      <c r="YT61" s="129"/>
      <c r="YU61" s="129"/>
      <c r="YV61" s="129"/>
      <c r="YW61" s="129"/>
      <c r="YX61" s="129"/>
      <c r="YY61" s="129"/>
      <c r="YZ61" s="129"/>
      <c r="ZA61" s="129"/>
      <c r="ZB61" s="129"/>
      <c r="ZC61" s="129"/>
      <c r="ZD61" s="129"/>
      <c r="ZE61" s="129"/>
      <c r="ZF61" s="129"/>
      <c r="ZG61" s="129"/>
      <c r="ZH61" s="129"/>
      <c r="ZI61" s="129"/>
      <c r="ZJ61" s="129"/>
      <c r="ZK61" s="129"/>
      <c r="ZL61" s="129"/>
      <c r="ZM61" s="129"/>
      <c r="ZN61" s="129"/>
      <c r="ZO61" s="129"/>
      <c r="ZP61" s="129"/>
      <c r="ZQ61" s="129"/>
      <c r="ZR61" s="129"/>
      <c r="ZS61" s="129"/>
      <c r="ZT61" s="129"/>
      <c r="ZU61" s="129"/>
      <c r="ZV61" s="129"/>
      <c r="ZW61" s="129"/>
      <c r="ZX61" s="129"/>
      <c r="ZY61" s="129"/>
      <c r="ZZ61" s="129"/>
      <c r="AAA61" s="129"/>
      <c r="AAB61" s="129"/>
      <c r="AAC61" s="129"/>
      <c r="AAD61" s="129"/>
      <c r="AAE61" s="129"/>
      <c r="AAF61" s="129"/>
      <c r="AAG61" s="129"/>
      <c r="AAH61" s="129"/>
      <c r="AAI61" s="129"/>
      <c r="AAJ61" s="129"/>
      <c r="AAK61" s="129"/>
      <c r="AAL61" s="129"/>
      <c r="AAM61" s="129"/>
      <c r="AAN61" s="129"/>
      <c r="AAO61" s="129"/>
      <c r="AAP61" s="129"/>
      <c r="AAQ61" s="129"/>
      <c r="AAR61" s="129"/>
      <c r="AAS61" s="129"/>
      <c r="AAT61" s="129"/>
      <c r="AAU61" s="129"/>
      <c r="AAV61" s="129"/>
      <c r="AAW61" s="129"/>
      <c r="AAX61" s="129"/>
      <c r="AAY61" s="129"/>
      <c r="AAZ61" s="129"/>
      <c r="ABA61" s="129"/>
      <c r="ABB61" s="129"/>
      <c r="ABC61" s="129"/>
      <c r="ABD61" s="129"/>
      <c r="ABE61" s="129"/>
      <c r="ABF61" s="129"/>
      <c r="ABG61" s="129"/>
      <c r="ABH61" s="129"/>
      <c r="ABI61" s="129"/>
      <c r="ABJ61" s="129"/>
      <c r="ABK61" s="129"/>
      <c r="ABL61" s="129"/>
      <c r="ABM61" s="129"/>
      <c r="ABN61" s="129"/>
      <c r="ABO61" s="129"/>
      <c r="ABP61" s="129"/>
      <c r="ABQ61" s="129"/>
      <c r="ABR61" s="129"/>
      <c r="ABS61" s="129"/>
      <c r="ABT61" s="129"/>
      <c r="ABU61" s="129"/>
      <c r="ABV61" s="129"/>
      <c r="ABW61" s="129"/>
      <c r="ABX61" s="129"/>
      <c r="ABY61" s="129"/>
      <c r="ABZ61" s="129"/>
      <c r="ACA61" s="129"/>
      <c r="ACB61" s="129"/>
      <c r="ACC61" s="129"/>
      <c r="ACD61" s="129"/>
      <c r="ACE61" s="129"/>
      <c r="ACF61" s="129"/>
      <c r="ACG61" s="129"/>
      <c r="ACH61" s="129"/>
      <c r="ACI61" s="129"/>
      <c r="ACJ61" s="129"/>
      <c r="ACK61" s="129"/>
      <c r="ACL61" s="129"/>
      <c r="ACM61" s="129"/>
      <c r="ACN61" s="129"/>
      <c r="ACO61" s="129"/>
      <c r="ACP61" s="129"/>
      <c r="ACQ61" s="129"/>
      <c r="ACR61" s="129"/>
      <c r="ACS61" s="129"/>
      <c r="ACT61" s="129"/>
      <c r="ACU61" s="129"/>
      <c r="ACV61" s="129"/>
      <c r="ACW61" s="129"/>
      <c r="ACX61" s="129"/>
      <c r="ACY61" s="129"/>
      <c r="ACZ61" s="129"/>
      <c r="ADA61" s="129"/>
      <c r="ADB61" s="129"/>
      <c r="ADC61" s="129"/>
      <c r="ADD61" s="129"/>
      <c r="ADE61" s="129"/>
      <c r="ADF61" s="129"/>
      <c r="ADG61" s="129"/>
      <c r="ADH61" s="129"/>
      <c r="ADI61" s="129"/>
      <c r="ADJ61" s="129"/>
      <c r="ADK61" s="129"/>
      <c r="ADL61" s="129"/>
      <c r="ADM61" s="129"/>
      <c r="ADN61" s="129"/>
      <c r="ADO61" s="129"/>
      <c r="ADP61" s="129"/>
      <c r="ADQ61" s="129"/>
      <c r="ADR61" s="129"/>
      <c r="ADS61" s="129"/>
      <c r="ADT61" s="129"/>
      <c r="ADU61" s="129"/>
      <c r="ADV61" s="129"/>
      <c r="ADW61" s="129"/>
      <c r="ADX61" s="129"/>
      <c r="ADY61" s="129"/>
      <c r="ADZ61" s="129"/>
      <c r="AEA61" s="129"/>
      <c r="AEB61" s="129"/>
      <c r="AEC61" s="129"/>
      <c r="AED61" s="129"/>
      <c r="AEE61" s="129"/>
      <c r="AEF61" s="129"/>
      <c r="AEG61" s="129"/>
      <c r="AEH61" s="129"/>
      <c r="AEI61" s="129"/>
      <c r="AEJ61" s="129"/>
      <c r="AEK61" s="129"/>
      <c r="AEL61" s="129"/>
      <c r="AEM61" s="129"/>
      <c r="AEN61" s="129"/>
      <c r="AEO61" s="129"/>
      <c r="AEP61" s="129"/>
      <c r="AEQ61" s="129"/>
      <c r="AER61" s="129"/>
      <c r="AES61" s="129"/>
      <c r="AET61" s="129"/>
      <c r="AEU61" s="129"/>
      <c r="AEV61" s="129"/>
      <c r="AEW61" s="129"/>
      <c r="AEX61" s="129"/>
      <c r="AEY61" s="129"/>
      <c r="AEZ61" s="129"/>
      <c r="AFA61" s="129"/>
      <c r="AFB61" s="129"/>
      <c r="AFC61" s="129"/>
      <c r="AFD61" s="129"/>
      <c r="AFE61" s="129"/>
      <c r="AFF61" s="129"/>
      <c r="AFG61" s="129"/>
      <c r="AFH61" s="129"/>
      <c r="AFI61" s="129"/>
      <c r="AFJ61" s="129"/>
      <c r="AFK61" s="129"/>
      <c r="AFL61" s="129"/>
      <c r="AFM61" s="129"/>
      <c r="AFN61" s="129"/>
      <c r="AFO61" s="129"/>
      <c r="AFP61" s="129"/>
      <c r="AFQ61" s="129"/>
      <c r="AFR61" s="129"/>
      <c r="AFS61" s="129"/>
      <c r="AFT61" s="129"/>
      <c r="AFU61" s="129"/>
      <c r="AFV61" s="129"/>
      <c r="AFW61" s="129"/>
      <c r="AFX61" s="129"/>
      <c r="AFY61" s="129"/>
      <c r="AFZ61" s="129"/>
      <c r="AGA61" s="129"/>
      <c r="AGB61" s="129"/>
      <c r="AGC61" s="129"/>
      <c r="AGD61" s="129"/>
      <c r="AGE61" s="129"/>
      <c r="AGF61" s="129"/>
      <c r="AGG61" s="129"/>
      <c r="AGH61" s="129"/>
      <c r="AGI61" s="129"/>
      <c r="AGJ61" s="129"/>
      <c r="AGK61" s="129"/>
      <c r="AGL61" s="129"/>
      <c r="AGM61" s="129"/>
      <c r="AGN61" s="129"/>
      <c r="AGO61" s="129"/>
      <c r="AGP61" s="129"/>
      <c r="AGQ61" s="129"/>
      <c r="AGR61" s="129"/>
      <c r="AGS61" s="129"/>
      <c r="AGT61" s="129"/>
      <c r="AGU61" s="129"/>
      <c r="AGV61" s="129"/>
      <c r="AGW61" s="129"/>
      <c r="AGX61" s="129"/>
      <c r="AGY61" s="129"/>
      <c r="AGZ61" s="129"/>
      <c r="AHA61" s="129"/>
      <c r="AHB61" s="129"/>
      <c r="AHC61" s="129"/>
      <c r="AHD61" s="129"/>
      <c r="AHE61" s="129"/>
      <c r="AHF61" s="129"/>
      <c r="AHG61" s="129"/>
      <c r="AHH61" s="129"/>
      <c r="AHI61" s="129"/>
      <c r="AHJ61" s="129"/>
      <c r="AHK61" s="129"/>
      <c r="AHL61" s="129"/>
      <c r="AHM61" s="129"/>
      <c r="AHN61" s="129"/>
      <c r="AHO61" s="129"/>
      <c r="AHP61" s="129"/>
      <c r="AHQ61" s="129"/>
      <c r="AHR61" s="129"/>
      <c r="AHS61" s="129"/>
      <c r="AHT61" s="129"/>
      <c r="AHU61" s="129"/>
      <c r="AHV61" s="129"/>
      <c r="AHW61" s="129"/>
      <c r="AHX61" s="129"/>
      <c r="AHY61" s="129"/>
      <c r="AHZ61" s="129"/>
      <c r="AIA61" s="129"/>
      <c r="AIB61" s="129"/>
      <c r="AIC61" s="129"/>
      <c r="AID61" s="129"/>
      <c r="AIE61" s="129"/>
      <c r="AIF61" s="129"/>
      <c r="AIG61" s="129"/>
      <c r="AIH61" s="129"/>
      <c r="AII61" s="129"/>
      <c r="AIJ61" s="129"/>
      <c r="AIK61" s="129"/>
      <c r="AIL61" s="129"/>
      <c r="AIM61" s="129"/>
      <c r="AIN61" s="129"/>
      <c r="AIO61" s="129"/>
      <c r="AIP61" s="129"/>
      <c r="AIQ61" s="129"/>
      <c r="AIR61" s="129"/>
      <c r="AIS61" s="129"/>
      <c r="AIT61" s="129"/>
      <c r="AIU61" s="129"/>
      <c r="AIV61" s="129"/>
      <c r="AIW61" s="129"/>
      <c r="AIX61" s="129"/>
      <c r="AIY61" s="129"/>
      <c r="AIZ61" s="129"/>
      <c r="AJA61" s="129"/>
      <c r="AJB61" s="129"/>
      <c r="AJC61" s="129"/>
      <c r="AJD61" s="129"/>
      <c r="AJE61" s="129"/>
      <c r="AJF61" s="129"/>
      <c r="AJG61" s="129"/>
      <c r="AJH61" s="129"/>
      <c r="AJI61" s="129"/>
      <c r="AJJ61" s="129"/>
      <c r="AJK61" s="129"/>
      <c r="AJL61" s="129"/>
      <c r="AJM61" s="129"/>
      <c r="AJN61" s="129"/>
      <c r="AJO61" s="129"/>
      <c r="AJP61" s="129"/>
      <c r="AJQ61" s="129"/>
      <c r="AJR61" s="129"/>
      <c r="AJS61" s="129"/>
      <c r="AJT61" s="129"/>
      <c r="AJU61" s="129"/>
      <c r="AJV61" s="129"/>
      <c r="AJW61" s="129"/>
      <c r="AJX61" s="129"/>
      <c r="AJY61" s="129"/>
      <c r="AJZ61" s="129"/>
      <c r="AKA61" s="129"/>
      <c r="AKB61" s="129"/>
      <c r="AKC61" s="129"/>
      <c r="AKD61" s="129"/>
      <c r="AKE61" s="129"/>
      <c r="AKF61" s="129"/>
      <c r="AKG61" s="129"/>
      <c r="AKH61" s="129"/>
      <c r="AKI61" s="129"/>
      <c r="AKJ61" s="129"/>
      <c r="AKK61" s="129"/>
      <c r="AKL61" s="129"/>
      <c r="AKM61" s="129"/>
      <c r="AKN61" s="129"/>
      <c r="AKO61" s="129"/>
      <c r="AKP61" s="129"/>
      <c r="AKQ61" s="129"/>
      <c r="AKR61" s="129"/>
      <c r="AKS61" s="129"/>
      <c r="AKT61" s="129"/>
      <c r="AKU61" s="129"/>
      <c r="AKV61" s="129"/>
      <c r="AKW61" s="129"/>
      <c r="AKX61" s="129"/>
      <c r="AKY61" s="129"/>
      <c r="AKZ61" s="129"/>
      <c r="ALA61" s="129"/>
      <c r="ALB61" s="129"/>
      <c r="ALC61" s="129"/>
      <c r="ALD61" s="129"/>
      <c r="ALE61" s="129"/>
      <c r="ALF61" s="129"/>
      <c r="ALG61" s="129"/>
      <c r="ALH61" s="129"/>
      <c r="ALI61" s="129"/>
      <c r="ALJ61" s="129"/>
      <c r="ALK61" s="129"/>
      <c r="ALL61" s="129"/>
      <c r="ALM61" s="129"/>
      <c r="ALN61" s="129"/>
      <c r="ALO61" s="129"/>
      <c r="ALP61" s="129"/>
      <c r="ALQ61" s="129"/>
      <c r="ALR61" s="129"/>
      <c r="ALS61" s="129"/>
      <c r="ALT61" s="129"/>
      <c r="ALU61" s="129"/>
      <c r="ALV61" s="129"/>
      <c r="ALW61" s="129"/>
      <c r="ALX61" s="129"/>
      <c r="ALY61" s="129"/>
      <c r="ALZ61" s="129"/>
      <c r="AMA61" s="129"/>
      <c r="AMB61" s="129"/>
      <c r="AMC61" s="129"/>
      <c r="AMD61" s="129"/>
      <c r="AME61" s="129"/>
      <c r="AMF61" s="129"/>
      <c r="AMG61" s="129"/>
      <c r="AMH61" s="129"/>
      <c r="AMI61" s="129"/>
      <c r="AMJ61" s="129"/>
      <c r="AMK61" s="129"/>
    </row>
    <row r="62" spans="1:1025" s="131" customFormat="1">
      <c r="A62" s="129" t="s">
        <v>13</v>
      </c>
      <c r="B62" s="169" t="s">
        <v>161</v>
      </c>
      <c r="C62" s="156" t="str">
        <f>VLOOKUP(B62,A_soortinfo!C:F,4,FALSE)</f>
        <v>nvt</v>
      </c>
      <c r="D62" s="181">
        <v>0.15112500000000001</v>
      </c>
      <c r="E62" s="181">
        <v>0.19258749999999999</v>
      </c>
      <c r="F62" s="181">
        <v>0.2129625</v>
      </c>
      <c r="G62" s="181">
        <v>0.16671250000000001</v>
      </c>
      <c r="H62" s="181">
        <v>9.8000000000000004E-2</v>
      </c>
      <c r="I62" s="181">
        <v>0.34175</v>
      </c>
      <c r="J62" s="181">
        <v>1.9541375000000001</v>
      </c>
      <c r="K62" s="181">
        <v>5.1103874999999999</v>
      </c>
      <c r="L62" s="165"/>
      <c r="M62" s="166"/>
      <c r="N62" s="181">
        <v>0.49</v>
      </c>
      <c r="O62" s="132"/>
      <c r="P62" s="132"/>
      <c r="Q62" s="181">
        <v>0.28999999999999998</v>
      </c>
      <c r="R62" s="132"/>
      <c r="S62" s="132"/>
      <c r="T62" s="181">
        <v>0.16600000000000001</v>
      </c>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c r="BB62" s="129"/>
      <c r="BC62" s="129"/>
      <c r="BD62" s="129"/>
      <c r="BE62" s="129"/>
      <c r="BF62" s="129"/>
      <c r="BG62" s="129"/>
      <c r="BH62" s="129"/>
      <c r="BI62" s="129"/>
      <c r="BJ62" s="129"/>
      <c r="BK62" s="129"/>
      <c r="BL62" s="129"/>
      <c r="BM62" s="129"/>
      <c r="BN62" s="129"/>
      <c r="BO62" s="129"/>
      <c r="BP62" s="129"/>
      <c r="BQ62" s="129"/>
      <c r="BR62" s="129"/>
      <c r="BS62" s="129"/>
      <c r="BT62" s="129"/>
      <c r="BU62" s="129"/>
      <c r="BV62" s="129"/>
      <c r="BW62" s="129"/>
      <c r="BX62" s="129"/>
      <c r="BY62" s="129"/>
      <c r="BZ62" s="129"/>
      <c r="CA62" s="129"/>
      <c r="CB62" s="129"/>
      <c r="CC62" s="129"/>
      <c r="CD62" s="129"/>
      <c r="CE62" s="129"/>
      <c r="CF62" s="129"/>
      <c r="CG62" s="129"/>
      <c r="CH62" s="129"/>
      <c r="CI62" s="129"/>
      <c r="CJ62" s="129"/>
      <c r="CK62" s="129"/>
      <c r="CL62" s="129"/>
      <c r="CM62" s="129"/>
      <c r="CN62" s="129"/>
      <c r="CO62" s="129"/>
      <c r="CP62" s="129"/>
      <c r="CQ62" s="129"/>
      <c r="CR62" s="129"/>
      <c r="CS62" s="129"/>
      <c r="CT62" s="129"/>
      <c r="CU62" s="129"/>
      <c r="CV62" s="129"/>
      <c r="CW62" s="129"/>
      <c r="CX62" s="129"/>
      <c r="CY62" s="129"/>
      <c r="CZ62" s="129"/>
      <c r="DA62" s="129"/>
      <c r="DB62" s="129"/>
      <c r="DC62" s="129"/>
      <c r="DD62" s="129"/>
      <c r="DE62" s="129"/>
      <c r="DF62" s="129"/>
      <c r="DG62" s="129"/>
      <c r="DH62" s="129"/>
      <c r="DI62" s="129"/>
      <c r="DJ62" s="129"/>
      <c r="DK62" s="129"/>
      <c r="DL62" s="129"/>
      <c r="DM62" s="129"/>
      <c r="DN62" s="129"/>
      <c r="DO62" s="129"/>
      <c r="DP62" s="129"/>
      <c r="DQ62" s="129"/>
      <c r="DR62" s="129"/>
      <c r="DS62" s="129"/>
      <c r="DT62" s="129"/>
      <c r="DU62" s="129"/>
      <c r="DV62" s="129"/>
      <c r="DW62" s="129"/>
      <c r="DX62" s="129"/>
      <c r="DY62" s="129"/>
      <c r="DZ62" s="129"/>
      <c r="EA62" s="129"/>
      <c r="EB62" s="129"/>
      <c r="EC62" s="129"/>
      <c r="ED62" s="129"/>
      <c r="EE62" s="129"/>
      <c r="EF62" s="129"/>
      <c r="EG62" s="129"/>
      <c r="EH62" s="129"/>
      <c r="EI62" s="129"/>
      <c r="EJ62" s="129"/>
      <c r="EK62" s="129"/>
      <c r="EL62" s="129"/>
      <c r="EM62" s="129"/>
      <c r="EN62" s="129"/>
      <c r="EO62" s="129"/>
      <c r="EP62" s="129"/>
      <c r="EQ62" s="129"/>
      <c r="ER62" s="129"/>
      <c r="ES62" s="129"/>
      <c r="ET62" s="129"/>
      <c r="EU62" s="129"/>
      <c r="EV62" s="129"/>
      <c r="EW62" s="129"/>
      <c r="EX62" s="129"/>
      <c r="EY62" s="129"/>
      <c r="EZ62" s="129"/>
      <c r="FA62" s="129"/>
      <c r="FB62" s="129"/>
      <c r="FC62" s="129"/>
      <c r="FD62" s="129"/>
      <c r="FE62" s="129"/>
      <c r="FF62" s="129"/>
      <c r="FG62" s="129"/>
      <c r="FH62" s="129"/>
      <c r="FI62" s="129"/>
      <c r="FJ62" s="129"/>
      <c r="FK62" s="129"/>
      <c r="FL62" s="129"/>
      <c r="FM62" s="129"/>
      <c r="FN62" s="129"/>
      <c r="FO62" s="129"/>
      <c r="FP62" s="129"/>
      <c r="FQ62" s="129"/>
      <c r="FR62" s="129"/>
      <c r="FS62" s="129"/>
      <c r="FT62" s="129"/>
      <c r="FU62" s="129"/>
      <c r="FV62" s="129"/>
      <c r="FW62" s="129"/>
      <c r="FX62" s="129"/>
      <c r="FY62" s="129"/>
      <c r="FZ62" s="129"/>
      <c r="GA62" s="129"/>
      <c r="GB62" s="129"/>
      <c r="GC62" s="129"/>
      <c r="GD62" s="129"/>
      <c r="GE62" s="129"/>
      <c r="GF62" s="129"/>
      <c r="GG62" s="129"/>
      <c r="GH62" s="129"/>
      <c r="GI62" s="129"/>
      <c r="GJ62" s="129"/>
      <c r="GK62" s="129"/>
      <c r="GL62" s="129"/>
      <c r="GM62" s="129"/>
      <c r="GN62" s="129"/>
      <c r="GO62" s="129"/>
      <c r="GP62" s="129"/>
      <c r="GQ62" s="129"/>
      <c r="GR62" s="129"/>
      <c r="GS62" s="129"/>
      <c r="GT62" s="129"/>
      <c r="GU62" s="129"/>
      <c r="GV62" s="129"/>
      <c r="GW62" s="129"/>
      <c r="GX62" s="129"/>
      <c r="GY62" s="129"/>
      <c r="GZ62" s="129"/>
      <c r="HA62" s="129"/>
      <c r="HB62" s="129"/>
      <c r="HC62" s="129"/>
      <c r="HD62" s="129"/>
      <c r="HE62" s="129"/>
      <c r="HF62" s="129"/>
      <c r="HG62" s="129"/>
      <c r="HH62" s="129"/>
      <c r="HI62" s="129"/>
      <c r="HJ62" s="129"/>
      <c r="HK62" s="129"/>
      <c r="HL62" s="129"/>
      <c r="HM62" s="129"/>
      <c r="HN62" s="129"/>
      <c r="HO62" s="129"/>
      <c r="HP62" s="129"/>
      <c r="HQ62" s="129"/>
      <c r="HR62" s="129"/>
      <c r="HS62" s="129"/>
      <c r="HT62" s="129"/>
      <c r="HU62" s="129"/>
      <c r="HV62" s="129"/>
      <c r="HW62" s="129"/>
      <c r="HX62" s="129"/>
      <c r="HY62" s="129"/>
      <c r="HZ62" s="129"/>
      <c r="IA62" s="129"/>
      <c r="IB62" s="129"/>
      <c r="IC62" s="129"/>
      <c r="ID62" s="129"/>
      <c r="IE62" s="129"/>
      <c r="IF62" s="129"/>
      <c r="IG62" s="129"/>
      <c r="IH62" s="129"/>
      <c r="II62" s="129"/>
      <c r="IJ62" s="129"/>
      <c r="IK62" s="129"/>
      <c r="IL62" s="129"/>
      <c r="IM62" s="129"/>
      <c r="IN62" s="129"/>
      <c r="IO62" s="129"/>
      <c r="IP62" s="129"/>
      <c r="IQ62" s="129"/>
      <c r="IR62" s="129"/>
      <c r="IS62" s="129"/>
      <c r="IT62" s="129"/>
      <c r="IU62" s="129"/>
      <c r="IV62" s="129"/>
      <c r="IW62" s="129"/>
      <c r="IX62" s="129"/>
      <c r="IY62" s="129"/>
      <c r="IZ62" s="129"/>
      <c r="JA62" s="129"/>
      <c r="JB62" s="129"/>
      <c r="JC62" s="129"/>
      <c r="JD62" s="129"/>
      <c r="JE62" s="129"/>
      <c r="JF62" s="129"/>
      <c r="JG62" s="129"/>
      <c r="JH62" s="129"/>
      <c r="JI62" s="129"/>
      <c r="JJ62" s="129"/>
      <c r="JK62" s="129"/>
      <c r="JL62" s="129"/>
      <c r="JM62" s="129"/>
      <c r="JN62" s="129"/>
      <c r="JO62" s="129"/>
      <c r="JP62" s="129"/>
      <c r="JQ62" s="129"/>
      <c r="JR62" s="129"/>
      <c r="JS62" s="129"/>
      <c r="JT62" s="129"/>
      <c r="JU62" s="129"/>
      <c r="JV62" s="129"/>
      <c r="JW62" s="129"/>
      <c r="JX62" s="129"/>
      <c r="JY62" s="129"/>
      <c r="JZ62" s="129"/>
      <c r="KA62" s="129"/>
      <c r="KB62" s="129"/>
      <c r="KC62" s="129"/>
      <c r="KD62" s="129"/>
      <c r="KE62" s="129"/>
      <c r="KF62" s="129"/>
      <c r="KG62" s="129"/>
      <c r="KH62" s="129"/>
      <c r="KI62" s="129"/>
      <c r="KJ62" s="129"/>
      <c r="KK62" s="129"/>
      <c r="KL62" s="129"/>
      <c r="KM62" s="129"/>
      <c r="KN62" s="129"/>
      <c r="KO62" s="129"/>
      <c r="KP62" s="129"/>
      <c r="KQ62" s="129"/>
      <c r="KR62" s="129"/>
      <c r="KS62" s="129"/>
      <c r="KT62" s="129"/>
      <c r="KU62" s="129"/>
      <c r="KV62" s="129"/>
      <c r="KW62" s="129"/>
      <c r="KX62" s="129"/>
      <c r="KY62" s="129"/>
      <c r="KZ62" s="129"/>
      <c r="LA62" s="129"/>
      <c r="LB62" s="129"/>
      <c r="LC62" s="129"/>
      <c r="LD62" s="129"/>
      <c r="LE62" s="129"/>
      <c r="LF62" s="129"/>
      <c r="LG62" s="129"/>
      <c r="LH62" s="129"/>
      <c r="LI62" s="129"/>
      <c r="LJ62" s="129"/>
      <c r="LK62" s="129"/>
      <c r="LL62" s="129"/>
      <c r="LM62" s="129"/>
      <c r="LN62" s="129"/>
      <c r="LO62" s="129"/>
      <c r="LP62" s="129"/>
      <c r="LQ62" s="129"/>
      <c r="LR62" s="129"/>
      <c r="LS62" s="129"/>
      <c r="LT62" s="129"/>
      <c r="LU62" s="129"/>
      <c r="LV62" s="129"/>
      <c r="LW62" s="129"/>
      <c r="LX62" s="129"/>
      <c r="LY62" s="129"/>
      <c r="LZ62" s="129"/>
      <c r="MA62" s="129"/>
      <c r="MB62" s="129"/>
      <c r="MC62" s="129"/>
      <c r="MD62" s="129"/>
      <c r="ME62" s="129"/>
      <c r="MF62" s="129"/>
      <c r="MG62" s="129"/>
      <c r="MH62" s="129"/>
      <c r="MI62" s="129"/>
      <c r="MJ62" s="129"/>
      <c r="MK62" s="129"/>
      <c r="ML62" s="129"/>
      <c r="MM62" s="129"/>
      <c r="MN62" s="129"/>
      <c r="MO62" s="129"/>
      <c r="MP62" s="129"/>
      <c r="MQ62" s="129"/>
      <c r="MR62" s="129"/>
      <c r="MS62" s="129"/>
      <c r="MT62" s="129"/>
      <c r="MU62" s="129"/>
      <c r="MV62" s="129"/>
      <c r="MW62" s="129"/>
      <c r="MX62" s="129"/>
      <c r="MY62" s="129"/>
      <c r="MZ62" s="129"/>
      <c r="NA62" s="129"/>
      <c r="NB62" s="129"/>
      <c r="NC62" s="129"/>
      <c r="ND62" s="129"/>
      <c r="NE62" s="129"/>
      <c r="NF62" s="129"/>
      <c r="NG62" s="129"/>
      <c r="NH62" s="129"/>
      <c r="NI62" s="129"/>
      <c r="NJ62" s="129"/>
      <c r="NK62" s="129"/>
      <c r="NL62" s="129"/>
      <c r="NM62" s="129"/>
      <c r="NN62" s="129"/>
      <c r="NO62" s="129"/>
      <c r="NP62" s="129"/>
      <c r="NQ62" s="129"/>
      <c r="NR62" s="129"/>
      <c r="NS62" s="129"/>
      <c r="NT62" s="129"/>
      <c r="NU62" s="129"/>
      <c r="NV62" s="129"/>
      <c r="NW62" s="129"/>
      <c r="NX62" s="129"/>
      <c r="NY62" s="129"/>
      <c r="NZ62" s="129"/>
      <c r="OA62" s="129"/>
      <c r="OB62" s="129"/>
      <c r="OC62" s="129"/>
      <c r="OD62" s="129"/>
      <c r="OE62" s="129"/>
      <c r="OF62" s="129"/>
      <c r="OG62" s="129"/>
      <c r="OH62" s="129"/>
      <c r="OI62" s="129"/>
      <c r="OJ62" s="129"/>
      <c r="OK62" s="129"/>
      <c r="OL62" s="129"/>
      <c r="OM62" s="129"/>
      <c r="ON62" s="129"/>
      <c r="OO62" s="129"/>
      <c r="OP62" s="129"/>
      <c r="OQ62" s="129"/>
      <c r="OR62" s="129"/>
      <c r="OS62" s="129"/>
      <c r="OT62" s="129"/>
      <c r="OU62" s="129"/>
      <c r="OV62" s="129"/>
      <c r="OW62" s="129"/>
      <c r="OX62" s="129"/>
      <c r="OY62" s="129"/>
      <c r="OZ62" s="129"/>
      <c r="PA62" s="129"/>
      <c r="PB62" s="129"/>
      <c r="PC62" s="129"/>
      <c r="PD62" s="129"/>
      <c r="PE62" s="129"/>
      <c r="PF62" s="129"/>
      <c r="PG62" s="129"/>
      <c r="PH62" s="129"/>
      <c r="PI62" s="129"/>
      <c r="PJ62" s="129"/>
      <c r="PK62" s="129"/>
      <c r="PL62" s="129"/>
      <c r="PM62" s="129"/>
      <c r="PN62" s="129"/>
      <c r="PO62" s="129"/>
      <c r="PP62" s="129"/>
      <c r="PQ62" s="129"/>
      <c r="PR62" s="129"/>
      <c r="PS62" s="129"/>
      <c r="PT62" s="129"/>
      <c r="PU62" s="129"/>
      <c r="PV62" s="129"/>
      <c r="PW62" s="129"/>
      <c r="PX62" s="129"/>
      <c r="PY62" s="129"/>
      <c r="PZ62" s="129"/>
      <c r="QA62" s="129"/>
      <c r="QB62" s="129"/>
      <c r="QC62" s="129"/>
      <c r="QD62" s="129"/>
      <c r="QE62" s="129"/>
      <c r="QF62" s="129"/>
      <c r="QG62" s="129"/>
      <c r="QH62" s="129"/>
      <c r="QI62" s="129"/>
      <c r="QJ62" s="129"/>
      <c r="QK62" s="129"/>
      <c r="QL62" s="129"/>
      <c r="QM62" s="129"/>
      <c r="QN62" s="129"/>
      <c r="QO62" s="129"/>
      <c r="QP62" s="129"/>
      <c r="QQ62" s="129"/>
      <c r="QR62" s="129"/>
      <c r="QS62" s="129"/>
      <c r="QT62" s="129"/>
      <c r="QU62" s="129"/>
      <c r="QV62" s="129"/>
      <c r="QW62" s="129"/>
      <c r="QX62" s="129"/>
      <c r="QY62" s="129"/>
      <c r="QZ62" s="129"/>
      <c r="RA62" s="129"/>
      <c r="RB62" s="129"/>
      <c r="RC62" s="129"/>
      <c r="RD62" s="129"/>
      <c r="RE62" s="129"/>
      <c r="RF62" s="129"/>
      <c r="RG62" s="129"/>
      <c r="RH62" s="129"/>
      <c r="RI62" s="129"/>
      <c r="RJ62" s="129"/>
      <c r="RK62" s="129"/>
      <c r="RL62" s="129"/>
      <c r="RM62" s="129"/>
      <c r="RN62" s="129"/>
      <c r="RO62" s="129"/>
      <c r="RP62" s="129"/>
      <c r="RQ62" s="129"/>
      <c r="RR62" s="129"/>
      <c r="RS62" s="129"/>
      <c r="RT62" s="129"/>
      <c r="RU62" s="129"/>
      <c r="RV62" s="129"/>
      <c r="RW62" s="129"/>
      <c r="RX62" s="129"/>
      <c r="RY62" s="129"/>
      <c r="RZ62" s="129"/>
      <c r="SA62" s="129"/>
      <c r="SB62" s="129"/>
      <c r="SC62" s="129"/>
      <c r="SD62" s="129"/>
      <c r="SE62" s="129"/>
      <c r="SF62" s="129"/>
      <c r="SG62" s="129"/>
      <c r="SH62" s="129"/>
      <c r="SI62" s="129"/>
      <c r="SJ62" s="129"/>
      <c r="SK62" s="129"/>
      <c r="SL62" s="129"/>
      <c r="SM62" s="129"/>
      <c r="SN62" s="129"/>
      <c r="SO62" s="129"/>
      <c r="SP62" s="129"/>
      <c r="SQ62" s="129"/>
      <c r="SR62" s="129"/>
      <c r="SS62" s="129"/>
      <c r="ST62" s="129"/>
      <c r="SU62" s="129"/>
      <c r="SV62" s="129"/>
      <c r="SW62" s="129"/>
      <c r="SX62" s="129"/>
      <c r="SY62" s="129"/>
      <c r="SZ62" s="129"/>
      <c r="TA62" s="129"/>
      <c r="TB62" s="129"/>
      <c r="TC62" s="129"/>
      <c r="TD62" s="129"/>
      <c r="TE62" s="129"/>
      <c r="TF62" s="129"/>
      <c r="TG62" s="129"/>
      <c r="TH62" s="129"/>
      <c r="TI62" s="129"/>
      <c r="TJ62" s="129"/>
      <c r="TK62" s="129"/>
      <c r="TL62" s="129"/>
      <c r="TM62" s="129"/>
      <c r="TN62" s="129"/>
      <c r="TO62" s="129"/>
      <c r="TP62" s="129"/>
      <c r="TQ62" s="129"/>
      <c r="TR62" s="129"/>
      <c r="TS62" s="129"/>
      <c r="TT62" s="129"/>
      <c r="TU62" s="129"/>
      <c r="TV62" s="129"/>
      <c r="TW62" s="129"/>
      <c r="TX62" s="129"/>
      <c r="TY62" s="129"/>
      <c r="TZ62" s="129"/>
      <c r="UA62" s="129"/>
      <c r="UB62" s="129"/>
      <c r="UC62" s="129"/>
      <c r="UD62" s="129"/>
      <c r="UE62" s="129"/>
      <c r="UF62" s="129"/>
      <c r="UG62" s="129"/>
      <c r="UH62" s="129"/>
      <c r="UI62" s="129"/>
      <c r="UJ62" s="129"/>
      <c r="UK62" s="129"/>
      <c r="UL62" s="129"/>
      <c r="UM62" s="129"/>
      <c r="UN62" s="129"/>
      <c r="UO62" s="129"/>
      <c r="UP62" s="129"/>
      <c r="UQ62" s="129"/>
      <c r="UR62" s="129"/>
      <c r="US62" s="129"/>
      <c r="UT62" s="129"/>
      <c r="UU62" s="129"/>
      <c r="UV62" s="129"/>
      <c r="UW62" s="129"/>
      <c r="UX62" s="129"/>
      <c r="UY62" s="129"/>
      <c r="UZ62" s="129"/>
      <c r="VA62" s="129"/>
      <c r="VB62" s="129"/>
      <c r="VC62" s="129"/>
      <c r="VD62" s="129"/>
      <c r="VE62" s="129"/>
      <c r="VF62" s="129"/>
      <c r="VG62" s="129"/>
      <c r="VH62" s="129"/>
      <c r="VI62" s="129"/>
      <c r="VJ62" s="129"/>
      <c r="VK62" s="129"/>
      <c r="VL62" s="129"/>
      <c r="VM62" s="129"/>
      <c r="VN62" s="129"/>
      <c r="VO62" s="129"/>
      <c r="VP62" s="129"/>
      <c r="VQ62" s="129"/>
      <c r="VR62" s="129"/>
      <c r="VS62" s="129"/>
      <c r="VT62" s="129"/>
      <c r="VU62" s="129"/>
      <c r="VV62" s="129"/>
      <c r="VW62" s="129"/>
      <c r="VX62" s="129"/>
      <c r="VY62" s="129"/>
      <c r="VZ62" s="129"/>
      <c r="WA62" s="129"/>
      <c r="WB62" s="129"/>
      <c r="WC62" s="129"/>
      <c r="WD62" s="129"/>
      <c r="WE62" s="129"/>
      <c r="WF62" s="129"/>
      <c r="WG62" s="129"/>
      <c r="WH62" s="129"/>
      <c r="WI62" s="129"/>
      <c r="WJ62" s="129"/>
      <c r="WK62" s="129"/>
      <c r="WL62" s="129"/>
      <c r="WM62" s="129"/>
      <c r="WN62" s="129"/>
      <c r="WO62" s="129"/>
      <c r="WP62" s="129"/>
      <c r="WQ62" s="129"/>
      <c r="WR62" s="129"/>
      <c r="WS62" s="129"/>
      <c r="WT62" s="129"/>
      <c r="WU62" s="129"/>
      <c r="WV62" s="129"/>
      <c r="WW62" s="129"/>
      <c r="WX62" s="129"/>
      <c r="WY62" s="129"/>
      <c r="WZ62" s="129"/>
      <c r="XA62" s="129"/>
      <c r="XB62" s="129"/>
      <c r="XC62" s="129"/>
      <c r="XD62" s="129"/>
      <c r="XE62" s="129"/>
      <c r="XF62" s="129"/>
      <c r="XG62" s="129"/>
      <c r="XH62" s="129"/>
      <c r="XI62" s="129"/>
      <c r="XJ62" s="129"/>
      <c r="XK62" s="129"/>
      <c r="XL62" s="129"/>
      <c r="XM62" s="129"/>
      <c r="XN62" s="129"/>
      <c r="XO62" s="129"/>
      <c r="XP62" s="129"/>
      <c r="XQ62" s="129"/>
      <c r="XR62" s="129"/>
      <c r="XS62" s="129"/>
      <c r="XT62" s="129"/>
      <c r="XU62" s="129"/>
      <c r="XV62" s="129"/>
      <c r="XW62" s="129"/>
      <c r="XX62" s="129"/>
      <c r="XY62" s="129"/>
      <c r="XZ62" s="129"/>
      <c r="YA62" s="129"/>
      <c r="YB62" s="129"/>
      <c r="YC62" s="129"/>
      <c r="YD62" s="129"/>
      <c r="YE62" s="129"/>
      <c r="YF62" s="129"/>
      <c r="YG62" s="129"/>
      <c r="YH62" s="129"/>
      <c r="YI62" s="129"/>
      <c r="YJ62" s="129"/>
      <c r="YK62" s="129"/>
      <c r="YL62" s="129"/>
      <c r="YM62" s="129"/>
      <c r="YN62" s="129"/>
      <c r="YO62" s="129"/>
      <c r="YP62" s="129"/>
      <c r="YQ62" s="129"/>
      <c r="YR62" s="129"/>
      <c r="YS62" s="129"/>
      <c r="YT62" s="129"/>
      <c r="YU62" s="129"/>
      <c r="YV62" s="129"/>
      <c r="YW62" s="129"/>
      <c r="YX62" s="129"/>
      <c r="YY62" s="129"/>
      <c r="YZ62" s="129"/>
      <c r="ZA62" s="129"/>
      <c r="ZB62" s="129"/>
      <c r="ZC62" s="129"/>
      <c r="ZD62" s="129"/>
      <c r="ZE62" s="129"/>
      <c r="ZF62" s="129"/>
      <c r="ZG62" s="129"/>
      <c r="ZH62" s="129"/>
      <c r="ZI62" s="129"/>
      <c r="ZJ62" s="129"/>
      <c r="ZK62" s="129"/>
      <c r="ZL62" s="129"/>
      <c r="ZM62" s="129"/>
      <c r="ZN62" s="129"/>
      <c r="ZO62" s="129"/>
      <c r="ZP62" s="129"/>
      <c r="ZQ62" s="129"/>
      <c r="ZR62" s="129"/>
      <c r="ZS62" s="129"/>
      <c r="ZT62" s="129"/>
      <c r="ZU62" s="129"/>
      <c r="ZV62" s="129"/>
      <c r="ZW62" s="129"/>
      <c r="ZX62" s="129"/>
      <c r="ZY62" s="129"/>
      <c r="ZZ62" s="129"/>
      <c r="AAA62" s="129"/>
      <c r="AAB62" s="129"/>
      <c r="AAC62" s="129"/>
      <c r="AAD62" s="129"/>
      <c r="AAE62" s="129"/>
      <c r="AAF62" s="129"/>
      <c r="AAG62" s="129"/>
      <c r="AAH62" s="129"/>
      <c r="AAI62" s="129"/>
      <c r="AAJ62" s="129"/>
      <c r="AAK62" s="129"/>
      <c r="AAL62" s="129"/>
      <c r="AAM62" s="129"/>
      <c r="AAN62" s="129"/>
      <c r="AAO62" s="129"/>
      <c r="AAP62" s="129"/>
      <c r="AAQ62" s="129"/>
      <c r="AAR62" s="129"/>
      <c r="AAS62" s="129"/>
      <c r="AAT62" s="129"/>
      <c r="AAU62" s="129"/>
      <c r="AAV62" s="129"/>
      <c r="AAW62" s="129"/>
      <c r="AAX62" s="129"/>
      <c r="AAY62" s="129"/>
      <c r="AAZ62" s="129"/>
      <c r="ABA62" s="129"/>
      <c r="ABB62" s="129"/>
      <c r="ABC62" s="129"/>
      <c r="ABD62" s="129"/>
      <c r="ABE62" s="129"/>
      <c r="ABF62" s="129"/>
      <c r="ABG62" s="129"/>
      <c r="ABH62" s="129"/>
      <c r="ABI62" s="129"/>
      <c r="ABJ62" s="129"/>
      <c r="ABK62" s="129"/>
      <c r="ABL62" s="129"/>
      <c r="ABM62" s="129"/>
      <c r="ABN62" s="129"/>
      <c r="ABO62" s="129"/>
      <c r="ABP62" s="129"/>
      <c r="ABQ62" s="129"/>
      <c r="ABR62" s="129"/>
      <c r="ABS62" s="129"/>
      <c r="ABT62" s="129"/>
      <c r="ABU62" s="129"/>
      <c r="ABV62" s="129"/>
      <c r="ABW62" s="129"/>
      <c r="ABX62" s="129"/>
      <c r="ABY62" s="129"/>
      <c r="ABZ62" s="129"/>
      <c r="ACA62" s="129"/>
      <c r="ACB62" s="129"/>
      <c r="ACC62" s="129"/>
      <c r="ACD62" s="129"/>
      <c r="ACE62" s="129"/>
      <c r="ACF62" s="129"/>
      <c r="ACG62" s="129"/>
      <c r="ACH62" s="129"/>
      <c r="ACI62" s="129"/>
      <c r="ACJ62" s="129"/>
      <c r="ACK62" s="129"/>
      <c r="ACL62" s="129"/>
      <c r="ACM62" s="129"/>
      <c r="ACN62" s="129"/>
      <c r="ACO62" s="129"/>
      <c r="ACP62" s="129"/>
      <c r="ACQ62" s="129"/>
      <c r="ACR62" s="129"/>
      <c r="ACS62" s="129"/>
      <c r="ACT62" s="129"/>
      <c r="ACU62" s="129"/>
      <c r="ACV62" s="129"/>
      <c r="ACW62" s="129"/>
      <c r="ACX62" s="129"/>
      <c r="ACY62" s="129"/>
      <c r="ACZ62" s="129"/>
      <c r="ADA62" s="129"/>
      <c r="ADB62" s="129"/>
      <c r="ADC62" s="129"/>
      <c r="ADD62" s="129"/>
      <c r="ADE62" s="129"/>
      <c r="ADF62" s="129"/>
      <c r="ADG62" s="129"/>
      <c r="ADH62" s="129"/>
      <c r="ADI62" s="129"/>
      <c r="ADJ62" s="129"/>
      <c r="ADK62" s="129"/>
      <c r="ADL62" s="129"/>
      <c r="ADM62" s="129"/>
      <c r="ADN62" s="129"/>
      <c r="ADO62" s="129"/>
      <c r="ADP62" s="129"/>
      <c r="ADQ62" s="129"/>
      <c r="ADR62" s="129"/>
      <c r="ADS62" s="129"/>
      <c r="ADT62" s="129"/>
      <c r="ADU62" s="129"/>
      <c r="ADV62" s="129"/>
      <c r="ADW62" s="129"/>
      <c r="ADX62" s="129"/>
      <c r="ADY62" s="129"/>
      <c r="ADZ62" s="129"/>
      <c r="AEA62" s="129"/>
      <c r="AEB62" s="129"/>
      <c r="AEC62" s="129"/>
      <c r="AED62" s="129"/>
      <c r="AEE62" s="129"/>
      <c r="AEF62" s="129"/>
      <c r="AEG62" s="129"/>
      <c r="AEH62" s="129"/>
      <c r="AEI62" s="129"/>
      <c r="AEJ62" s="129"/>
      <c r="AEK62" s="129"/>
      <c r="AEL62" s="129"/>
      <c r="AEM62" s="129"/>
      <c r="AEN62" s="129"/>
      <c r="AEO62" s="129"/>
      <c r="AEP62" s="129"/>
      <c r="AEQ62" s="129"/>
      <c r="AER62" s="129"/>
      <c r="AES62" s="129"/>
      <c r="AET62" s="129"/>
      <c r="AEU62" s="129"/>
      <c r="AEV62" s="129"/>
      <c r="AEW62" s="129"/>
      <c r="AEX62" s="129"/>
      <c r="AEY62" s="129"/>
      <c r="AEZ62" s="129"/>
      <c r="AFA62" s="129"/>
      <c r="AFB62" s="129"/>
      <c r="AFC62" s="129"/>
      <c r="AFD62" s="129"/>
      <c r="AFE62" s="129"/>
      <c r="AFF62" s="129"/>
      <c r="AFG62" s="129"/>
      <c r="AFH62" s="129"/>
      <c r="AFI62" s="129"/>
      <c r="AFJ62" s="129"/>
      <c r="AFK62" s="129"/>
      <c r="AFL62" s="129"/>
      <c r="AFM62" s="129"/>
      <c r="AFN62" s="129"/>
      <c r="AFO62" s="129"/>
      <c r="AFP62" s="129"/>
      <c r="AFQ62" s="129"/>
      <c r="AFR62" s="129"/>
      <c r="AFS62" s="129"/>
      <c r="AFT62" s="129"/>
      <c r="AFU62" s="129"/>
      <c r="AFV62" s="129"/>
      <c r="AFW62" s="129"/>
      <c r="AFX62" s="129"/>
      <c r="AFY62" s="129"/>
      <c r="AFZ62" s="129"/>
      <c r="AGA62" s="129"/>
      <c r="AGB62" s="129"/>
      <c r="AGC62" s="129"/>
      <c r="AGD62" s="129"/>
      <c r="AGE62" s="129"/>
      <c r="AGF62" s="129"/>
      <c r="AGG62" s="129"/>
      <c r="AGH62" s="129"/>
      <c r="AGI62" s="129"/>
      <c r="AGJ62" s="129"/>
      <c r="AGK62" s="129"/>
      <c r="AGL62" s="129"/>
      <c r="AGM62" s="129"/>
      <c r="AGN62" s="129"/>
      <c r="AGO62" s="129"/>
      <c r="AGP62" s="129"/>
      <c r="AGQ62" s="129"/>
      <c r="AGR62" s="129"/>
      <c r="AGS62" s="129"/>
      <c r="AGT62" s="129"/>
      <c r="AGU62" s="129"/>
      <c r="AGV62" s="129"/>
      <c r="AGW62" s="129"/>
      <c r="AGX62" s="129"/>
      <c r="AGY62" s="129"/>
      <c r="AGZ62" s="129"/>
      <c r="AHA62" s="129"/>
      <c r="AHB62" s="129"/>
      <c r="AHC62" s="129"/>
      <c r="AHD62" s="129"/>
      <c r="AHE62" s="129"/>
      <c r="AHF62" s="129"/>
      <c r="AHG62" s="129"/>
      <c r="AHH62" s="129"/>
      <c r="AHI62" s="129"/>
      <c r="AHJ62" s="129"/>
      <c r="AHK62" s="129"/>
      <c r="AHL62" s="129"/>
      <c r="AHM62" s="129"/>
      <c r="AHN62" s="129"/>
      <c r="AHO62" s="129"/>
      <c r="AHP62" s="129"/>
      <c r="AHQ62" s="129"/>
      <c r="AHR62" s="129"/>
      <c r="AHS62" s="129"/>
      <c r="AHT62" s="129"/>
      <c r="AHU62" s="129"/>
      <c r="AHV62" s="129"/>
      <c r="AHW62" s="129"/>
      <c r="AHX62" s="129"/>
      <c r="AHY62" s="129"/>
      <c r="AHZ62" s="129"/>
      <c r="AIA62" s="129"/>
      <c r="AIB62" s="129"/>
      <c r="AIC62" s="129"/>
      <c r="AID62" s="129"/>
      <c r="AIE62" s="129"/>
      <c r="AIF62" s="129"/>
      <c r="AIG62" s="129"/>
      <c r="AIH62" s="129"/>
      <c r="AII62" s="129"/>
      <c r="AIJ62" s="129"/>
      <c r="AIK62" s="129"/>
      <c r="AIL62" s="129"/>
      <c r="AIM62" s="129"/>
      <c r="AIN62" s="129"/>
      <c r="AIO62" s="129"/>
      <c r="AIP62" s="129"/>
      <c r="AIQ62" s="129"/>
      <c r="AIR62" s="129"/>
      <c r="AIS62" s="129"/>
      <c r="AIT62" s="129"/>
      <c r="AIU62" s="129"/>
      <c r="AIV62" s="129"/>
      <c r="AIW62" s="129"/>
      <c r="AIX62" s="129"/>
      <c r="AIY62" s="129"/>
      <c r="AIZ62" s="129"/>
      <c r="AJA62" s="129"/>
      <c r="AJB62" s="129"/>
      <c r="AJC62" s="129"/>
      <c r="AJD62" s="129"/>
      <c r="AJE62" s="129"/>
      <c r="AJF62" s="129"/>
      <c r="AJG62" s="129"/>
      <c r="AJH62" s="129"/>
      <c r="AJI62" s="129"/>
      <c r="AJJ62" s="129"/>
      <c r="AJK62" s="129"/>
      <c r="AJL62" s="129"/>
      <c r="AJM62" s="129"/>
      <c r="AJN62" s="129"/>
      <c r="AJO62" s="129"/>
      <c r="AJP62" s="129"/>
      <c r="AJQ62" s="129"/>
      <c r="AJR62" s="129"/>
      <c r="AJS62" s="129"/>
      <c r="AJT62" s="129"/>
      <c r="AJU62" s="129"/>
      <c r="AJV62" s="129"/>
      <c r="AJW62" s="129"/>
      <c r="AJX62" s="129"/>
      <c r="AJY62" s="129"/>
      <c r="AJZ62" s="129"/>
      <c r="AKA62" s="129"/>
      <c r="AKB62" s="129"/>
      <c r="AKC62" s="129"/>
      <c r="AKD62" s="129"/>
      <c r="AKE62" s="129"/>
      <c r="AKF62" s="129"/>
      <c r="AKG62" s="129"/>
      <c r="AKH62" s="129"/>
      <c r="AKI62" s="129"/>
      <c r="AKJ62" s="129"/>
      <c r="AKK62" s="129"/>
      <c r="AKL62" s="129"/>
      <c r="AKM62" s="129"/>
      <c r="AKN62" s="129"/>
      <c r="AKO62" s="129"/>
      <c r="AKP62" s="129"/>
      <c r="AKQ62" s="129"/>
      <c r="AKR62" s="129"/>
      <c r="AKS62" s="129"/>
      <c r="AKT62" s="129"/>
      <c r="AKU62" s="129"/>
      <c r="AKV62" s="129"/>
      <c r="AKW62" s="129"/>
      <c r="AKX62" s="129"/>
      <c r="AKY62" s="129"/>
      <c r="AKZ62" s="129"/>
      <c r="ALA62" s="129"/>
      <c r="ALB62" s="129"/>
      <c r="ALC62" s="129"/>
      <c r="ALD62" s="129"/>
      <c r="ALE62" s="129"/>
      <c r="ALF62" s="129"/>
      <c r="ALG62" s="129"/>
      <c r="ALH62" s="129"/>
      <c r="ALI62" s="129"/>
      <c r="ALJ62" s="129"/>
      <c r="ALK62" s="129"/>
      <c r="ALL62" s="129"/>
      <c r="ALM62" s="129"/>
      <c r="ALN62" s="129"/>
      <c r="ALO62" s="129"/>
      <c r="ALP62" s="129"/>
      <c r="ALQ62" s="129"/>
      <c r="ALR62" s="129"/>
      <c r="ALS62" s="129"/>
      <c r="ALT62" s="129"/>
      <c r="ALU62" s="129"/>
      <c r="ALV62" s="129"/>
      <c r="ALW62" s="129"/>
      <c r="ALX62" s="129"/>
      <c r="ALY62" s="129"/>
      <c r="ALZ62" s="129"/>
      <c r="AMA62" s="129"/>
      <c r="AMB62" s="129"/>
      <c r="AMC62" s="129"/>
      <c r="AMD62" s="129"/>
      <c r="AME62" s="129"/>
      <c r="AMF62" s="129"/>
      <c r="AMG62" s="129"/>
      <c r="AMH62" s="129"/>
      <c r="AMI62" s="129"/>
      <c r="AMJ62" s="129"/>
      <c r="AMK62" s="129"/>
    </row>
    <row r="63" spans="1:1025" s="131" customFormat="1">
      <c r="A63" s="129" t="s">
        <v>34</v>
      </c>
      <c r="B63" s="169" t="s">
        <v>131</v>
      </c>
      <c r="C63" s="156" t="str">
        <f>VLOOKUP(B63,A_soortinfo!C:F,4,FALSE)</f>
        <v>nvt</v>
      </c>
      <c r="D63" s="181">
        <v>0</v>
      </c>
      <c r="E63" s="181">
        <v>0</v>
      </c>
      <c r="F63" s="181">
        <v>0</v>
      </c>
      <c r="G63" s="181">
        <v>0</v>
      </c>
      <c r="H63" s="181">
        <v>0</v>
      </c>
      <c r="I63" s="181">
        <v>0</v>
      </c>
      <c r="J63" s="181">
        <v>0</v>
      </c>
      <c r="K63" s="181">
        <v>0</v>
      </c>
      <c r="L63" s="132"/>
      <c r="M63" s="132"/>
      <c r="N63" s="181">
        <v>0</v>
      </c>
      <c r="O63" s="132"/>
      <c r="P63" s="132"/>
      <c r="Q63" s="181">
        <v>0</v>
      </c>
      <c r="R63" s="132"/>
      <c r="S63" s="132"/>
      <c r="T63" s="181">
        <v>0</v>
      </c>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c r="BM63" s="129"/>
      <c r="BN63" s="129"/>
      <c r="BO63" s="129"/>
      <c r="BP63" s="129"/>
      <c r="BQ63" s="129"/>
      <c r="BR63" s="129"/>
      <c r="BS63" s="129"/>
      <c r="BT63" s="129"/>
      <c r="BU63" s="129"/>
      <c r="BV63" s="129"/>
      <c r="BW63" s="129"/>
      <c r="BX63" s="129"/>
      <c r="BY63" s="129"/>
      <c r="BZ63" s="129"/>
      <c r="CA63" s="129"/>
      <c r="CB63" s="129"/>
      <c r="CC63" s="129"/>
      <c r="CD63" s="129"/>
      <c r="CE63" s="129"/>
      <c r="CF63" s="129"/>
      <c r="CG63" s="129"/>
      <c r="CH63" s="129"/>
      <c r="CI63" s="129"/>
      <c r="CJ63" s="129"/>
      <c r="CK63" s="129"/>
      <c r="CL63" s="129"/>
      <c r="CM63" s="129"/>
      <c r="CN63" s="129"/>
      <c r="CO63" s="129"/>
      <c r="CP63" s="129"/>
      <c r="CQ63" s="129"/>
      <c r="CR63" s="129"/>
      <c r="CS63" s="129"/>
      <c r="CT63" s="129"/>
      <c r="CU63" s="129"/>
      <c r="CV63" s="129"/>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c r="EO63" s="129"/>
      <c r="EP63" s="129"/>
      <c r="EQ63" s="129"/>
      <c r="ER63" s="129"/>
      <c r="ES63" s="129"/>
      <c r="ET63" s="129"/>
      <c r="EU63" s="129"/>
      <c r="EV63" s="129"/>
      <c r="EW63" s="129"/>
      <c r="EX63" s="129"/>
      <c r="EY63" s="129"/>
      <c r="EZ63" s="129"/>
      <c r="FA63" s="129"/>
      <c r="FB63" s="129"/>
      <c r="FC63" s="129"/>
      <c r="FD63" s="129"/>
      <c r="FE63" s="129"/>
      <c r="FF63" s="129"/>
      <c r="FG63" s="129"/>
      <c r="FH63" s="129"/>
      <c r="FI63" s="129"/>
      <c r="FJ63" s="129"/>
      <c r="FK63" s="129"/>
      <c r="FL63" s="129"/>
      <c r="FM63" s="129"/>
      <c r="FN63" s="129"/>
      <c r="FO63" s="129"/>
      <c r="FP63" s="129"/>
      <c r="FQ63" s="129"/>
      <c r="FR63" s="129"/>
      <c r="FS63" s="129"/>
      <c r="FT63" s="129"/>
      <c r="FU63" s="129"/>
      <c r="FV63" s="129"/>
      <c r="FW63" s="129"/>
      <c r="FX63" s="129"/>
      <c r="FY63" s="129"/>
      <c r="FZ63" s="129"/>
      <c r="GA63" s="129"/>
      <c r="GB63" s="129"/>
      <c r="GC63" s="129"/>
      <c r="GD63" s="129"/>
      <c r="GE63" s="129"/>
      <c r="GF63" s="129"/>
      <c r="GG63" s="129"/>
      <c r="GH63" s="129"/>
      <c r="GI63" s="129"/>
      <c r="GJ63" s="129"/>
      <c r="GK63" s="129"/>
      <c r="GL63" s="129"/>
      <c r="GM63" s="129"/>
      <c r="GN63" s="129"/>
      <c r="GO63" s="129"/>
      <c r="GP63" s="129"/>
      <c r="GQ63" s="129"/>
      <c r="GR63" s="129"/>
      <c r="GS63" s="129"/>
      <c r="GT63" s="129"/>
      <c r="GU63" s="129"/>
      <c r="GV63" s="129"/>
      <c r="GW63" s="129"/>
      <c r="GX63" s="129"/>
      <c r="GY63" s="129"/>
      <c r="GZ63" s="129"/>
      <c r="HA63" s="129"/>
      <c r="HB63" s="129"/>
      <c r="HC63" s="129"/>
      <c r="HD63" s="129"/>
      <c r="HE63" s="129"/>
      <c r="HF63" s="129"/>
      <c r="HG63" s="129"/>
      <c r="HH63" s="129"/>
      <c r="HI63" s="129"/>
      <c r="HJ63" s="129"/>
      <c r="HK63" s="129"/>
      <c r="HL63" s="129"/>
      <c r="HM63" s="129"/>
      <c r="HN63" s="129"/>
      <c r="HO63" s="129"/>
      <c r="HP63" s="129"/>
      <c r="HQ63" s="129"/>
      <c r="HR63" s="129"/>
      <c r="HS63" s="129"/>
      <c r="HT63" s="129"/>
      <c r="HU63" s="129"/>
      <c r="HV63" s="129"/>
      <c r="HW63" s="129"/>
      <c r="HX63" s="129"/>
      <c r="HY63" s="129"/>
      <c r="HZ63" s="129"/>
      <c r="IA63" s="129"/>
      <c r="IB63" s="129"/>
      <c r="IC63" s="129"/>
      <c r="ID63" s="129"/>
      <c r="IE63" s="129"/>
      <c r="IF63" s="129"/>
      <c r="IG63" s="129"/>
      <c r="IH63" s="129"/>
      <c r="II63" s="129"/>
      <c r="IJ63" s="129"/>
      <c r="IK63" s="129"/>
      <c r="IL63" s="129"/>
      <c r="IM63" s="129"/>
      <c r="IN63" s="129"/>
      <c r="IO63" s="129"/>
      <c r="IP63" s="129"/>
      <c r="IQ63" s="129"/>
      <c r="IR63" s="129"/>
      <c r="IS63" s="129"/>
      <c r="IT63" s="129"/>
      <c r="IU63" s="129"/>
      <c r="IV63" s="129"/>
      <c r="IW63" s="129"/>
      <c r="IX63" s="129"/>
      <c r="IY63" s="129"/>
      <c r="IZ63" s="129"/>
      <c r="JA63" s="129"/>
      <c r="JB63" s="129"/>
      <c r="JC63" s="129"/>
      <c r="JD63" s="129"/>
      <c r="JE63" s="129"/>
      <c r="JF63" s="129"/>
      <c r="JG63" s="129"/>
      <c r="JH63" s="129"/>
      <c r="JI63" s="129"/>
      <c r="JJ63" s="129"/>
      <c r="JK63" s="129"/>
      <c r="JL63" s="129"/>
      <c r="JM63" s="129"/>
      <c r="JN63" s="129"/>
      <c r="JO63" s="129"/>
      <c r="JP63" s="129"/>
      <c r="JQ63" s="129"/>
      <c r="JR63" s="129"/>
      <c r="JS63" s="129"/>
      <c r="JT63" s="129"/>
      <c r="JU63" s="129"/>
      <c r="JV63" s="129"/>
      <c r="JW63" s="129"/>
      <c r="JX63" s="129"/>
      <c r="JY63" s="129"/>
      <c r="JZ63" s="129"/>
      <c r="KA63" s="129"/>
      <c r="KB63" s="129"/>
      <c r="KC63" s="129"/>
      <c r="KD63" s="129"/>
      <c r="KE63" s="129"/>
      <c r="KF63" s="129"/>
      <c r="KG63" s="129"/>
      <c r="KH63" s="129"/>
      <c r="KI63" s="129"/>
      <c r="KJ63" s="129"/>
      <c r="KK63" s="129"/>
      <c r="KL63" s="129"/>
      <c r="KM63" s="129"/>
      <c r="KN63" s="129"/>
      <c r="KO63" s="129"/>
      <c r="KP63" s="129"/>
      <c r="KQ63" s="129"/>
      <c r="KR63" s="129"/>
      <c r="KS63" s="129"/>
      <c r="KT63" s="129"/>
      <c r="KU63" s="129"/>
      <c r="KV63" s="129"/>
      <c r="KW63" s="129"/>
      <c r="KX63" s="129"/>
      <c r="KY63" s="129"/>
      <c r="KZ63" s="129"/>
      <c r="LA63" s="129"/>
      <c r="LB63" s="129"/>
      <c r="LC63" s="129"/>
      <c r="LD63" s="129"/>
      <c r="LE63" s="129"/>
      <c r="LF63" s="129"/>
      <c r="LG63" s="129"/>
      <c r="LH63" s="129"/>
      <c r="LI63" s="129"/>
      <c r="LJ63" s="129"/>
      <c r="LK63" s="129"/>
      <c r="LL63" s="129"/>
      <c r="LM63" s="129"/>
      <c r="LN63" s="129"/>
      <c r="LO63" s="129"/>
      <c r="LP63" s="129"/>
      <c r="LQ63" s="129"/>
      <c r="LR63" s="129"/>
      <c r="LS63" s="129"/>
      <c r="LT63" s="129"/>
      <c r="LU63" s="129"/>
      <c r="LV63" s="129"/>
      <c r="LW63" s="129"/>
      <c r="LX63" s="129"/>
      <c r="LY63" s="129"/>
      <c r="LZ63" s="129"/>
      <c r="MA63" s="129"/>
      <c r="MB63" s="129"/>
      <c r="MC63" s="129"/>
      <c r="MD63" s="129"/>
      <c r="ME63" s="129"/>
      <c r="MF63" s="129"/>
      <c r="MG63" s="129"/>
      <c r="MH63" s="129"/>
      <c r="MI63" s="129"/>
      <c r="MJ63" s="129"/>
      <c r="MK63" s="129"/>
      <c r="ML63" s="129"/>
      <c r="MM63" s="129"/>
      <c r="MN63" s="129"/>
      <c r="MO63" s="129"/>
      <c r="MP63" s="129"/>
      <c r="MQ63" s="129"/>
      <c r="MR63" s="129"/>
      <c r="MS63" s="129"/>
      <c r="MT63" s="129"/>
      <c r="MU63" s="129"/>
      <c r="MV63" s="129"/>
      <c r="MW63" s="129"/>
      <c r="MX63" s="129"/>
      <c r="MY63" s="129"/>
      <c r="MZ63" s="129"/>
      <c r="NA63" s="129"/>
      <c r="NB63" s="129"/>
      <c r="NC63" s="129"/>
      <c r="ND63" s="129"/>
      <c r="NE63" s="129"/>
      <c r="NF63" s="129"/>
      <c r="NG63" s="129"/>
      <c r="NH63" s="129"/>
      <c r="NI63" s="129"/>
      <c r="NJ63" s="129"/>
      <c r="NK63" s="129"/>
      <c r="NL63" s="129"/>
      <c r="NM63" s="129"/>
      <c r="NN63" s="129"/>
      <c r="NO63" s="129"/>
      <c r="NP63" s="129"/>
      <c r="NQ63" s="129"/>
      <c r="NR63" s="129"/>
      <c r="NS63" s="129"/>
      <c r="NT63" s="129"/>
      <c r="NU63" s="129"/>
      <c r="NV63" s="129"/>
      <c r="NW63" s="129"/>
      <c r="NX63" s="129"/>
      <c r="NY63" s="129"/>
      <c r="NZ63" s="129"/>
      <c r="OA63" s="129"/>
      <c r="OB63" s="129"/>
      <c r="OC63" s="129"/>
      <c r="OD63" s="129"/>
      <c r="OE63" s="129"/>
      <c r="OF63" s="129"/>
      <c r="OG63" s="129"/>
      <c r="OH63" s="129"/>
      <c r="OI63" s="129"/>
      <c r="OJ63" s="129"/>
      <c r="OK63" s="129"/>
      <c r="OL63" s="129"/>
      <c r="OM63" s="129"/>
      <c r="ON63" s="129"/>
      <c r="OO63" s="129"/>
      <c r="OP63" s="129"/>
      <c r="OQ63" s="129"/>
      <c r="OR63" s="129"/>
      <c r="OS63" s="129"/>
      <c r="OT63" s="129"/>
      <c r="OU63" s="129"/>
      <c r="OV63" s="129"/>
      <c r="OW63" s="129"/>
      <c r="OX63" s="129"/>
      <c r="OY63" s="129"/>
      <c r="OZ63" s="129"/>
      <c r="PA63" s="129"/>
      <c r="PB63" s="129"/>
      <c r="PC63" s="129"/>
      <c r="PD63" s="129"/>
      <c r="PE63" s="129"/>
      <c r="PF63" s="129"/>
      <c r="PG63" s="129"/>
      <c r="PH63" s="129"/>
      <c r="PI63" s="129"/>
      <c r="PJ63" s="129"/>
      <c r="PK63" s="129"/>
      <c r="PL63" s="129"/>
      <c r="PM63" s="129"/>
      <c r="PN63" s="129"/>
      <c r="PO63" s="129"/>
      <c r="PP63" s="129"/>
      <c r="PQ63" s="129"/>
      <c r="PR63" s="129"/>
      <c r="PS63" s="129"/>
      <c r="PT63" s="129"/>
      <c r="PU63" s="129"/>
      <c r="PV63" s="129"/>
      <c r="PW63" s="129"/>
      <c r="PX63" s="129"/>
      <c r="PY63" s="129"/>
      <c r="PZ63" s="129"/>
      <c r="QA63" s="129"/>
      <c r="QB63" s="129"/>
      <c r="QC63" s="129"/>
      <c r="QD63" s="129"/>
      <c r="QE63" s="129"/>
      <c r="QF63" s="129"/>
      <c r="QG63" s="129"/>
      <c r="QH63" s="129"/>
      <c r="QI63" s="129"/>
      <c r="QJ63" s="129"/>
      <c r="QK63" s="129"/>
      <c r="QL63" s="129"/>
      <c r="QM63" s="129"/>
      <c r="QN63" s="129"/>
      <c r="QO63" s="129"/>
      <c r="QP63" s="129"/>
      <c r="QQ63" s="129"/>
      <c r="QR63" s="129"/>
      <c r="QS63" s="129"/>
      <c r="QT63" s="129"/>
      <c r="QU63" s="129"/>
      <c r="QV63" s="129"/>
      <c r="QW63" s="129"/>
      <c r="QX63" s="129"/>
      <c r="QY63" s="129"/>
      <c r="QZ63" s="129"/>
      <c r="RA63" s="129"/>
      <c r="RB63" s="129"/>
      <c r="RC63" s="129"/>
      <c r="RD63" s="129"/>
      <c r="RE63" s="129"/>
      <c r="RF63" s="129"/>
      <c r="RG63" s="129"/>
      <c r="RH63" s="129"/>
      <c r="RI63" s="129"/>
      <c r="RJ63" s="129"/>
      <c r="RK63" s="129"/>
      <c r="RL63" s="129"/>
      <c r="RM63" s="129"/>
      <c r="RN63" s="129"/>
      <c r="RO63" s="129"/>
      <c r="RP63" s="129"/>
      <c r="RQ63" s="129"/>
      <c r="RR63" s="129"/>
      <c r="RS63" s="129"/>
      <c r="RT63" s="129"/>
      <c r="RU63" s="129"/>
      <c r="RV63" s="129"/>
      <c r="RW63" s="129"/>
      <c r="RX63" s="129"/>
      <c r="RY63" s="129"/>
      <c r="RZ63" s="129"/>
      <c r="SA63" s="129"/>
      <c r="SB63" s="129"/>
      <c r="SC63" s="129"/>
      <c r="SD63" s="129"/>
      <c r="SE63" s="129"/>
      <c r="SF63" s="129"/>
      <c r="SG63" s="129"/>
      <c r="SH63" s="129"/>
      <c r="SI63" s="129"/>
      <c r="SJ63" s="129"/>
      <c r="SK63" s="129"/>
      <c r="SL63" s="129"/>
      <c r="SM63" s="129"/>
      <c r="SN63" s="129"/>
      <c r="SO63" s="129"/>
      <c r="SP63" s="129"/>
      <c r="SQ63" s="129"/>
      <c r="SR63" s="129"/>
      <c r="SS63" s="129"/>
      <c r="ST63" s="129"/>
      <c r="SU63" s="129"/>
      <c r="SV63" s="129"/>
      <c r="SW63" s="129"/>
      <c r="SX63" s="129"/>
      <c r="SY63" s="129"/>
      <c r="SZ63" s="129"/>
      <c r="TA63" s="129"/>
      <c r="TB63" s="129"/>
      <c r="TC63" s="129"/>
      <c r="TD63" s="129"/>
      <c r="TE63" s="129"/>
      <c r="TF63" s="129"/>
      <c r="TG63" s="129"/>
      <c r="TH63" s="129"/>
      <c r="TI63" s="129"/>
      <c r="TJ63" s="129"/>
      <c r="TK63" s="129"/>
      <c r="TL63" s="129"/>
      <c r="TM63" s="129"/>
      <c r="TN63" s="129"/>
      <c r="TO63" s="129"/>
      <c r="TP63" s="129"/>
      <c r="TQ63" s="129"/>
      <c r="TR63" s="129"/>
      <c r="TS63" s="129"/>
      <c r="TT63" s="129"/>
      <c r="TU63" s="129"/>
      <c r="TV63" s="129"/>
      <c r="TW63" s="129"/>
      <c r="TX63" s="129"/>
      <c r="TY63" s="129"/>
      <c r="TZ63" s="129"/>
      <c r="UA63" s="129"/>
      <c r="UB63" s="129"/>
      <c r="UC63" s="129"/>
      <c r="UD63" s="129"/>
      <c r="UE63" s="129"/>
      <c r="UF63" s="129"/>
      <c r="UG63" s="129"/>
      <c r="UH63" s="129"/>
      <c r="UI63" s="129"/>
      <c r="UJ63" s="129"/>
      <c r="UK63" s="129"/>
      <c r="UL63" s="129"/>
      <c r="UM63" s="129"/>
      <c r="UN63" s="129"/>
      <c r="UO63" s="129"/>
      <c r="UP63" s="129"/>
      <c r="UQ63" s="129"/>
      <c r="UR63" s="129"/>
      <c r="US63" s="129"/>
      <c r="UT63" s="129"/>
      <c r="UU63" s="129"/>
      <c r="UV63" s="129"/>
      <c r="UW63" s="129"/>
      <c r="UX63" s="129"/>
      <c r="UY63" s="129"/>
      <c r="UZ63" s="129"/>
      <c r="VA63" s="129"/>
      <c r="VB63" s="129"/>
      <c r="VC63" s="129"/>
      <c r="VD63" s="129"/>
      <c r="VE63" s="129"/>
      <c r="VF63" s="129"/>
      <c r="VG63" s="129"/>
      <c r="VH63" s="129"/>
      <c r="VI63" s="129"/>
      <c r="VJ63" s="129"/>
      <c r="VK63" s="129"/>
      <c r="VL63" s="129"/>
      <c r="VM63" s="129"/>
      <c r="VN63" s="129"/>
      <c r="VO63" s="129"/>
      <c r="VP63" s="129"/>
      <c r="VQ63" s="129"/>
      <c r="VR63" s="129"/>
      <c r="VS63" s="129"/>
      <c r="VT63" s="129"/>
      <c r="VU63" s="129"/>
      <c r="VV63" s="129"/>
      <c r="VW63" s="129"/>
      <c r="VX63" s="129"/>
      <c r="VY63" s="129"/>
      <c r="VZ63" s="129"/>
      <c r="WA63" s="129"/>
      <c r="WB63" s="129"/>
      <c r="WC63" s="129"/>
      <c r="WD63" s="129"/>
      <c r="WE63" s="129"/>
      <c r="WF63" s="129"/>
      <c r="WG63" s="129"/>
      <c r="WH63" s="129"/>
      <c r="WI63" s="129"/>
      <c r="WJ63" s="129"/>
      <c r="WK63" s="129"/>
      <c r="WL63" s="129"/>
      <c r="WM63" s="129"/>
      <c r="WN63" s="129"/>
      <c r="WO63" s="129"/>
      <c r="WP63" s="129"/>
      <c r="WQ63" s="129"/>
      <c r="WR63" s="129"/>
      <c r="WS63" s="129"/>
      <c r="WT63" s="129"/>
      <c r="WU63" s="129"/>
      <c r="WV63" s="129"/>
      <c r="WW63" s="129"/>
      <c r="WX63" s="129"/>
      <c r="WY63" s="129"/>
      <c r="WZ63" s="129"/>
      <c r="XA63" s="129"/>
      <c r="XB63" s="129"/>
      <c r="XC63" s="129"/>
      <c r="XD63" s="129"/>
      <c r="XE63" s="129"/>
      <c r="XF63" s="129"/>
      <c r="XG63" s="129"/>
      <c r="XH63" s="129"/>
      <c r="XI63" s="129"/>
      <c r="XJ63" s="129"/>
      <c r="XK63" s="129"/>
      <c r="XL63" s="129"/>
      <c r="XM63" s="129"/>
      <c r="XN63" s="129"/>
      <c r="XO63" s="129"/>
      <c r="XP63" s="129"/>
      <c r="XQ63" s="129"/>
      <c r="XR63" s="129"/>
      <c r="XS63" s="129"/>
      <c r="XT63" s="129"/>
      <c r="XU63" s="129"/>
      <c r="XV63" s="129"/>
      <c r="XW63" s="129"/>
      <c r="XX63" s="129"/>
      <c r="XY63" s="129"/>
      <c r="XZ63" s="129"/>
      <c r="YA63" s="129"/>
      <c r="YB63" s="129"/>
      <c r="YC63" s="129"/>
      <c r="YD63" s="129"/>
      <c r="YE63" s="129"/>
      <c r="YF63" s="129"/>
      <c r="YG63" s="129"/>
      <c r="YH63" s="129"/>
      <c r="YI63" s="129"/>
      <c r="YJ63" s="129"/>
      <c r="YK63" s="129"/>
      <c r="YL63" s="129"/>
      <c r="YM63" s="129"/>
      <c r="YN63" s="129"/>
      <c r="YO63" s="129"/>
      <c r="YP63" s="129"/>
      <c r="YQ63" s="129"/>
      <c r="YR63" s="129"/>
      <c r="YS63" s="129"/>
      <c r="YT63" s="129"/>
      <c r="YU63" s="129"/>
      <c r="YV63" s="129"/>
      <c r="YW63" s="129"/>
      <c r="YX63" s="129"/>
      <c r="YY63" s="129"/>
      <c r="YZ63" s="129"/>
      <c r="ZA63" s="129"/>
      <c r="ZB63" s="129"/>
      <c r="ZC63" s="129"/>
      <c r="ZD63" s="129"/>
      <c r="ZE63" s="129"/>
      <c r="ZF63" s="129"/>
      <c r="ZG63" s="129"/>
      <c r="ZH63" s="129"/>
      <c r="ZI63" s="129"/>
      <c r="ZJ63" s="129"/>
      <c r="ZK63" s="129"/>
      <c r="ZL63" s="129"/>
      <c r="ZM63" s="129"/>
      <c r="ZN63" s="129"/>
      <c r="ZO63" s="129"/>
      <c r="ZP63" s="129"/>
      <c r="ZQ63" s="129"/>
      <c r="ZR63" s="129"/>
      <c r="ZS63" s="129"/>
      <c r="ZT63" s="129"/>
      <c r="ZU63" s="129"/>
      <c r="ZV63" s="129"/>
      <c r="ZW63" s="129"/>
      <c r="ZX63" s="129"/>
      <c r="ZY63" s="129"/>
      <c r="ZZ63" s="129"/>
      <c r="AAA63" s="129"/>
      <c r="AAB63" s="129"/>
      <c r="AAC63" s="129"/>
      <c r="AAD63" s="129"/>
      <c r="AAE63" s="129"/>
      <c r="AAF63" s="129"/>
      <c r="AAG63" s="129"/>
      <c r="AAH63" s="129"/>
      <c r="AAI63" s="129"/>
      <c r="AAJ63" s="129"/>
      <c r="AAK63" s="129"/>
      <c r="AAL63" s="129"/>
      <c r="AAM63" s="129"/>
      <c r="AAN63" s="129"/>
      <c r="AAO63" s="129"/>
      <c r="AAP63" s="129"/>
      <c r="AAQ63" s="129"/>
      <c r="AAR63" s="129"/>
      <c r="AAS63" s="129"/>
      <c r="AAT63" s="129"/>
      <c r="AAU63" s="129"/>
      <c r="AAV63" s="129"/>
      <c r="AAW63" s="129"/>
      <c r="AAX63" s="129"/>
      <c r="AAY63" s="129"/>
      <c r="AAZ63" s="129"/>
      <c r="ABA63" s="129"/>
      <c r="ABB63" s="129"/>
      <c r="ABC63" s="129"/>
      <c r="ABD63" s="129"/>
      <c r="ABE63" s="129"/>
      <c r="ABF63" s="129"/>
      <c r="ABG63" s="129"/>
      <c r="ABH63" s="129"/>
      <c r="ABI63" s="129"/>
      <c r="ABJ63" s="129"/>
      <c r="ABK63" s="129"/>
      <c r="ABL63" s="129"/>
      <c r="ABM63" s="129"/>
      <c r="ABN63" s="129"/>
      <c r="ABO63" s="129"/>
      <c r="ABP63" s="129"/>
      <c r="ABQ63" s="129"/>
      <c r="ABR63" s="129"/>
      <c r="ABS63" s="129"/>
      <c r="ABT63" s="129"/>
      <c r="ABU63" s="129"/>
      <c r="ABV63" s="129"/>
      <c r="ABW63" s="129"/>
      <c r="ABX63" s="129"/>
      <c r="ABY63" s="129"/>
      <c r="ABZ63" s="129"/>
      <c r="ACA63" s="129"/>
      <c r="ACB63" s="129"/>
      <c r="ACC63" s="129"/>
      <c r="ACD63" s="129"/>
      <c r="ACE63" s="129"/>
      <c r="ACF63" s="129"/>
      <c r="ACG63" s="129"/>
      <c r="ACH63" s="129"/>
      <c r="ACI63" s="129"/>
      <c r="ACJ63" s="129"/>
      <c r="ACK63" s="129"/>
      <c r="ACL63" s="129"/>
      <c r="ACM63" s="129"/>
      <c r="ACN63" s="129"/>
      <c r="ACO63" s="129"/>
      <c r="ACP63" s="129"/>
      <c r="ACQ63" s="129"/>
      <c r="ACR63" s="129"/>
      <c r="ACS63" s="129"/>
      <c r="ACT63" s="129"/>
      <c r="ACU63" s="129"/>
      <c r="ACV63" s="129"/>
      <c r="ACW63" s="129"/>
      <c r="ACX63" s="129"/>
      <c r="ACY63" s="129"/>
      <c r="ACZ63" s="129"/>
      <c r="ADA63" s="129"/>
      <c r="ADB63" s="129"/>
      <c r="ADC63" s="129"/>
      <c r="ADD63" s="129"/>
      <c r="ADE63" s="129"/>
      <c r="ADF63" s="129"/>
      <c r="ADG63" s="129"/>
      <c r="ADH63" s="129"/>
      <c r="ADI63" s="129"/>
      <c r="ADJ63" s="129"/>
      <c r="ADK63" s="129"/>
      <c r="ADL63" s="129"/>
      <c r="ADM63" s="129"/>
      <c r="ADN63" s="129"/>
      <c r="ADO63" s="129"/>
      <c r="ADP63" s="129"/>
      <c r="ADQ63" s="129"/>
      <c r="ADR63" s="129"/>
      <c r="ADS63" s="129"/>
      <c r="ADT63" s="129"/>
      <c r="ADU63" s="129"/>
      <c r="ADV63" s="129"/>
      <c r="ADW63" s="129"/>
      <c r="ADX63" s="129"/>
      <c r="ADY63" s="129"/>
      <c r="ADZ63" s="129"/>
      <c r="AEA63" s="129"/>
      <c r="AEB63" s="129"/>
      <c r="AEC63" s="129"/>
      <c r="AED63" s="129"/>
      <c r="AEE63" s="129"/>
      <c r="AEF63" s="129"/>
      <c r="AEG63" s="129"/>
      <c r="AEH63" s="129"/>
      <c r="AEI63" s="129"/>
      <c r="AEJ63" s="129"/>
      <c r="AEK63" s="129"/>
      <c r="AEL63" s="129"/>
      <c r="AEM63" s="129"/>
      <c r="AEN63" s="129"/>
      <c r="AEO63" s="129"/>
      <c r="AEP63" s="129"/>
      <c r="AEQ63" s="129"/>
      <c r="AER63" s="129"/>
      <c r="AES63" s="129"/>
      <c r="AET63" s="129"/>
      <c r="AEU63" s="129"/>
      <c r="AEV63" s="129"/>
      <c r="AEW63" s="129"/>
      <c r="AEX63" s="129"/>
      <c r="AEY63" s="129"/>
      <c r="AEZ63" s="129"/>
      <c r="AFA63" s="129"/>
      <c r="AFB63" s="129"/>
      <c r="AFC63" s="129"/>
      <c r="AFD63" s="129"/>
      <c r="AFE63" s="129"/>
      <c r="AFF63" s="129"/>
      <c r="AFG63" s="129"/>
      <c r="AFH63" s="129"/>
      <c r="AFI63" s="129"/>
      <c r="AFJ63" s="129"/>
      <c r="AFK63" s="129"/>
      <c r="AFL63" s="129"/>
      <c r="AFM63" s="129"/>
      <c r="AFN63" s="129"/>
      <c r="AFO63" s="129"/>
      <c r="AFP63" s="129"/>
      <c r="AFQ63" s="129"/>
      <c r="AFR63" s="129"/>
      <c r="AFS63" s="129"/>
      <c r="AFT63" s="129"/>
      <c r="AFU63" s="129"/>
      <c r="AFV63" s="129"/>
      <c r="AFW63" s="129"/>
      <c r="AFX63" s="129"/>
      <c r="AFY63" s="129"/>
      <c r="AFZ63" s="129"/>
      <c r="AGA63" s="129"/>
      <c r="AGB63" s="129"/>
      <c r="AGC63" s="129"/>
      <c r="AGD63" s="129"/>
      <c r="AGE63" s="129"/>
      <c r="AGF63" s="129"/>
      <c r="AGG63" s="129"/>
      <c r="AGH63" s="129"/>
      <c r="AGI63" s="129"/>
      <c r="AGJ63" s="129"/>
      <c r="AGK63" s="129"/>
      <c r="AGL63" s="129"/>
      <c r="AGM63" s="129"/>
      <c r="AGN63" s="129"/>
      <c r="AGO63" s="129"/>
      <c r="AGP63" s="129"/>
      <c r="AGQ63" s="129"/>
      <c r="AGR63" s="129"/>
      <c r="AGS63" s="129"/>
      <c r="AGT63" s="129"/>
      <c r="AGU63" s="129"/>
      <c r="AGV63" s="129"/>
      <c r="AGW63" s="129"/>
      <c r="AGX63" s="129"/>
      <c r="AGY63" s="129"/>
      <c r="AGZ63" s="129"/>
      <c r="AHA63" s="129"/>
      <c r="AHB63" s="129"/>
      <c r="AHC63" s="129"/>
      <c r="AHD63" s="129"/>
      <c r="AHE63" s="129"/>
      <c r="AHF63" s="129"/>
      <c r="AHG63" s="129"/>
      <c r="AHH63" s="129"/>
      <c r="AHI63" s="129"/>
      <c r="AHJ63" s="129"/>
      <c r="AHK63" s="129"/>
      <c r="AHL63" s="129"/>
      <c r="AHM63" s="129"/>
      <c r="AHN63" s="129"/>
      <c r="AHO63" s="129"/>
      <c r="AHP63" s="129"/>
      <c r="AHQ63" s="129"/>
      <c r="AHR63" s="129"/>
      <c r="AHS63" s="129"/>
      <c r="AHT63" s="129"/>
      <c r="AHU63" s="129"/>
      <c r="AHV63" s="129"/>
      <c r="AHW63" s="129"/>
      <c r="AHX63" s="129"/>
      <c r="AHY63" s="129"/>
      <c r="AHZ63" s="129"/>
      <c r="AIA63" s="129"/>
      <c r="AIB63" s="129"/>
      <c r="AIC63" s="129"/>
      <c r="AID63" s="129"/>
      <c r="AIE63" s="129"/>
      <c r="AIF63" s="129"/>
      <c r="AIG63" s="129"/>
      <c r="AIH63" s="129"/>
      <c r="AII63" s="129"/>
      <c r="AIJ63" s="129"/>
      <c r="AIK63" s="129"/>
      <c r="AIL63" s="129"/>
      <c r="AIM63" s="129"/>
      <c r="AIN63" s="129"/>
      <c r="AIO63" s="129"/>
      <c r="AIP63" s="129"/>
      <c r="AIQ63" s="129"/>
      <c r="AIR63" s="129"/>
      <c r="AIS63" s="129"/>
      <c r="AIT63" s="129"/>
      <c r="AIU63" s="129"/>
      <c r="AIV63" s="129"/>
      <c r="AIW63" s="129"/>
      <c r="AIX63" s="129"/>
      <c r="AIY63" s="129"/>
      <c r="AIZ63" s="129"/>
      <c r="AJA63" s="129"/>
      <c r="AJB63" s="129"/>
      <c r="AJC63" s="129"/>
      <c r="AJD63" s="129"/>
      <c r="AJE63" s="129"/>
      <c r="AJF63" s="129"/>
      <c r="AJG63" s="129"/>
      <c r="AJH63" s="129"/>
      <c r="AJI63" s="129"/>
      <c r="AJJ63" s="129"/>
      <c r="AJK63" s="129"/>
      <c r="AJL63" s="129"/>
      <c r="AJM63" s="129"/>
      <c r="AJN63" s="129"/>
      <c r="AJO63" s="129"/>
      <c r="AJP63" s="129"/>
      <c r="AJQ63" s="129"/>
      <c r="AJR63" s="129"/>
      <c r="AJS63" s="129"/>
      <c r="AJT63" s="129"/>
      <c r="AJU63" s="129"/>
      <c r="AJV63" s="129"/>
      <c r="AJW63" s="129"/>
      <c r="AJX63" s="129"/>
      <c r="AJY63" s="129"/>
      <c r="AJZ63" s="129"/>
      <c r="AKA63" s="129"/>
      <c r="AKB63" s="129"/>
      <c r="AKC63" s="129"/>
      <c r="AKD63" s="129"/>
      <c r="AKE63" s="129"/>
      <c r="AKF63" s="129"/>
      <c r="AKG63" s="129"/>
      <c r="AKH63" s="129"/>
      <c r="AKI63" s="129"/>
      <c r="AKJ63" s="129"/>
      <c r="AKK63" s="129"/>
      <c r="AKL63" s="129"/>
      <c r="AKM63" s="129"/>
      <c r="AKN63" s="129"/>
      <c r="AKO63" s="129"/>
      <c r="AKP63" s="129"/>
      <c r="AKQ63" s="129"/>
      <c r="AKR63" s="129"/>
      <c r="AKS63" s="129"/>
      <c r="AKT63" s="129"/>
      <c r="AKU63" s="129"/>
      <c r="AKV63" s="129"/>
      <c r="AKW63" s="129"/>
      <c r="AKX63" s="129"/>
      <c r="AKY63" s="129"/>
      <c r="AKZ63" s="129"/>
      <c r="ALA63" s="129"/>
      <c r="ALB63" s="129"/>
      <c r="ALC63" s="129"/>
      <c r="ALD63" s="129"/>
      <c r="ALE63" s="129"/>
      <c r="ALF63" s="129"/>
      <c r="ALG63" s="129"/>
      <c r="ALH63" s="129"/>
      <c r="ALI63" s="129"/>
      <c r="ALJ63" s="129"/>
      <c r="ALK63" s="129"/>
      <c r="ALL63" s="129"/>
      <c r="ALM63" s="129"/>
      <c r="ALN63" s="129"/>
      <c r="ALO63" s="129"/>
      <c r="ALP63" s="129"/>
      <c r="ALQ63" s="129"/>
      <c r="ALR63" s="129"/>
      <c r="ALS63" s="129"/>
      <c r="ALT63" s="129"/>
      <c r="ALU63" s="129"/>
      <c r="ALV63" s="129"/>
      <c r="ALW63" s="129"/>
      <c r="ALX63" s="129"/>
      <c r="ALY63" s="129"/>
      <c r="ALZ63" s="129"/>
      <c r="AMA63" s="129"/>
      <c r="AMB63" s="129"/>
      <c r="AMC63" s="129"/>
      <c r="AMD63" s="129"/>
      <c r="AME63" s="129"/>
      <c r="AMF63" s="129"/>
      <c r="AMG63" s="129"/>
      <c r="AMH63" s="129"/>
      <c r="AMI63" s="129"/>
      <c r="AMJ63" s="129"/>
      <c r="AMK63" s="129"/>
    </row>
    <row r="64" spans="1:1025" s="131" customFormat="1">
      <c r="A64" s="129" t="s">
        <v>42</v>
      </c>
      <c r="B64" s="169" t="s">
        <v>137</v>
      </c>
      <c r="C64" s="156" t="str">
        <f>VLOOKUP(B64,A_soortinfo!C:F,4,FALSE)</f>
        <v>nvt</v>
      </c>
      <c r="D64" s="181">
        <v>0</v>
      </c>
      <c r="E64" s="181">
        <v>0</v>
      </c>
      <c r="F64" s="181">
        <v>1.4250000000000001E-2</v>
      </c>
      <c r="G64" s="181">
        <v>0</v>
      </c>
      <c r="H64" s="181">
        <v>5.3749999999999996E-3</v>
      </c>
      <c r="I64" s="181">
        <v>0</v>
      </c>
      <c r="J64" s="181">
        <v>0</v>
      </c>
      <c r="K64" s="181">
        <v>0</v>
      </c>
      <c r="L64" s="165"/>
      <c r="M64" s="166"/>
      <c r="N64" s="181">
        <v>0</v>
      </c>
      <c r="O64" s="132"/>
      <c r="P64" s="132"/>
      <c r="Q64" s="181">
        <v>0.02</v>
      </c>
      <c r="R64" s="132"/>
      <c r="S64" s="132"/>
      <c r="T64" s="181">
        <v>0.31345000000000001</v>
      </c>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c r="CA64" s="129"/>
      <c r="CB64" s="129"/>
      <c r="CC64" s="129"/>
      <c r="CD64" s="129"/>
      <c r="CE64" s="129"/>
      <c r="CF64" s="129"/>
      <c r="CG64" s="129"/>
      <c r="CH64" s="129"/>
      <c r="CI64" s="129"/>
      <c r="CJ64" s="129"/>
      <c r="CK64" s="129"/>
      <c r="CL64" s="129"/>
      <c r="CM64" s="129"/>
      <c r="CN64" s="129"/>
      <c r="CO64" s="129"/>
      <c r="CP64" s="129"/>
      <c r="CQ64" s="129"/>
      <c r="CR64" s="129"/>
      <c r="CS64" s="129"/>
      <c r="CT64" s="129"/>
      <c r="CU64" s="129"/>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X64" s="129"/>
      <c r="FY64" s="129"/>
      <c r="FZ64" s="129"/>
      <c r="GA64" s="129"/>
      <c r="GB64" s="129"/>
      <c r="GC64" s="129"/>
      <c r="GD64" s="129"/>
      <c r="GE64" s="129"/>
      <c r="GF64" s="129"/>
      <c r="GG64" s="129"/>
      <c r="GH64" s="129"/>
      <c r="GI64" s="129"/>
      <c r="GJ64" s="129"/>
      <c r="GK64" s="129"/>
      <c r="GL64" s="129"/>
      <c r="GM64" s="129"/>
      <c r="GN64" s="129"/>
      <c r="GO64" s="129"/>
      <c r="GP64" s="129"/>
      <c r="GQ64" s="129"/>
      <c r="GR64" s="129"/>
      <c r="GS64" s="129"/>
      <c r="GT64" s="129"/>
      <c r="GU64" s="129"/>
      <c r="GV64" s="129"/>
      <c r="GW64" s="129"/>
      <c r="GX64" s="129"/>
      <c r="GY64" s="129"/>
      <c r="GZ64" s="129"/>
      <c r="HA64" s="129"/>
      <c r="HB64" s="129"/>
      <c r="HC64" s="129"/>
      <c r="HD64" s="129"/>
      <c r="HE64" s="129"/>
      <c r="HF64" s="129"/>
      <c r="HG64" s="129"/>
      <c r="HH64" s="129"/>
      <c r="HI64" s="129"/>
      <c r="HJ64" s="129"/>
      <c r="HK64" s="129"/>
      <c r="HL64" s="129"/>
      <c r="HM64" s="129"/>
      <c r="HN64" s="129"/>
      <c r="HO64" s="129"/>
      <c r="HP64" s="129"/>
      <c r="HQ64" s="129"/>
      <c r="HR64" s="129"/>
      <c r="HS64" s="129"/>
      <c r="HT64" s="129"/>
      <c r="HU64" s="129"/>
      <c r="HV64" s="129"/>
      <c r="HW64" s="129"/>
      <c r="HX64" s="129"/>
      <c r="HY64" s="129"/>
      <c r="HZ64" s="129"/>
      <c r="IA64" s="129"/>
      <c r="IB64" s="129"/>
      <c r="IC64" s="129"/>
      <c r="ID64" s="129"/>
      <c r="IE64" s="129"/>
      <c r="IF64" s="129"/>
      <c r="IG64" s="129"/>
      <c r="IH64" s="129"/>
      <c r="II64" s="129"/>
      <c r="IJ64" s="129"/>
      <c r="IK64" s="129"/>
      <c r="IL64" s="129"/>
      <c r="IM64" s="129"/>
      <c r="IN64" s="129"/>
      <c r="IO64" s="129"/>
      <c r="IP64" s="129"/>
      <c r="IQ64" s="129"/>
      <c r="IR64" s="129"/>
      <c r="IS64" s="129"/>
      <c r="IT64" s="129"/>
      <c r="IU64" s="129"/>
      <c r="IV64" s="129"/>
      <c r="IW64" s="129"/>
      <c r="IX64" s="129"/>
      <c r="IY64" s="129"/>
      <c r="IZ64" s="129"/>
      <c r="JA64" s="129"/>
      <c r="JB64" s="129"/>
      <c r="JC64" s="129"/>
      <c r="JD64" s="129"/>
      <c r="JE64" s="129"/>
      <c r="JF64" s="129"/>
      <c r="JG64" s="129"/>
      <c r="JH64" s="129"/>
      <c r="JI64" s="129"/>
      <c r="JJ64" s="129"/>
      <c r="JK64" s="129"/>
      <c r="JL64" s="129"/>
      <c r="JM64" s="129"/>
      <c r="JN64" s="129"/>
      <c r="JO64" s="129"/>
      <c r="JP64" s="129"/>
      <c r="JQ64" s="129"/>
      <c r="JR64" s="129"/>
      <c r="JS64" s="129"/>
      <c r="JT64" s="129"/>
      <c r="JU64" s="129"/>
      <c r="JV64" s="129"/>
      <c r="JW64" s="129"/>
      <c r="JX64" s="129"/>
      <c r="JY64" s="129"/>
      <c r="JZ64" s="129"/>
      <c r="KA64" s="129"/>
      <c r="KB64" s="129"/>
      <c r="KC64" s="129"/>
      <c r="KD64" s="129"/>
      <c r="KE64" s="129"/>
      <c r="KF64" s="129"/>
      <c r="KG64" s="129"/>
      <c r="KH64" s="129"/>
      <c r="KI64" s="129"/>
      <c r="KJ64" s="129"/>
      <c r="KK64" s="129"/>
      <c r="KL64" s="129"/>
      <c r="KM64" s="129"/>
      <c r="KN64" s="129"/>
      <c r="KO64" s="129"/>
      <c r="KP64" s="129"/>
      <c r="KQ64" s="129"/>
      <c r="KR64" s="129"/>
      <c r="KS64" s="129"/>
      <c r="KT64" s="129"/>
      <c r="KU64" s="129"/>
      <c r="KV64" s="129"/>
      <c r="KW64" s="129"/>
      <c r="KX64" s="129"/>
      <c r="KY64" s="129"/>
      <c r="KZ64" s="129"/>
      <c r="LA64" s="129"/>
      <c r="LB64" s="129"/>
      <c r="LC64" s="129"/>
      <c r="LD64" s="129"/>
      <c r="LE64" s="129"/>
      <c r="LF64" s="129"/>
      <c r="LG64" s="129"/>
      <c r="LH64" s="129"/>
      <c r="LI64" s="129"/>
      <c r="LJ64" s="129"/>
      <c r="LK64" s="129"/>
      <c r="LL64" s="129"/>
      <c r="LM64" s="129"/>
      <c r="LN64" s="129"/>
      <c r="LO64" s="129"/>
      <c r="LP64" s="129"/>
      <c r="LQ64" s="129"/>
      <c r="LR64" s="129"/>
      <c r="LS64" s="129"/>
      <c r="LT64" s="129"/>
      <c r="LU64" s="129"/>
      <c r="LV64" s="129"/>
      <c r="LW64" s="129"/>
      <c r="LX64" s="129"/>
      <c r="LY64" s="129"/>
      <c r="LZ64" s="129"/>
      <c r="MA64" s="129"/>
      <c r="MB64" s="129"/>
      <c r="MC64" s="129"/>
      <c r="MD64" s="129"/>
      <c r="ME64" s="129"/>
      <c r="MF64" s="129"/>
      <c r="MG64" s="129"/>
      <c r="MH64" s="129"/>
      <c r="MI64" s="129"/>
      <c r="MJ64" s="129"/>
      <c r="MK64" s="129"/>
      <c r="ML64" s="129"/>
      <c r="MM64" s="129"/>
      <c r="MN64" s="129"/>
      <c r="MO64" s="129"/>
      <c r="MP64" s="129"/>
      <c r="MQ64" s="129"/>
      <c r="MR64" s="129"/>
      <c r="MS64" s="129"/>
      <c r="MT64" s="129"/>
      <c r="MU64" s="129"/>
      <c r="MV64" s="129"/>
      <c r="MW64" s="129"/>
      <c r="MX64" s="129"/>
      <c r="MY64" s="129"/>
      <c r="MZ64" s="129"/>
      <c r="NA64" s="129"/>
      <c r="NB64" s="129"/>
      <c r="NC64" s="129"/>
      <c r="ND64" s="129"/>
      <c r="NE64" s="129"/>
      <c r="NF64" s="129"/>
      <c r="NG64" s="129"/>
      <c r="NH64" s="129"/>
      <c r="NI64" s="129"/>
      <c r="NJ64" s="129"/>
      <c r="NK64" s="129"/>
      <c r="NL64" s="129"/>
      <c r="NM64" s="129"/>
      <c r="NN64" s="129"/>
      <c r="NO64" s="129"/>
      <c r="NP64" s="129"/>
      <c r="NQ64" s="129"/>
      <c r="NR64" s="129"/>
      <c r="NS64" s="129"/>
      <c r="NT64" s="129"/>
      <c r="NU64" s="129"/>
      <c r="NV64" s="129"/>
      <c r="NW64" s="129"/>
      <c r="NX64" s="129"/>
      <c r="NY64" s="129"/>
      <c r="NZ64" s="129"/>
      <c r="OA64" s="129"/>
      <c r="OB64" s="129"/>
      <c r="OC64" s="129"/>
      <c r="OD64" s="129"/>
      <c r="OE64" s="129"/>
      <c r="OF64" s="129"/>
      <c r="OG64" s="129"/>
      <c r="OH64" s="129"/>
      <c r="OI64" s="129"/>
      <c r="OJ64" s="129"/>
      <c r="OK64" s="129"/>
      <c r="OL64" s="129"/>
      <c r="OM64" s="129"/>
      <c r="ON64" s="129"/>
      <c r="OO64" s="129"/>
      <c r="OP64" s="129"/>
      <c r="OQ64" s="129"/>
      <c r="OR64" s="129"/>
      <c r="OS64" s="129"/>
      <c r="OT64" s="129"/>
      <c r="OU64" s="129"/>
      <c r="OV64" s="129"/>
      <c r="OW64" s="129"/>
      <c r="OX64" s="129"/>
      <c r="OY64" s="129"/>
      <c r="OZ64" s="129"/>
      <c r="PA64" s="129"/>
      <c r="PB64" s="129"/>
      <c r="PC64" s="129"/>
      <c r="PD64" s="129"/>
      <c r="PE64" s="129"/>
      <c r="PF64" s="129"/>
      <c r="PG64" s="129"/>
      <c r="PH64" s="129"/>
      <c r="PI64" s="129"/>
      <c r="PJ64" s="129"/>
      <c r="PK64" s="129"/>
      <c r="PL64" s="129"/>
      <c r="PM64" s="129"/>
      <c r="PN64" s="129"/>
      <c r="PO64" s="129"/>
      <c r="PP64" s="129"/>
      <c r="PQ64" s="129"/>
      <c r="PR64" s="129"/>
      <c r="PS64" s="129"/>
      <c r="PT64" s="129"/>
      <c r="PU64" s="129"/>
      <c r="PV64" s="129"/>
      <c r="PW64" s="129"/>
      <c r="PX64" s="129"/>
      <c r="PY64" s="129"/>
      <c r="PZ64" s="129"/>
      <c r="QA64" s="129"/>
      <c r="QB64" s="129"/>
      <c r="QC64" s="129"/>
      <c r="QD64" s="129"/>
      <c r="QE64" s="129"/>
      <c r="QF64" s="129"/>
      <c r="QG64" s="129"/>
      <c r="QH64" s="129"/>
      <c r="QI64" s="129"/>
      <c r="QJ64" s="129"/>
      <c r="QK64" s="129"/>
      <c r="QL64" s="129"/>
      <c r="QM64" s="129"/>
      <c r="QN64" s="129"/>
      <c r="QO64" s="129"/>
      <c r="QP64" s="129"/>
      <c r="QQ64" s="129"/>
      <c r="QR64" s="129"/>
      <c r="QS64" s="129"/>
      <c r="QT64" s="129"/>
      <c r="QU64" s="129"/>
      <c r="QV64" s="129"/>
      <c r="QW64" s="129"/>
      <c r="QX64" s="129"/>
      <c r="QY64" s="129"/>
      <c r="QZ64" s="129"/>
      <c r="RA64" s="129"/>
      <c r="RB64" s="129"/>
      <c r="RC64" s="129"/>
      <c r="RD64" s="129"/>
      <c r="RE64" s="129"/>
      <c r="RF64" s="129"/>
      <c r="RG64" s="129"/>
      <c r="RH64" s="129"/>
      <c r="RI64" s="129"/>
      <c r="RJ64" s="129"/>
      <c r="RK64" s="129"/>
      <c r="RL64" s="129"/>
      <c r="RM64" s="129"/>
      <c r="RN64" s="129"/>
      <c r="RO64" s="129"/>
      <c r="RP64" s="129"/>
      <c r="RQ64" s="129"/>
      <c r="RR64" s="129"/>
      <c r="RS64" s="129"/>
      <c r="RT64" s="129"/>
      <c r="RU64" s="129"/>
      <c r="RV64" s="129"/>
      <c r="RW64" s="129"/>
      <c r="RX64" s="129"/>
      <c r="RY64" s="129"/>
      <c r="RZ64" s="129"/>
      <c r="SA64" s="129"/>
      <c r="SB64" s="129"/>
      <c r="SC64" s="129"/>
      <c r="SD64" s="129"/>
      <c r="SE64" s="129"/>
      <c r="SF64" s="129"/>
      <c r="SG64" s="129"/>
      <c r="SH64" s="129"/>
      <c r="SI64" s="129"/>
      <c r="SJ64" s="129"/>
      <c r="SK64" s="129"/>
      <c r="SL64" s="129"/>
      <c r="SM64" s="129"/>
      <c r="SN64" s="129"/>
      <c r="SO64" s="129"/>
      <c r="SP64" s="129"/>
      <c r="SQ64" s="129"/>
      <c r="SR64" s="129"/>
      <c r="SS64" s="129"/>
      <c r="ST64" s="129"/>
      <c r="SU64" s="129"/>
      <c r="SV64" s="129"/>
      <c r="SW64" s="129"/>
      <c r="SX64" s="129"/>
      <c r="SY64" s="129"/>
      <c r="SZ64" s="129"/>
      <c r="TA64" s="129"/>
      <c r="TB64" s="129"/>
      <c r="TC64" s="129"/>
      <c r="TD64" s="129"/>
      <c r="TE64" s="129"/>
      <c r="TF64" s="129"/>
      <c r="TG64" s="129"/>
      <c r="TH64" s="129"/>
      <c r="TI64" s="129"/>
      <c r="TJ64" s="129"/>
      <c r="TK64" s="129"/>
      <c r="TL64" s="129"/>
      <c r="TM64" s="129"/>
      <c r="TN64" s="129"/>
      <c r="TO64" s="129"/>
      <c r="TP64" s="129"/>
      <c r="TQ64" s="129"/>
      <c r="TR64" s="129"/>
      <c r="TS64" s="129"/>
      <c r="TT64" s="129"/>
      <c r="TU64" s="129"/>
      <c r="TV64" s="129"/>
      <c r="TW64" s="129"/>
      <c r="TX64" s="129"/>
      <c r="TY64" s="129"/>
      <c r="TZ64" s="129"/>
      <c r="UA64" s="129"/>
      <c r="UB64" s="129"/>
      <c r="UC64" s="129"/>
      <c r="UD64" s="129"/>
      <c r="UE64" s="129"/>
      <c r="UF64" s="129"/>
      <c r="UG64" s="129"/>
      <c r="UH64" s="129"/>
      <c r="UI64" s="129"/>
      <c r="UJ64" s="129"/>
      <c r="UK64" s="129"/>
      <c r="UL64" s="129"/>
      <c r="UM64" s="129"/>
      <c r="UN64" s="129"/>
      <c r="UO64" s="129"/>
      <c r="UP64" s="129"/>
      <c r="UQ64" s="129"/>
      <c r="UR64" s="129"/>
      <c r="US64" s="129"/>
      <c r="UT64" s="129"/>
      <c r="UU64" s="129"/>
      <c r="UV64" s="129"/>
      <c r="UW64" s="129"/>
      <c r="UX64" s="129"/>
      <c r="UY64" s="129"/>
      <c r="UZ64" s="129"/>
      <c r="VA64" s="129"/>
      <c r="VB64" s="129"/>
      <c r="VC64" s="129"/>
      <c r="VD64" s="129"/>
      <c r="VE64" s="129"/>
      <c r="VF64" s="129"/>
      <c r="VG64" s="129"/>
      <c r="VH64" s="129"/>
      <c r="VI64" s="129"/>
      <c r="VJ64" s="129"/>
      <c r="VK64" s="129"/>
      <c r="VL64" s="129"/>
      <c r="VM64" s="129"/>
      <c r="VN64" s="129"/>
      <c r="VO64" s="129"/>
      <c r="VP64" s="129"/>
      <c r="VQ64" s="129"/>
      <c r="VR64" s="129"/>
      <c r="VS64" s="129"/>
      <c r="VT64" s="129"/>
      <c r="VU64" s="129"/>
      <c r="VV64" s="129"/>
      <c r="VW64" s="129"/>
      <c r="VX64" s="129"/>
      <c r="VY64" s="129"/>
      <c r="VZ64" s="129"/>
      <c r="WA64" s="129"/>
      <c r="WB64" s="129"/>
      <c r="WC64" s="129"/>
      <c r="WD64" s="129"/>
      <c r="WE64" s="129"/>
      <c r="WF64" s="129"/>
      <c r="WG64" s="129"/>
      <c r="WH64" s="129"/>
      <c r="WI64" s="129"/>
      <c r="WJ64" s="129"/>
      <c r="WK64" s="129"/>
      <c r="WL64" s="129"/>
      <c r="WM64" s="129"/>
      <c r="WN64" s="129"/>
      <c r="WO64" s="129"/>
      <c r="WP64" s="129"/>
      <c r="WQ64" s="129"/>
      <c r="WR64" s="129"/>
      <c r="WS64" s="129"/>
      <c r="WT64" s="129"/>
      <c r="WU64" s="129"/>
      <c r="WV64" s="129"/>
      <c r="WW64" s="129"/>
      <c r="WX64" s="129"/>
      <c r="WY64" s="129"/>
      <c r="WZ64" s="129"/>
      <c r="XA64" s="129"/>
      <c r="XB64" s="129"/>
      <c r="XC64" s="129"/>
      <c r="XD64" s="129"/>
      <c r="XE64" s="129"/>
      <c r="XF64" s="129"/>
      <c r="XG64" s="129"/>
      <c r="XH64" s="129"/>
      <c r="XI64" s="129"/>
      <c r="XJ64" s="129"/>
      <c r="XK64" s="129"/>
      <c r="XL64" s="129"/>
      <c r="XM64" s="129"/>
      <c r="XN64" s="129"/>
      <c r="XO64" s="129"/>
      <c r="XP64" s="129"/>
      <c r="XQ64" s="129"/>
      <c r="XR64" s="129"/>
      <c r="XS64" s="129"/>
      <c r="XT64" s="129"/>
      <c r="XU64" s="129"/>
      <c r="XV64" s="129"/>
      <c r="XW64" s="129"/>
      <c r="XX64" s="129"/>
      <c r="XY64" s="129"/>
      <c r="XZ64" s="129"/>
      <c r="YA64" s="129"/>
      <c r="YB64" s="129"/>
      <c r="YC64" s="129"/>
      <c r="YD64" s="129"/>
      <c r="YE64" s="129"/>
      <c r="YF64" s="129"/>
      <c r="YG64" s="129"/>
      <c r="YH64" s="129"/>
      <c r="YI64" s="129"/>
      <c r="YJ64" s="129"/>
      <c r="YK64" s="129"/>
      <c r="YL64" s="129"/>
      <c r="YM64" s="129"/>
      <c r="YN64" s="129"/>
      <c r="YO64" s="129"/>
      <c r="YP64" s="129"/>
      <c r="YQ64" s="129"/>
      <c r="YR64" s="129"/>
      <c r="YS64" s="129"/>
      <c r="YT64" s="129"/>
      <c r="YU64" s="129"/>
      <c r="YV64" s="129"/>
      <c r="YW64" s="129"/>
      <c r="YX64" s="129"/>
      <c r="YY64" s="129"/>
      <c r="YZ64" s="129"/>
      <c r="ZA64" s="129"/>
      <c r="ZB64" s="129"/>
      <c r="ZC64" s="129"/>
      <c r="ZD64" s="129"/>
      <c r="ZE64" s="129"/>
      <c r="ZF64" s="129"/>
      <c r="ZG64" s="129"/>
      <c r="ZH64" s="129"/>
      <c r="ZI64" s="129"/>
      <c r="ZJ64" s="129"/>
      <c r="ZK64" s="129"/>
      <c r="ZL64" s="129"/>
      <c r="ZM64" s="129"/>
      <c r="ZN64" s="129"/>
      <c r="ZO64" s="129"/>
      <c r="ZP64" s="129"/>
      <c r="ZQ64" s="129"/>
      <c r="ZR64" s="129"/>
      <c r="ZS64" s="129"/>
      <c r="ZT64" s="129"/>
      <c r="ZU64" s="129"/>
      <c r="ZV64" s="129"/>
      <c r="ZW64" s="129"/>
      <c r="ZX64" s="129"/>
      <c r="ZY64" s="129"/>
      <c r="ZZ64" s="129"/>
      <c r="AAA64" s="129"/>
      <c r="AAB64" s="129"/>
      <c r="AAC64" s="129"/>
      <c r="AAD64" s="129"/>
      <c r="AAE64" s="129"/>
      <c r="AAF64" s="129"/>
      <c r="AAG64" s="129"/>
      <c r="AAH64" s="129"/>
      <c r="AAI64" s="129"/>
      <c r="AAJ64" s="129"/>
      <c r="AAK64" s="129"/>
      <c r="AAL64" s="129"/>
      <c r="AAM64" s="129"/>
      <c r="AAN64" s="129"/>
      <c r="AAO64" s="129"/>
      <c r="AAP64" s="129"/>
      <c r="AAQ64" s="129"/>
      <c r="AAR64" s="129"/>
      <c r="AAS64" s="129"/>
      <c r="AAT64" s="129"/>
      <c r="AAU64" s="129"/>
      <c r="AAV64" s="129"/>
      <c r="AAW64" s="129"/>
      <c r="AAX64" s="129"/>
      <c r="AAY64" s="129"/>
      <c r="AAZ64" s="129"/>
      <c r="ABA64" s="129"/>
      <c r="ABB64" s="129"/>
      <c r="ABC64" s="129"/>
      <c r="ABD64" s="129"/>
      <c r="ABE64" s="129"/>
      <c r="ABF64" s="129"/>
      <c r="ABG64" s="129"/>
      <c r="ABH64" s="129"/>
      <c r="ABI64" s="129"/>
      <c r="ABJ64" s="129"/>
      <c r="ABK64" s="129"/>
      <c r="ABL64" s="129"/>
      <c r="ABM64" s="129"/>
      <c r="ABN64" s="129"/>
      <c r="ABO64" s="129"/>
      <c r="ABP64" s="129"/>
      <c r="ABQ64" s="129"/>
      <c r="ABR64" s="129"/>
      <c r="ABS64" s="129"/>
      <c r="ABT64" s="129"/>
      <c r="ABU64" s="129"/>
      <c r="ABV64" s="129"/>
      <c r="ABW64" s="129"/>
      <c r="ABX64" s="129"/>
      <c r="ABY64" s="129"/>
      <c r="ABZ64" s="129"/>
      <c r="ACA64" s="129"/>
      <c r="ACB64" s="129"/>
      <c r="ACC64" s="129"/>
      <c r="ACD64" s="129"/>
      <c r="ACE64" s="129"/>
      <c r="ACF64" s="129"/>
      <c r="ACG64" s="129"/>
      <c r="ACH64" s="129"/>
      <c r="ACI64" s="129"/>
      <c r="ACJ64" s="129"/>
      <c r="ACK64" s="129"/>
      <c r="ACL64" s="129"/>
      <c r="ACM64" s="129"/>
      <c r="ACN64" s="129"/>
      <c r="ACO64" s="129"/>
      <c r="ACP64" s="129"/>
      <c r="ACQ64" s="129"/>
      <c r="ACR64" s="129"/>
      <c r="ACS64" s="129"/>
      <c r="ACT64" s="129"/>
      <c r="ACU64" s="129"/>
      <c r="ACV64" s="129"/>
      <c r="ACW64" s="129"/>
      <c r="ACX64" s="129"/>
      <c r="ACY64" s="129"/>
      <c r="ACZ64" s="129"/>
      <c r="ADA64" s="129"/>
      <c r="ADB64" s="129"/>
      <c r="ADC64" s="129"/>
      <c r="ADD64" s="129"/>
      <c r="ADE64" s="129"/>
      <c r="ADF64" s="129"/>
      <c r="ADG64" s="129"/>
      <c r="ADH64" s="129"/>
      <c r="ADI64" s="129"/>
      <c r="ADJ64" s="129"/>
      <c r="ADK64" s="129"/>
      <c r="ADL64" s="129"/>
      <c r="ADM64" s="129"/>
      <c r="ADN64" s="129"/>
      <c r="ADO64" s="129"/>
      <c r="ADP64" s="129"/>
      <c r="ADQ64" s="129"/>
      <c r="ADR64" s="129"/>
      <c r="ADS64" s="129"/>
      <c r="ADT64" s="129"/>
      <c r="ADU64" s="129"/>
      <c r="ADV64" s="129"/>
      <c r="ADW64" s="129"/>
      <c r="ADX64" s="129"/>
      <c r="ADY64" s="129"/>
      <c r="ADZ64" s="129"/>
      <c r="AEA64" s="129"/>
      <c r="AEB64" s="129"/>
      <c r="AEC64" s="129"/>
      <c r="AED64" s="129"/>
      <c r="AEE64" s="129"/>
      <c r="AEF64" s="129"/>
      <c r="AEG64" s="129"/>
      <c r="AEH64" s="129"/>
      <c r="AEI64" s="129"/>
      <c r="AEJ64" s="129"/>
      <c r="AEK64" s="129"/>
      <c r="AEL64" s="129"/>
      <c r="AEM64" s="129"/>
      <c r="AEN64" s="129"/>
      <c r="AEO64" s="129"/>
      <c r="AEP64" s="129"/>
      <c r="AEQ64" s="129"/>
      <c r="AER64" s="129"/>
      <c r="AES64" s="129"/>
      <c r="AET64" s="129"/>
      <c r="AEU64" s="129"/>
      <c r="AEV64" s="129"/>
      <c r="AEW64" s="129"/>
      <c r="AEX64" s="129"/>
      <c r="AEY64" s="129"/>
      <c r="AEZ64" s="129"/>
      <c r="AFA64" s="129"/>
      <c r="AFB64" s="129"/>
      <c r="AFC64" s="129"/>
      <c r="AFD64" s="129"/>
      <c r="AFE64" s="129"/>
      <c r="AFF64" s="129"/>
      <c r="AFG64" s="129"/>
      <c r="AFH64" s="129"/>
      <c r="AFI64" s="129"/>
      <c r="AFJ64" s="129"/>
      <c r="AFK64" s="129"/>
      <c r="AFL64" s="129"/>
      <c r="AFM64" s="129"/>
      <c r="AFN64" s="129"/>
      <c r="AFO64" s="129"/>
      <c r="AFP64" s="129"/>
      <c r="AFQ64" s="129"/>
      <c r="AFR64" s="129"/>
      <c r="AFS64" s="129"/>
      <c r="AFT64" s="129"/>
      <c r="AFU64" s="129"/>
      <c r="AFV64" s="129"/>
      <c r="AFW64" s="129"/>
      <c r="AFX64" s="129"/>
      <c r="AFY64" s="129"/>
      <c r="AFZ64" s="129"/>
      <c r="AGA64" s="129"/>
      <c r="AGB64" s="129"/>
      <c r="AGC64" s="129"/>
      <c r="AGD64" s="129"/>
      <c r="AGE64" s="129"/>
      <c r="AGF64" s="129"/>
      <c r="AGG64" s="129"/>
      <c r="AGH64" s="129"/>
      <c r="AGI64" s="129"/>
      <c r="AGJ64" s="129"/>
      <c r="AGK64" s="129"/>
      <c r="AGL64" s="129"/>
      <c r="AGM64" s="129"/>
      <c r="AGN64" s="129"/>
      <c r="AGO64" s="129"/>
      <c r="AGP64" s="129"/>
      <c r="AGQ64" s="129"/>
      <c r="AGR64" s="129"/>
      <c r="AGS64" s="129"/>
      <c r="AGT64" s="129"/>
      <c r="AGU64" s="129"/>
      <c r="AGV64" s="129"/>
      <c r="AGW64" s="129"/>
      <c r="AGX64" s="129"/>
      <c r="AGY64" s="129"/>
      <c r="AGZ64" s="129"/>
      <c r="AHA64" s="129"/>
      <c r="AHB64" s="129"/>
      <c r="AHC64" s="129"/>
      <c r="AHD64" s="129"/>
      <c r="AHE64" s="129"/>
      <c r="AHF64" s="129"/>
      <c r="AHG64" s="129"/>
      <c r="AHH64" s="129"/>
      <c r="AHI64" s="129"/>
      <c r="AHJ64" s="129"/>
      <c r="AHK64" s="129"/>
      <c r="AHL64" s="129"/>
      <c r="AHM64" s="129"/>
      <c r="AHN64" s="129"/>
      <c r="AHO64" s="129"/>
      <c r="AHP64" s="129"/>
      <c r="AHQ64" s="129"/>
      <c r="AHR64" s="129"/>
      <c r="AHS64" s="129"/>
      <c r="AHT64" s="129"/>
      <c r="AHU64" s="129"/>
      <c r="AHV64" s="129"/>
      <c r="AHW64" s="129"/>
      <c r="AHX64" s="129"/>
      <c r="AHY64" s="129"/>
      <c r="AHZ64" s="129"/>
      <c r="AIA64" s="129"/>
      <c r="AIB64" s="129"/>
      <c r="AIC64" s="129"/>
      <c r="AID64" s="129"/>
      <c r="AIE64" s="129"/>
      <c r="AIF64" s="129"/>
      <c r="AIG64" s="129"/>
      <c r="AIH64" s="129"/>
      <c r="AII64" s="129"/>
      <c r="AIJ64" s="129"/>
      <c r="AIK64" s="129"/>
      <c r="AIL64" s="129"/>
      <c r="AIM64" s="129"/>
      <c r="AIN64" s="129"/>
      <c r="AIO64" s="129"/>
      <c r="AIP64" s="129"/>
      <c r="AIQ64" s="129"/>
      <c r="AIR64" s="129"/>
      <c r="AIS64" s="129"/>
      <c r="AIT64" s="129"/>
      <c r="AIU64" s="129"/>
      <c r="AIV64" s="129"/>
      <c r="AIW64" s="129"/>
      <c r="AIX64" s="129"/>
      <c r="AIY64" s="129"/>
      <c r="AIZ64" s="129"/>
      <c r="AJA64" s="129"/>
      <c r="AJB64" s="129"/>
      <c r="AJC64" s="129"/>
      <c r="AJD64" s="129"/>
      <c r="AJE64" s="129"/>
      <c r="AJF64" s="129"/>
      <c r="AJG64" s="129"/>
      <c r="AJH64" s="129"/>
      <c r="AJI64" s="129"/>
      <c r="AJJ64" s="129"/>
      <c r="AJK64" s="129"/>
      <c r="AJL64" s="129"/>
      <c r="AJM64" s="129"/>
      <c r="AJN64" s="129"/>
      <c r="AJO64" s="129"/>
      <c r="AJP64" s="129"/>
      <c r="AJQ64" s="129"/>
      <c r="AJR64" s="129"/>
      <c r="AJS64" s="129"/>
      <c r="AJT64" s="129"/>
      <c r="AJU64" s="129"/>
      <c r="AJV64" s="129"/>
      <c r="AJW64" s="129"/>
      <c r="AJX64" s="129"/>
      <c r="AJY64" s="129"/>
      <c r="AJZ64" s="129"/>
      <c r="AKA64" s="129"/>
      <c r="AKB64" s="129"/>
      <c r="AKC64" s="129"/>
      <c r="AKD64" s="129"/>
      <c r="AKE64" s="129"/>
      <c r="AKF64" s="129"/>
      <c r="AKG64" s="129"/>
      <c r="AKH64" s="129"/>
      <c r="AKI64" s="129"/>
      <c r="AKJ64" s="129"/>
      <c r="AKK64" s="129"/>
      <c r="AKL64" s="129"/>
      <c r="AKM64" s="129"/>
      <c r="AKN64" s="129"/>
      <c r="AKO64" s="129"/>
      <c r="AKP64" s="129"/>
      <c r="AKQ64" s="129"/>
      <c r="AKR64" s="129"/>
      <c r="AKS64" s="129"/>
      <c r="AKT64" s="129"/>
      <c r="AKU64" s="129"/>
      <c r="AKV64" s="129"/>
      <c r="AKW64" s="129"/>
      <c r="AKX64" s="129"/>
      <c r="AKY64" s="129"/>
      <c r="AKZ64" s="129"/>
      <c r="ALA64" s="129"/>
      <c r="ALB64" s="129"/>
      <c r="ALC64" s="129"/>
      <c r="ALD64" s="129"/>
      <c r="ALE64" s="129"/>
      <c r="ALF64" s="129"/>
      <c r="ALG64" s="129"/>
      <c r="ALH64" s="129"/>
      <c r="ALI64" s="129"/>
      <c r="ALJ64" s="129"/>
      <c r="ALK64" s="129"/>
      <c r="ALL64" s="129"/>
      <c r="ALM64" s="129"/>
      <c r="ALN64" s="129"/>
      <c r="ALO64" s="129"/>
      <c r="ALP64" s="129"/>
      <c r="ALQ64" s="129"/>
      <c r="ALR64" s="129"/>
      <c r="ALS64" s="129"/>
      <c r="ALT64" s="129"/>
      <c r="ALU64" s="129"/>
      <c r="ALV64" s="129"/>
      <c r="ALW64" s="129"/>
      <c r="ALX64" s="129"/>
      <c r="ALY64" s="129"/>
      <c r="ALZ64" s="129"/>
      <c r="AMA64" s="129"/>
      <c r="AMB64" s="129"/>
      <c r="AMC64" s="129"/>
      <c r="AMD64" s="129"/>
      <c r="AME64" s="129"/>
      <c r="AMF64" s="129"/>
      <c r="AMG64" s="129"/>
      <c r="AMH64" s="129"/>
      <c r="AMI64" s="129"/>
      <c r="AMJ64" s="129"/>
      <c r="AMK64" s="129"/>
    </row>
    <row r="65" spans="1:1025" s="131" customFormat="1">
      <c r="A65" s="129" t="s">
        <v>105</v>
      </c>
      <c r="B65" s="169" t="s">
        <v>220</v>
      </c>
      <c r="C65" s="156" t="str">
        <f>VLOOKUP(B65,A_soortinfo!C:F,4,FALSE)</f>
        <v>nvt</v>
      </c>
      <c r="D65" s="181">
        <v>0</v>
      </c>
      <c r="E65" s="181">
        <v>0</v>
      </c>
      <c r="F65" s="181">
        <v>0</v>
      </c>
      <c r="G65" s="181">
        <v>0</v>
      </c>
      <c r="H65" s="181">
        <v>7.4999999999999997E-3</v>
      </c>
      <c r="I65" s="181">
        <v>0</v>
      </c>
      <c r="J65" s="181">
        <v>0</v>
      </c>
      <c r="K65" s="181">
        <v>0</v>
      </c>
      <c r="L65" s="165"/>
      <c r="M65" s="166"/>
      <c r="N65" s="181">
        <v>0</v>
      </c>
      <c r="O65" s="132"/>
      <c r="P65" s="132"/>
      <c r="Q65" s="181">
        <v>0</v>
      </c>
      <c r="R65" s="132"/>
      <c r="S65" s="132"/>
      <c r="T65" s="181">
        <v>0</v>
      </c>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129"/>
      <c r="BR65" s="129"/>
      <c r="BS65" s="129"/>
      <c r="BT65" s="129"/>
      <c r="BU65" s="129"/>
      <c r="BV65" s="129"/>
      <c r="BW65" s="129"/>
      <c r="BX65" s="129"/>
      <c r="BY65" s="129"/>
      <c r="BZ65" s="129"/>
      <c r="CA65" s="129"/>
      <c r="CB65" s="129"/>
      <c r="CC65" s="129"/>
      <c r="CD65" s="129"/>
      <c r="CE65" s="129"/>
      <c r="CF65" s="129"/>
      <c r="CG65" s="129"/>
      <c r="CH65" s="129"/>
      <c r="CI65" s="129"/>
      <c r="CJ65" s="129"/>
      <c r="CK65" s="129"/>
      <c r="CL65" s="129"/>
      <c r="CM65" s="129"/>
      <c r="CN65" s="129"/>
      <c r="CO65" s="129"/>
      <c r="CP65" s="129"/>
      <c r="CQ65" s="129"/>
      <c r="CR65" s="129"/>
      <c r="CS65" s="129"/>
      <c r="CT65" s="129"/>
      <c r="CU65" s="129"/>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X65" s="129"/>
      <c r="FY65" s="129"/>
      <c r="FZ65" s="129"/>
      <c r="GA65" s="129"/>
      <c r="GB65" s="129"/>
      <c r="GC65" s="129"/>
      <c r="GD65" s="129"/>
      <c r="GE65" s="129"/>
      <c r="GF65" s="129"/>
      <c r="GG65" s="129"/>
      <c r="GH65" s="129"/>
      <c r="GI65" s="129"/>
      <c r="GJ65" s="129"/>
      <c r="GK65" s="129"/>
      <c r="GL65" s="129"/>
      <c r="GM65" s="129"/>
      <c r="GN65" s="129"/>
      <c r="GO65" s="129"/>
      <c r="GP65" s="129"/>
      <c r="GQ65" s="129"/>
      <c r="GR65" s="129"/>
      <c r="GS65" s="129"/>
      <c r="GT65" s="129"/>
      <c r="GU65" s="129"/>
      <c r="GV65" s="129"/>
      <c r="GW65" s="129"/>
      <c r="GX65" s="129"/>
      <c r="GY65" s="129"/>
      <c r="GZ65" s="129"/>
      <c r="HA65" s="129"/>
      <c r="HB65" s="129"/>
      <c r="HC65" s="129"/>
      <c r="HD65" s="129"/>
      <c r="HE65" s="129"/>
      <c r="HF65" s="129"/>
      <c r="HG65" s="129"/>
      <c r="HH65" s="129"/>
      <c r="HI65" s="129"/>
      <c r="HJ65" s="129"/>
      <c r="HK65" s="129"/>
      <c r="HL65" s="129"/>
      <c r="HM65" s="129"/>
      <c r="HN65" s="129"/>
      <c r="HO65" s="129"/>
      <c r="HP65" s="129"/>
      <c r="HQ65" s="129"/>
      <c r="HR65" s="129"/>
      <c r="HS65" s="129"/>
      <c r="HT65" s="129"/>
      <c r="HU65" s="129"/>
      <c r="HV65" s="129"/>
      <c r="HW65" s="129"/>
      <c r="HX65" s="129"/>
      <c r="HY65" s="129"/>
      <c r="HZ65" s="129"/>
      <c r="IA65" s="129"/>
      <c r="IB65" s="129"/>
      <c r="IC65" s="129"/>
      <c r="ID65" s="129"/>
      <c r="IE65" s="129"/>
      <c r="IF65" s="129"/>
      <c r="IG65" s="129"/>
      <c r="IH65" s="129"/>
      <c r="II65" s="129"/>
      <c r="IJ65" s="129"/>
      <c r="IK65" s="129"/>
      <c r="IL65" s="129"/>
      <c r="IM65" s="129"/>
      <c r="IN65" s="129"/>
      <c r="IO65" s="129"/>
      <c r="IP65" s="129"/>
      <c r="IQ65" s="129"/>
      <c r="IR65" s="129"/>
      <c r="IS65" s="129"/>
      <c r="IT65" s="129"/>
      <c r="IU65" s="129"/>
      <c r="IV65" s="129"/>
      <c r="IW65" s="129"/>
      <c r="IX65" s="129"/>
      <c r="IY65" s="129"/>
      <c r="IZ65" s="129"/>
      <c r="JA65" s="129"/>
      <c r="JB65" s="129"/>
      <c r="JC65" s="129"/>
      <c r="JD65" s="129"/>
      <c r="JE65" s="129"/>
      <c r="JF65" s="129"/>
      <c r="JG65" s="129"/>
      <c r="JH65" s="129"/>
      <c r="JI65" s="129"/>
      <c r="JJ65" s="129"/>
      <c r="JK65" s="129"/>
      <c r="JL65" s="129"/>
      <c r="JM65" s="129"/>
      <c r="JN65" s="129"/>
      <c r="JO65" s="129"/>
      <c r="JP65" s="129"/>
      <c r="JQ65" s="129"/>
      <c r="JR65" s="129"/>
      <c r="JS65" s="129"/>
      <c r="JT65" s="129"/>
      <c r="JU65" s="129"/>
      <c r="JV65" s="129"/>
      <c r="JW65" s="129"/>
      <c r="JX65" s="129"/>
      <c r="JY65" s="129"/>
      <c r="JZ65" s="129"/>
      <c r="KA65" s="129"/>
      <c r="KB65" s="129"/>
      <c r="KC65" s="129"/>
      <c r="KD65" s="129"/>
      <c r="KE65" s="129"/>
      <c r="KF65" s="129"/>
      <c r="KG65" s="129"/>
      <c r="KH65" s="129"/>
      <c r="KI65" s="129"/>
      <c r="KJ65" s="129"/>
      <c r="KK65" s="129"/>
      <c r="KL65" s="129"/>
      <c r="KM65" s="129"/>
      <c r="KN65" s="129"/>
      <c r="KO65" s="129"/>
      <c r="KP65" s="129"/>
      <c r="KQ65" s="129"/>
      <c r="KR65" s="129"/>
      <c r="KS65" s="129"/>
      <c r="KT65" s="129"/>
      <c r="KU65" s="129"/>
      <c r="KV65" s="129"/>
      <c r="KW65" s="129"/>
      <c r="KX65" s="129"/>
      <c r="KY65" s="129"/>
      <c r="KZ65" s="129"/>
      <c r="LA65" s="129"/>
      <c r="LB65" s="129"/>
      <c r="LC65" s="129"/>
      <c r="LD65" s="129"/>
      <c r="LE65" s="129"/>
      <c r="LF65" s="129"/>
      <c r="LG65" s="129"/>
      <c r="LH65" s="129"/>
      <c r="LI65" s="129"/>
      <c r="LJ65" s="129"/>
      <c r="LK65" s="129"/>
      <c r="LL65" s="129"/>
      <c r="LM65" s="129"/>
      <c r="LN65" s="129"/>
      <c r="LO65" s="129"/>
      <c r="LP65" s="129"/>
      <c r="LQ65" s="129"/>
      <c r="LR65" s="129"/>
      <c r="LS65" s="129"/>
      <c r="LT65" s="129"/>
      <c r="LU65" s="129"/>
      <c r="LV65" s="129"/>
      <c r="LW65" s="129"/>
      <c r="LX65" s="129"/>
      <c r="LY65" s="129"/>
      <c r="LZ65" s="129"/>
      <c r="MA65" s="129"/>
      <c r="MB65" s="129"/>
      <c r="MC65" s="129"/>
      <c r="MD65" s="129"/>
      <c r="ME65" s="129"/>
      <c r="MF65" s="129"/>
      <c r="MG65" s="129"/>
      <c r="MH65" s="129"/>
      <c r="MI65" s="129"/>
      <c r="MJ65" s="129"/>
      <c r="MK65" s="129"/>
      <c r="ML65" s="129"/>
      <c r="MM65" s="129"/>
      <c r="MN65" s="129"/>
      <c r="MO65" s="129"/>
      <c r="MP65" s="129"/>
      <c r="MQ65" s="129"/>
      <c r="MR65" s="129"/>
      <c r="MS65" s="129"/>
      <c r="MT65" s="129"/>
      <c r="MU65" s="129"/>
      <c r="MV65" s="129"/>
      <c r="MW65" s="129"/>
      <c r="MX65" s="129"/>
      <c r="MY65" s="129"/>
      <c r="MZ65" s="129"/>
      <c r="NA65" s="129"/>
      <c r="NB65" s="129"/>
      <c r="NC65" s="129"/>
      <c r="ND65" s="129"/>
      <c r="NE65" s="129"/>
      <c r="NF65" s="129"/>
      <c r="NG65" s="129"/>
      <c r="NH65" s="129"/>
      <c r="NI65" s="129"/>
      <c r="NJ65" s="129"/>
      <c r="NK65" s="129"/>
      <c r="NL65" s="129"/>
      <c r="NM65" s="129"/>
      <c r="NN65" s="129"/>
      <c r="NO65" s="129"/>
      <c r="NP65" s="129"/>
      <c r="NQ65" s="129"/>
      <c r="NR65" s="129"/>
      <c r="NS65" s="129"/>
      <c r="NT65" s="129"/>
      <c r="NU65" s="129"/>
      <c r="NV65" s="129"/>
      <c r="NW65" s="129"/>
      <c r="NX65" s="129"/>
      <c r="NY65" s="129"/>
      <c r="NZ65" s="129"/>
      <c r="OA65" s="129"/>
      <c r="OB65" s="129"/>
      <c r="OC65" s="129"/>
      <c r="OD65" s="129"/>
      <c r="OE65" s="129"/>
      <c r="OF65" s="129"/>
      <c r="OG65" s="129"/>
      <c r="OH65" s="129"/>
      <c r="OI65" s="129"/>
      <c r="OJ65" s="129"/>
      <c r="OK65" s="129"/>
      <c r="OL65" s="129"/>
      <c r="OM65" s="129"/>
      <c r="ON65" s="129"/>
      <c r="OO65" s="129"/>
      <c r="OP65" s="129"/>
      <c r="OQ65" s="129"/>
      <c r="OR65" s="129"/>
      <c r="OS65" s="129"/>
      <c r="OT65" s="129"/>
      <c r="OU65" s="129"/>
      <c r="OV65" s="129"/>
      <c r="OW65" s="129"/>
      <c r="OX65" s="129"/>
      <c r="OY65" s="129"/>
      <c r="OZ65" s="129"/>
      <c r="PA65" s="129"/>
      <c r="PB65" s="129"/>
      <c r="PC65" s="129"/>
      <c r="PD65" s="129"/>
      <c r="PE65" s="129"/>
      <c r="PF65" s="129"/>
      <c r="PG65" s="129"/>
      <c r="PH65" s="129"/>
      <c r="PI65" s="129"/>
      <c r="PJ65" s="129"/>
      <c r="PK65" s="129"/>
      <c r="PL65" s="129"/>
      <c r="PM65" s="129"/>
      <c r="PN65" s="129"/>
      <c r="PO65" s="129"/>
      <c r="PP65" s="129"/>
      <c r="PQ65" s="129"/>
      <c r="PR65" s="129"/>
      <c r="PS65" s="129"/>
      <c r="PT65" s="129"/>
      <c r="PU65" s="129"/>
      <c r="PV65" s="129"/>
      <c r="PW65" s="129"/>
      <c r="PX65" s="129"/>
      <c r="PY65" s="129"/>
      <c r="PZ65" s="129"/>
      <c r="QA65" s="129"/>
      <c r="QB65" s="129"/>
      <c r="QC65" s="129"/>
      <c r="QD65" s="129"/>
      <c r="QE65" s="129"/>
      <c r="QF65" s="129"/>
      <c r="QG65" s="129"/>
      <c r="QH65" s="129"/>
      <c r="QI65" s="129"/>
      <c r="QJ65" s="129"/>
      <c r="QK65" s="129"/>
      <c r="QL65" s="129"/>
      <c r="QM65" s="129"/>
      <c r="QN65" s="129"/>
      <c r="QO65" s="129"/>
      <c r="QP65" s="129"/>
      <c r="QQ65" s="129"/>
      <c r="QR65" s="129"/>
      <c r="QS65" s="129"/>
      <c r="QT65" s="129"/>
      <c r="QU65" s="129"/>
      <c r="QV65" s="129"/>
      <c r="QW65" s="129"/>
      <c r="QX65" s="129"/>
      <c r="QY65" s="129"/>
      <c r="QZ65" s="129"/>
      <c r="RA65" s="129"/>
      <c r="RB65" s="129"/>
      <c r="RC65" s="129"/>
      <c r="RD65" s="129"/>
      <c r="RE65" s="129"/>
      <c r="RF65" s="129"/>
      <c r="RG65" s="129"/>
      <c r="RH65" s="129"/>
      <c r="RI65" s="129"/>
      <c r="RJ65" s="129"/>
      <c r="RK65" s="129"/>
      <c r="RL65" s="129"/>
      <c r="RM65" s="129"/>
      <c r="RN65" s="129"/>
      <c r="RO65" s="129"/>
      <c r="RP65" s="129"/>
      <c r="RQ65" s="129"/>
      <c r="RR65" s="129"/>
      <c r="RS65" s="129"/>
      <c r="RT65" s="129"/>
      <c r="RU65" s="129"/>
      <c r="RV65" s="129"/>
      <c r="RW65" s="129"/>
      <c r="RX65" s="129"/>
      <c r="RY65" s="129"/>
      <c r="RZ65" s="129"/>
      <c r="SA65" s="129"/>
      <c r="SB65" s="129"/>
      <c r="SC65" s="129"/>
      <c r="SD65" s="129"/>
      <c r="SE65" s="129"/>
      <c r="SF65" s="129"/>
      <c r="SG65" s="129"/>
      <c r="SH65" s="129"/>
      <c r="SI65" s="129"/>
      <c r="SJ65" s="129"/>
      <c r="SK65" s="129"/>
      <c r="SL65" s="129"/>
      <c r="SM65" s="129"/>
      <c r="SN65" s="129"/>
      <c r="SO65" s="129"/>
      <c r="SP65" s="129"/>
      <c r="SQ65" s="129"/>
      <c r="SR65" s="129"/>
      <c r="SS65" s="129"/>
      <c r="ST65" s="129"/>
      <c r="SU65" s="129"/>
      <c r="SV65" s="129"/>
      <c r="SW65" s="129"/>
      <c r="SX65" s="129"/>
      <c r="SY65" s="129"/>
      <c r="SZ65" s="129"/>
      <c r="TA65" s="129"/>
      <c r="TB65" s="129"/>
      <c r="TC65" s="129"/>
      <c r="TD65" s="129"/>
      <c r="TE65" s="129"/>
      <c r="TF65" s="129"/>
      <c r="TG65" s="129"/>
      <c r="TH65" s="129"/>
      <c r="TI65" s="129"/>
      <c r="TJ65" s="129"/>
      <c r="TK65" s="129"/>
      <c r="TL65" s="129"/>
      <c r="TM65" s="129"/>
      <c r="TN65" s="129"/>
      <c r="TO65" s="129"/>
      <c r="TP65" s="129"/>
      <c r="TQ65" s="129"/>
      <c r="TR65" s="129"/>
      <c r="TS65" s="129"/>
      <c r="TT65" s="129"/>
      <c r="TU65" s="129"/>
      <c r="TV65" s="129"/>
      <c r="TW65" s="129"/>
      <c r="TX65" s="129"/>
      <c r="TY65" s="129"/>
      <c r="TZ65" s="129"/>
      <c r="UA65" s="129"/>
      <c r="UB65" s="129"/>
      <c r="UC65" s="129"/>
      <c r="UD65" s="129"/>
      <c r="UE65" s="129"/>
      <c r="UF65" s="129"/>
      <c r="UG65" s="129"/>
      <c r="UH65" s="129"/>
      <c r="UI65" s="129"/>
      <c r="UJ65" s="129"/>
      <c r="UK65" s="129"/>
      <c r="UL65" s="129"/>
      <c r="UM65" s="129"/>
      <c r="UN65" s="129"/>
      <c r="UO65" s="129"/>
      <c r="UP65" s="129"/>
      <c r="UQ65" s="129"/>
      <c r="UR65" s="129"/>
      <c r="US65" s="129"/>
      <c r="UT65" s="129"/>
      <c r="UU65" s="129"/>
      <c r="UV65" s="129"/>
      <c r="UW65" s="129"/>
      <c r="UX65" s="129"/>
      <c r="UY65" s="129"/>
      <c r="UZ65" s="129"/>
      <c r="VA65" s="129"/>
      <c r="VB65" s="129"/>
      <c r="VC65" s="129"/>
      <c r="VD65" s="129"/>
      <c r="VE65" s="129"/>
      <c r="VF65" s="129"/>
      <c r="VG65" s="129"/>
      <c r="VH65" s="129"/>
      <c r="VI65" s="129"/>
      <c r="VJ65" s="129"/>
      <c r="VK65" s="129"/>
      <c r="VL65" s="129"/>
      <c r="VM65" s="129"/>
      <c r="VN65" s="129"/>
      <c r="VO65" s="129"/>
      <c r="VP65" s="129"/>
      <c r="VQ65" s="129"/>
      <c r="VR65" s="129"/>
      <c r="VS65" s="129"/>
      <c r="VT65" s="129"/>
      <c r="VU65" s="129"/>
      <c r="VV65" s="129"/>
      <c r="VW65" s="129"/>
      <c r="VX65" s="129"/>
      <c r="VY65" s="129"/>
      <c r="VZ65" s="129"/>
      <c r="WA65" s="129"/>
      <c r="WB65" s="129"/>
      <c r="WC65" s="129"/>
      <c r="WD65" s="129"/>
      <c r="WE65" s="129"/>
      <c r="WF65" s="129"/>
      <c r="WG65" s="129"/>
      <c r="WH65" s="129"/>
      <c r="WI65" s="129"/>
      <c r="WJ65" s="129"/>
      <c r="WK65" s="129"/>
      <c r="WL65" s="129"/>
      <c r="WM65" s="129"/>
      <c r="WN65" s="129"/>
      <c r="WO65" s="129"/>
      <c r="WP65" s="129"/>
      <c r="WQ65" s="129"/>
      <c r="WR65" s="129"/>
      <c r="WS65" s="129"/>
      <c r="WT65" s="129"/>
      <c r="WU65" s="129"/>
      <c r="WV65" s="129"/>
      <c r="WW65" s="129"/>
      <c r="WX65" s="129"/>
      <c r="WY65" s="129"/>
      <c r="WZ65" s="129"/>
      <c r="XA65" s="129"/>
      <c r="XB65" s="129"/>
      <c r="XC65" s="129"/>
      <c r="XD65" s="129"/>
      <c r="XE65" s="129"/>
      <c r="XF65" s="129"/>
      <c r="XG65" s="129"/>
      <c r="XH65" s="129"/>
      <c r="XI65" s="129"/>
      <c r="XJ65" s="129"/>
      <c r="XK65" s="129"/>
      <c r="XL65" s="129"/>
      <c r="XM65" s="129"/>
      <c r="XN65" s="129"/>
      <c r="XO65" s="129"/>
      <c r="XP65" s="129"/>
      <c r="XQ65" s="129"/>
      <c r="XR65" s="129"/>
      <c r="XS65" s="129"/>
      <c r="XT65" s="129"/>
      <c r="XU65" s="129"/>
      <c r="XV65" s="129"/>
      <c r="XW65" s="129"/>
      <c r="XX65" s="129"/>
      <c r="XY65" s="129"/>
      <c r="XZ65" s="129"/>
      <c r="YA65" s="129"/>
      <c r="YB65" s="129"/>
      <c r="YC65" s="129"/>
      <c r="YD65" s="129"/>
      <c r="YE65" s="129"/>
      <c r="YF65" s="129"/>
      <c r="YG65" s="129"/>
      <c r="YH65" s="129"/>
      <c r="YI65" s="129"/>
      <c r="YJ65" s="129"/>
      <c r="YK65" s="129"/>
      <c r="YL65" s="129"/>
      <c r="YM65" s="129"/>
      <c r="YN65" s="129"/>
      <c r="YO65" s="129"/>
      <c r="YP65" s="129"/>
      <c r="YQ65" s="129"/>
      <c r="YR65" s="129"/>
      <c r="YS65" s="129"/>
      <c r="YT65" s="129"/>
      <c r="YU65" s="129"/>
      <c r="YV65" s="129"/>
      <c r="YW65" s="129"/>
      <c r="YX65" s="129"/>
      <c r="YY65" s="129"/>
      <c r="YZ65" s="129"/>
      <c r="ZA65" s="129"/>
      <c r="ZB65" s="129"/>
      <c r="ZC65" s="129"/>
      <c r="ZD65" s="129"/>
      <c r="ZE65" s="129"/>
      <c r="ZF65" s="129"/>
      <c r="ZG65" s="129"/>
      <c r="ZH65" s="129"/>
      <c r="ZI65" s="129"/>
      <c r="ZJ65" s="129"/>
      <c r="ZK65" s="129"/>
      <c r="ZL65" s="129"/>
      <c r="ZM65" s="129"/>
      <c r="ZN65" s="129"/>
      <c r="ZO65" s="129"/>
      <c r="ZP65" s="129"/>
      <c r="ZQ65" s="129"/>
      <c r="ZR65" s="129"/>
      <c r="ZS65" s="129"/>
      <c r="ZT65" s="129"/>
      <c r="ZU65" s="129"/>
      <c r="ZV65" s="129"/>
      <c r="ZW65" s="129"/>
      <c r="ZX65" s="129"/>
      <c r="ZY65" s="129"/>
      <c r="ZZ65" s="129"/>
      <c r="AAA65" s="129"/>
      <c r="AAB65" s="129"/>
      <c r="AAC65" s="129"/>
      <c r="AAD65" s="129"/>
      <c r="AAE65" s="129"/>
      <c r="AAF65" s="129"/>
      <c r="AAG65" s="129"/>
      <c r="AAH65" s="129"/>
      <c r="AAI65" s="129"/>
      <c r="AAJ65" s="129"/>
      <c r="AAK65" s="129"/>
      <c r="AAL65" s="129"/>
      <c r="AAM65" s="129"/>
      <c r="AAN65" s="129"/>
      <c r="AAO65" s="129"/>
      <c r="AAP65" s="129"/>
      <c r="AAQ65" s="129"/>
      <c r="AAR65" s="129"/>
      <c r="AAS65" s="129"/>
      <c r="AAT65" s="129"/>
      <c r="AAU65" s="129"/>
      <c r="AAV65" s="129"/>
      <c r="AAW65" s="129"/>
      <c r="AAX65" s="129"/>
      <c r="AAY65" s="129"/>
      <c r="AAZ65" s="129"/>
      <c r="ABA65" s="129"/>
      <c r="ABB65" s="129"/>
      <c r="ABC65" s="129"/>
      <c r="ABD65" s="129"/>
      <c r="ABE65" s="129"/>
      <c r="ABF65" s="129"/>
      <c r="ABG65" s="129"/>
      <c r="ABH65" s="129"/>
      <c r="ABI65" s="129"/>
      <c r="ABJ65" s="129"/>
      <c r="ABK65" s="129"/>
      <c r="ABL65" s="129"/>
      <c r="ABM65" s="129"/>
      <c r="ABN65" s="129"/>
      <c r="ABO65" s="129"/>
      <c r="ABP65" s="129"/>
      <c r="ABQ65" s="129"/>
      <c r="ABR65" s="129"/>
      <c r="ABS65" s="129"/>
      <c r="ABT65" s="129"/>
      <c r="ABU65" s="129"/>
      <c r="ABV65" s="129"/>
      <c r="ABW65" s="129"/>
      <c r="ABX65" s="129"/>
      <c r="ABY65" s="129"/>
      <c r="ABZ65" s="129"/>
      <c r="ACA65" s="129"/>
      <c r="ACB65" s="129"/>
      <c r="ACC65" s="129"/>
      <c r="ACD65" s="129"/>
      <c r="ACE65" s="129"/>
      <c r="ACF65" s="129"/>
      <c r="ACG65" s="129"/>
      <c r="ACH65" s="129"/>
      <c r="ACI65" s="129"/>
      <c r="ACJ65" s="129"/>
      <c r="ACK65" s="129"/>
      <c r="ACL65" s="129"/>
      <c r="ACM65" s="129"/>
      <c r="ACN65" s="129"/>
      <c r="ACO65" s="129"/>
      <c r="ACP65" s="129"/>
      <c r="ACQ65" s="129"/>
      <c r="ACR65" s="129"/>
      <c r="ACS65" s="129"/>
      <c r="ACT65" s="129"/>
      <c r="ACU65" s="129"/>
      <c r="ACV65" s="129"/>
      <c r="ACW65" s="129"/>
      <c r="ACX65" s="129"/>
      <c r="ACY65" s="129"/>
      <c r="ACZ65" s="129"/>
      <c r="ADA65" s="129"/>
      <c r="ADB65" s="129"/>
      <c r="ADC65" s="129"/>
      <c r="ADD65" s="129"/>
      <c r="ADE65" s="129"/>
      <c r="ADF65" s="129"/>
      <c r="ADG65" s="129"/>
      <c r="ADH65" s="129"/>
      <c r="ADI65" s="129"/>
      <c r="ADJ65" s="129"/>
      <c r="ADK65" s="129"/>
      <c r="ADL65" s="129"/>
      <c r="ADM65" s="129"/>
      <c r="ADN65" s="129"/>
      <c r="ADO65" s="129"/>
      <c r="ADP65" s="129"/>
      <c r="ADQ65" s="129"/>
      <c r="ADR65" s="129"/>
      <c r="ADS65" s="129"/>
      <c r="ADT65" s="129"/>
      <c r="ADU65" s="129"/>
      <c r="ADV65" s="129"/>
      <c r="ADW65" s="129"/>
      <c r="ADX65" s="129"/>
      <c r="ADY65" s="129"/>
      <c r="ADZ65" s="129"/>
      <c r="AEA65" s="129"/>
      <c r="AEB65" s="129"/>
      <c r="AEC65" s="129"/>
      <c r="AED65" s="129"/>
      <c r="AEE65" s="129"/>
      <c r="AEF65" s="129"/>
      <c r="AEG65" s="129"/>
      <c r="AEH65" s="129"/>
      <c r="AEI65" s="129"/>
      <c r="AEJ65" s="129"/>
      <c r="AEK65" s="129"/>
      <c r="AEL65" s="129"/>
      <c r="AEM65" s="129"/>
      <c r="AEN65" s="129"/>
      <c r="AEO65" s="129"/>
      <c r="AEP65" s="129"/>
      <c r="AEQ65" s="129"/>
      <c r="AER65" s="129"/>
      <c r="AES65" s="129"/>
      <c r="AET65" s="129"/>
      <c r="AEU65" s="129"/>
      <c r="AEV65" s="129"/>
      <c r="AEW65" s="129"/>
      <c r="AEX65" s="129"/>
      <c r="AEY65" s="129"/>
      <c r="AEZ65" s="129"/>
      <c r="AFA65" s="129"/>
      <c r="AFB65" s="129"/>
      <c r="AFC65" s="129"/>
      <c r="AFD65" s="129"/>
      <c r="AFE65" s="129"/>
      <c r="AFF65" s="129"/>
      <c r="AFG65" s="129"/>
      <c r="AFH65" s="129"/>
      <c r="AFI65" s="129"/>
      <c r="AFJ65" s="129"/>
      <c r="AFK65" s="129"/>
      <c r="AFL65" s="129"/>
      <c r="AFM65" s="129"/>
      <c r="AFN65" s="129"/>
      <c r="AFO65" s="129"/>
      <c r="AFP65" s="129"/>
      <c r="AFQ65" s="129"/>
      <c r="AFR65" s="129"/>
      <c r="AFS65" s="129"/>
      <c r="AFT65" s="129"/>
      <c r="AFU65" s="129"/>
      <c r="AFV65" s="129"/>
      <c r="AFW65" s="129"/>
      <c r="AFX65" s="129"/>
      <c r="AFY65" s="129"/>
      <c r="AFZ65" s="129"/>
      <c r="AGA65" s="129"/>
      <c r="AGB65" s="129"/>
      <c r="AGC65" s="129"/>
      <c r="AGD65" s="129"/>
      <c r="AGE65" s="129"/>
      <c r="AGF65" s="129"/>
      <c r="AGG65" s="129"/>
      <c r="AGH65" s="129"/>
      <c r="AGI65" s="129"/>
      <c r="AGJ65" s="129"/>
      <c r="AGK65" s="129"/>
      <c r="AGL65" s="129"/>
      <c r="AGM65" s="129"/>
      <c r="AGN65" s="129"/>
      <c r="AGO65" s="129"/>
      <c r="AGP65" s="129"/>
      <c r="AGQ65" s="129"/>
      <c r="AGR65" s="129"/>
      <c r="AGS65" s="129"/>
      <c r="AGT65" s="129"/>
      <c r="AGU65" s="129"/>
      <c r="AGV65" s="129"/>
      <c r="AGW65" s="129"/>
      <c r="AGX65" s="129"/>
      <c r="AGY65" s="129"/>
      <c r="AGZ65" s="129"/>
      <c r="AHA65" s="129"/>
      <c r="AHB65" s="129"/>
      <c r="AHC65" s="129"/>
      <c r="AHD65" s="129"/>
      <c r="AHE65" s="129"/>
      <c r="AHF65" s="129"/>
      <c r="AHG65" s="129"/>
      <c r="AHH65" s="129"/>
      <c r="AHI65" s="129"/>
      <c r="AHJ65" s="129"/>
      <c r="AHK65" s="129"/>
      <c r="AHL65" s="129"/>
      <c r="AHM65" s="129"/>
      <c r="AHN65" s="129"/>
      <c r="AHO65" s="129"/>
      <c r="AHP65" s="129"/>
      <c r="AHQ65" s="129"/>
      <c r="AHR65" s="129"/>
      <c r="AHS65" s="129"/>
      <c r="AHT65" s="129"/>
      <c r="AHU65" s="129"/>
      <c r="AHV65" s="129"/>
      <c r="AHW65" s="129"/>
      <c r="AHX65" s="129"/>
      <c r="AHY65" s="129"/>
      <c r="AHZ65" s="129"/>
      <c r="AIA65" s="129"/>
      <c r="AIB65" s="129"/>
      <c r="AIC65" s="129"/>
      <c r="AID65" s="129"/>
      <c r="AIE65" s="129"/>
      <c r="AIF65" s="129"/>
      <c r="AIG65" s="129"/>
      <c r="AIH65" s="129"/>
      <c r="AII65" s="129"/>
      <c r="AIJ65" s="129"/>
      <c r="AIK65" s="129"/>
      <c r="AIL65" s="129"/>
      <c r="AIM65" s="129"/>
      <c r="AIN65" s="129"/>
      <c r="AIO65" s="129"/>
      <c r="AIP65" s="129"/>
      <c r="AIQ65" s="129"/>
      <c r="AIR65" s="129"/>
      <c r="AIS65" s="129"/>
      <c r="AIT65" s="129"/>
      <c r="AIU65" s="129"/>
      <c r="AIV65" s="129"/>
      <c r="AIW65" s="129"/>
      <c r="AIX65" s="129"/>
      <c r="AIY65" s="129"/>
      <c r="AIZ65" s="129"/>
      <c r="AJA65" s="129"/>
      <c r="AJB65" s="129"/>
      <c r="AJC65" s="129"/>
      <c r="AJD65" s="129"/>
      <c r="AJE65" s="129"/>
      <c r="AJF65" s="129"/>
      <c r="AJG65" s="129"/>
      <c r="AJH65" s="129"/>
      <c r="AJI65" s="129"/>
      <c r="AJJ65" s="129"/>
      <c r="AJK65" s="129"/>
      <c r="AJL65" s="129"/>
      <c r="AJM65" s="129"/>
      <c r="AJN65" s="129"/>
      <c r="AJO65" s="129"/>
      <c r="AJP65" s="129"/>
      <c r="AJQ65" s="129"/>
      <c r="AJR65" s="129"/>
      <c r="AJS65" s="129"/>
      <c r="AJT65" s="129"/>
      <c r="AJU65" s="129"/>
      <c r="AJV65" s="129"/>
      <c r="AJW65" s="129"/>
      <c r="AJX65" s="129"/>
      <c r="AJY65" s="129"/>
      <c r="AJZ65" s="129"/>
      <c r="AKA65" s="129"/>
      <c r="AKB65" s="129"/>
      <c r="AKC65" s="129"/>
      <c r="AKD65" s="129"/>
      <c r="AKE65" s="129"/>
      <c r="AKF65" s="129"/>
      <c r="AKG65" s="129"/>
      <c r="AKH65" s="129"/>
      <c r="AKI65" s="129"/>
      <c r="AKJ65" s="129"/>
      <c r="AKK65" s="129"/>
      <c r="AKL65" s="129"/>
      <c r="AKM65" s="129"/>
      <c r="AKN65" s="129"/>
      <c r="AKO65" s="129"/>
      <c r="AKP65" s="129"/>
      <c r="AKQ65" s="129"/>
      <c r="AKR65" s="129"/>
      <c r="AKS65" s="129"/>
      <c r="AKT65" s="129"/>
      <c r="AKU65" s="129"/>
      <c r="AKV65" s="129"/>
      <c r="AKW65" s="129"/>
      <c r="AKX65" s="129"/>
      <c r="AKY65" s="129"/>
      <c r="AKZ65" s="129"/>
      <c r="ALA65" s="129"/>
      <c r="ALB65" s="129"/>
      <c r="ALC65" s="129"/>
      <c r="ALD65" s="129"/>
      <c r="ALE65" s="129"/>
      <c r="ALF65" s="129"/>
      <c r="ALG65" s="129"/>
      <c r="ALH65" s="129"/>
      <c r="ALI65" s="129"/>
      <c r="ALJ65" s="129"/>
      <c r="ALK65" s="129"/>
      <c r="ALL65" s="129"/>
      <c r="ALM65" s="129"/>
      <c r="ALN65" s="129"/>
      <c r="ALO65" s="129"/>
      <c r="ALP65" s="129"/>
      <c r="ALQ65" s="129"/>
      <c r="ALR65" s="129"/>
      <c r="ALS65" s="129"/>
      <c r="ALT65" s="129"/>
      <c r="ALU65" s="129"/>
      <c r="ALV65" s="129"/>
      <c r="ALW65" s="129"/>
      <c r="ALX65" s="129"/>
      <c r="ALY65" s="129"/>
      <c r="ALZ65" s="129"/>
      <c r="AMA65" s="129"/>
      <c r="AMB65" s="129"/>
      <c r="AMC65" s="129"/>
      <c r="AMD65" s="129"/>
      <c r="AME65" s="129"/>
      <c r="AMF65" s="129"/>
      <c r="AMG65" s="129"/>
      <c r="AMH65" s="129"/>
      <c r="AMI65" s="129"/>
      <c r="AMJ65" s="129"/>
      <c r="AMK65" s="129"/>
    </row>
    <row r="66" spans="1:1025" s="131" customFormat="1">
      <c r="A66" s="129" t="s">
        <v>40</v>
      </c>
      <c r="B66" s="169" t="s">
        <v>140</v>
      </c>
      <c r="C66" s="156" t="str">
        <f>VLOOKUP(B66,A_soortinfo!C:F,4,FALSE)</f>
        <v>nvt</v>
      </c>
      <c r="D66" s="181">
        <v>0</v>
      </c>
      <c r="E66" s="181">
        <v>0</v>
      </c>
      <c r="F66" s="181">
        <v>1.7874999999999999E-2</v>
      </c>
      <c r="G66" s="181">
        <v>0</v>
      </c>
      <c r="H66" s="181">
        <v>0</v>
      </c>
      <c r="I66" s="181">
        <v>0</v>
      </c>
      <c r="J66" s="181">
        <v>0</v>
      </c>
      <c r="K66" s="181">
        <v>0</v>
      </c>
      <c r="L66" s="165"/>
      <c r="M66" s="166"/>
      <c r="N66" s="181">
        <v>0</v>
      </c>
      <c r="O66" s="132"/>
      <c r="P66" s="132"/>
      <c r="Q66" s="181">
        <v>0</v>
      </c>
      <c r="R66" s="132"/>
      <c r="S66" s="132"/>
      <c r="T66" s="181">
        <v>0</v>
      </c>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c r="BB66" s="129"/>
      <c r="BC66" s="129"/>
      <c r="BD66" s="129"/>
      <c r="BE66" s="129"/>
      <c r="BF66" s="129"/>
      <c r="BG66" s="129"/>
      <c r="BH66" s="129"/>
      <c r="BI66" s="129"/>
      <c r="BJ66" s="129"/>
      <c r="BK66" s="129"/>
      <c r="BL66" s="129"/>
      <c r="BM66" s="129"/>
      <c r="BN66" s="129"/>
      <c r="BO66" s="129"/>
      <c r="BP66" s="129"/>
      <c r="BQ66" s="129"/>
      <c r="BR66" s="129"/>
      <c r="BS66" s="129"/>
      <c r="BT66" s="129"/>
      <c r="BU66" s="129"/>
      <c r="BV66" s="129"/>
      <c r="BW66" s="129"/>
      <c r="BX66" s="129"/>
      <c r="BY66" s="129"/>
      <c r="BZ66" s="129"/>
      <c r="CA66" s="129"/>
      <c r="CB66" s="129"/>
      <c r="CC66" s="129"/>
      <c r="CD66" s="129"/>
      <c r="CE66" s="129"/>
      <c r="CF66" s="129"/>
      <c r="CG66" s="129"/>
      <c r="CH66" s="129"/>
      <c r="CI66" s="129"/>
      <c r="CJ66" s="129"/>
      <c r="CK66" s="129"/>
      <c r="CL66" s="129"/>
      <c r="CM66" s="129"/>
      <c r="CN66" s="129"/>
      <c r="CO66" s="129"/>
      <c r="CP66" s="129"/>
      <c r="CQ66" s="129"/>
      <c r="CR66" s="129"/>
      <c r="CS66" s="129"/>
      <c r="CT66" s="129"/>
      <c r="CU66" s="129"/>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c r="EO66" s="129"/>
      <c r="EP66" s="129"/>
      <c r="EQ66" s="129"/>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29"/>
      <c r="FT66" s="129"/>
      <c r="FU66" s="129"/>
      <c r="FV66" s="129"/>
      <c r="FW66" s="129"/>
      <c r="FX66" s="129"/>
      <c r="FY66" s="129"/>
      <c r="FZ66" s="129"/>
      <c r="GA66" s="129"/>
      <c r="GB66" s="129"/>
      <c r="GC66" s="129"/>
      <c r="GD66" s="129"/>
      <c r="GE66" s="129"/>
      <c r="GF66" s="129"/>
      <c r="GG66" s="129"/>
      <c r="GH66" s="129"/>
      <c r="GI66" s="129"/>
      <c r="GJ66" s="129"/>
      <c r="GK66" s="129"/>
      <c r="GL66" s="129"/>
      <c r="GM66" s="129"/>
      <c r="GN66" s="129"/>
      <c r="GO66" s="129"/>
      <c r="GP66" s="129"/>
      <c r="GQ66" s="129"/>
      <c r="GR66" s="129"/>
      <c r="GS66" s="129"/>
      <c r="GT66" s="129"/>
      <c r="GU66" s="129"/>
      <c r="GV66" s="129"/>
      <c r="GW66" s="129"/>
      <c r="GX66" s="129"/>
      <c r="GY66" s="129"/>
      <c r="GZ66" s="129"/>
      <c r="HA66" s="129"/>
      <c r="HB66" s="129"/>
      <c r="HC66" s="129"/>
      <c r="HD66" s="129"/>
      <c r="HE66" s="129"/>
      <c r="HF66" s="129"/>
      <c r="HG66" s="129"/>
      <c r="HH66" s="129"/>
      <c r="HI66" s="129"/>
      <c r="HJ66" s="129"/>
      <c r="HK66" s="129"/>
      <c r="HL66" s="129"/>
      <c r="HM66" s="129"/>
      <c r="HN66" s="129"/>
      <c r="HO66" s="129"/>
      <c r="HP66" s="129"/>
      <c r="HQ66" s="129"/>
      <c r="HR66" s="129"/>
      <c r="HS66" s="129"/>
      <c r="HT66" s="129"/>
      <c r="HU66" s="129"/>
      <c r="HV66" s="129"/>
      <c r="HW66" s="129"/>
      <c r="HX66" s="129"/>
      <c r="HY66" s="129"/>
      <c r="HZ66" s="129"/>
      <c r="IA66" s="129"/>
      <c r="IB66" s="129"/>
      <c r="IC66" s="129"/>
      <c r="ID66" s="129"/>
      <c r="IE66" s="129"/>
      <c r="IF66" s="129"/>
      <c r="IG66" s="129"/>
      <c r="IH66" s="129"/>
      <c r="II66" s="129"/>
      <c r="IJ66" s="129"/>
      <c r="IK66" s="129"/>
      <c r="IL66" s="129"/>
      <c r="IM66" s="129"/>
      <c r="IN66" s="129"/>
      <c r="IO66" s="129"/>
      <c r="IP66" s="129"/>
      <c r="IQ66" s="129"/>
      <c r="IR66" s="129"/>
      <c r="IS66" s="129"/>
      <c r="IT66" s="129"/>
      <c r="IU66" s="129"/>
      <c r="IV66" s="129"/>
      <c r="IW66" s="129"/>
      <c r="IX66" s="129"/>
      <c r="IY66" s="129"/>
      <c r="IZ66" s="129"/>
      <c r="JA66" s="129"/>
      <c r="JB66" s="129"/>
      <c r="JC66" s="129"/>
      <c r="JD66" s="129"/>
      <c r="JE66" s="129"/>
      <c r="JF66" s="129"/>
      <c r="JG66" s="129"/>
      <c r="JH66" s="129"/>
      <c r="JI66" s="129"/>
      <c r="JJ66" s="129"/>
      <c r="JK66" s="129"/>
      <c r="JL66" s="129"/>
      <c r="JM66" s="129"/>
      <c r="JN66" s="129"/>
      <c r="JO66" s="129"/>
      <c r="JP66" s="129"/>
      <c r="JQ66" s="129"/>
      <c r="JR66" s="129"/>
      <c r="JS66" s="129"/>
      <c r="JT66" s="129"/>
      <c r="JU66" s="129"/>
      <c r="JV66" s="129"/>
      <c r="JW66" s="129"/>
      <c r="JX66" s="129"/>
      <c r="JY66" s="129"/>
      <c r="JZ66" s="129"/>
      <c r="KA66" s="129"/>
      <c r="KB66" s="129"/>
      <c r="KC66" s="129"/>
      <c r="KD66" s="129"/>
      <c r="KE66" s="129"/>
      <c r="KF66" s="129"/>
      <c r="KG66" s="129"/>
      <c r="KH66" s="129"/>
      <c r="KI66" s="129"/>
      <c r="KJ66" s="129"/>
      <c r="KK66" s="129"/>
      <c r="KL66" s="129"/>
      <c r="KM66" s="129"/>
      <c r="KN66" s="129"/>
      <c r="KO66" s="129"/>
      <c r="KP66" s="129"/>
      <c r="KQ66" s="129"/>
      <c r="KR66" s="129"/>
      <c r="KS66" s="129"/>
      <c r="KT66" s="129"/>
      <c r="KU66" s="129"/>
      <c r="KV66" s="129"/>
      <c r="KW66" s="129"/>
      <c r="KX66" s="129"/>
      <c r="KY66" s="129"/>
      <c r="KZ66" s="129"/>
      <c r="LA66" s="129"/>
      <c r="LB66" s="129"/>
      <c r="LC66" s="129"/>
      <c r="LD66" s="129"/>
      <c r="LE66" s="129"/>
      <c r="LF66" s="129"/>
      <c r="LG66" s="129"/>
      <c r="LH66" s="129"/>
      <c r="LI66" s="129"/>
      <c r="LJ66" s="129"/>
      <c r="LK66" s="129"/>
      <c r="LL66" s="129"/>
      <c r="LM66" s="129"/>
      <c r="LN66" s="129"/>
      <c r="LO66" s="129"/>
      <c r="LP66" s="129"/>
      <c r="LQ66" s="129"/>
      <c r="LR66" s="129"/>
      <c r="LS66" s="129"/>
      <c r="LT66" s="129"/>
      <c r="LU66" s="129"/>
      <c r="LV66" s="129"/>
      <c r="LW66" s="129"/>
      <c r="LX66" s="129"/>
      <c r="LY66" s="129"/>
      <c r="LZ66" s="129"/>
      <c r="MA66" s="129"/>
      <c r="MB66" s="129"/>
      <c r="MC66" s="129"/>
      <c r="MD66" s="129"/>
      <c r="ME66" s="129"/>
      <c r="MF66" s="129"/>
      <c r="MG66" s="129"/>
      <c r="MH66" s="129"/>
      <c r="MI66" s="129"/>
      <c r="MJ66" s="129"/>
      <c r="MK66" s="129"/>
      <c r="ML66" s="129"/>
      <c r="MM66" s="129"/>
      <c r="MN66" s="129"/>
      <c r="MO66" s="129"/>
      <c r="MP66" s="129"/>
      <c r="MQ66" s="129"/>
      <c r="MR66" s="129"/>
      <c r="MS66" s="129"/>
      <c r="MT66" s="129"/>
      <c r="MU66" s="129"/>
      <c r="MV66" s="129"/>
      <c r="MW66" s="129"/>
      <c r="MX66" s="129"/>
      <c r="MY66" s="129"/>
      <c r="MZ66" s="129"/>
      <c r="NA66" s="129"/>
      <c r="NB66" s="129"/>
      <c r="NC66" s="129"/>
      <c r="ND66" s="129"/>
      <c r="NE66" s="129"/>
      <c r="NF66" s="129"/>
      <c r="NG66" s="129"/>
      <c r="NH66" s="129"/>
      <c r="NI66" s="129"/>
      <c r="NJ66" s="129"/>
      <c r="NK66" s="129"/>
      <c r="NL66" s="129"/>
      <c r="NM66" s="129"/>
      <c r="NN66" s="129"/>
      <c r="NO66" s="129"/>
      <c r="NP66" s="129"/>
      <c r="NQ66" s="129"/>
      <c r="NR66" s="129"/>
      <c r="NS66" s="129"/>
      <c r="NT66" s="129"/>
      <c r="NU66" s="129"/>
      <c r="NV66" s="129"/>
      <c r="NW66" s="129"/>
      <c r="NX66" s="129"/>
      <c r="NY66" s="129"/>
      <c r="NZ66" s="129"/>
      <c r="OA66" s="129"/>
      <c r="OB66" s="129"/>
      <c r="OC66" s="129"/>
      <c r="OD66" s="129"/>
      <c r="OE66" s="129"/>
      <c r="OF66" s="129"/>
      <c r="OG66" s="129"/>
      <c r="OH66" s="129"/>
      <c r="OI66" s="129"/>
      <c r="OJ66" s="129"/>
      <c r="OK66" s="129"/>
      <c r="OL66" s="129"/>
      <c r="OM66" s="129"/>
      <c r="ON66" s="129"/>
      <c r="OO66" s="129"/>
      <c r="OP66" s="129"/>
      <c r="OQ66" s="129"/>
      <c r="OR66" s="129"/>
      <c r="OS66" s="129"/>
      <c r="OT66" s="129"/>
      <c r="OU66" s="129"/>
      <c r="OV66" s="129"/>
      <c r="OW66" s="129"/>
      <c r="OX66" s="129"/>
      <c r="OY66" s="129"/>
      <c r="OZ66" s="129"/>
      <c r="PA66" s="129"/>
      <c r="PB66" s="129"/>
      <c r="PC66" s="129"/>
      <c r="PD66" s="129"/>
      <c r="PE66" s="129"/>
      <c r="PF66" s="129"/>
      <c r="PG66" s="129"/>
      <c r="PH66" s="129"/>
      <c r="PI66" s="129"/>
      <c r="PJ66" s="129"/>
      <c r="PK66" s="129"/>
      <c r="PL66" s="129"/>
      <c r="PM66" s="129"/>
      <c r="PN66" s="129"/>
      <c r="PO66" s="129"/>
      <c r="PP66" s="129"/>
      <c r="PQ66" s="129"/>
      <c r="PR66" s="129"/>
      <c r="PS66" s="129"/>
      <c r="PT66" s="129"/>
      <c r="PU66" s="129"/>
      <c r="PV66" s="129"/>
      <c r="PW66" s="129"/>
      <c r="PX66" s="129"/>
      <c r="PY66" s="129"/>
      <c r="PZ66" s="129"/>
      <c r="QA66" s="129"/>
      <c r="QB66" s="129"/>
      <c r="QC66" s="129"/>
      <c r="QD66" s="129"/>
      <c r="QE66" s="129"/>
      <c r="QF66" s="129"/>
      <c r="QG66" s="129"/>
      <c r="QH66" s="129"/>
      <c r="QI66" s="129"/>
      <c r="QJ66" s="129"/>
      <c r="QK66" s="129"/>
      <c r="QL66" s="129"/>
      <c r="QM66" s="129"/>
      <c r="QN66" s="129"/>
      <c r="QO66" s="129"/>
      <c r="QP66" s="129"/>
      <c r="QQ66" s="129"/>
      <c r="QR66" s="129"/>
      <c r="QS66" s="129"/>
      <c r="QT66" s="129"/>
      <c r="QU66" s="129"/>
      <c r="QV66" s="129"/>
      <c r="QW66" s="129"/>
      <c r="QX66" s="129"/>
      <c r="QY66" s="129"/>
      <c r="QZ66" s="129"/>
      <c r="RA66" s="129"/>
      <c r="RB66" s="129"/>
      <c r="RC66" s="129"/>
      <c r="RD66" s="129"/>
      <c r="RE66" s="129"/>
      <c r="RF66" s="129"/>
      <c r="RG66" s="129"/>
      <c r="RH66" s="129"/>
      <c r="RI66" s="129"/>
      <c r="RJ66" s="129"/>
      <c r="RK66" s="129"/>
      <c r="RL66" s="129"/>
      <c r="RM66" s="129"/>
      <c r="RN66" s="129"/>
      <c r="RO66" s="129"/>
      <c r="RP66" s="129"/>
      <c r="RQ66" s="129"/>
      <c r="RR66" s="129"/>
      <c r="RS66" s="129"/>
      <c r="RT66" s="129"/>
      <c r="RU66" s="129"/>
      <c r="RV66" s="129"/>
      <c r="RW66" s="129"/>
      <c r="RX66" s="129"/>
      <c r="RY66" s="129"/>
      <c r="RZ66" s="129"/>
      <c r="SA66" s="129"/>
      <c r="SB66" s="129"/>
      <c r="SC66" s="129"/>
      <c r="SD66" s="129"/>
      <c r="SE66" s="129"/>
      <c r="SF66" s="129"/>
      <c r="SG66" s="129"/>
      <c r="SH66" s="129"/>
      <c r="SI66" s="129"/>
      <c r="SJ66" s="129"/>
      <c r="SK66" s="129"/>
      <c r="SL66" s="129"/>
      <c r="SM66" s="129"/>
      <c r="SN66" s="129"/>
      <c r="SO66" s="129"/>
      <c r="SP66" s="129"/>
      <c r="SQ66" s="129"/>
      <c r="SR66" s="129"/>
      <c r="SS66" s="129"/>
      <c r="ST66" s="129"/>
      <c r="SU66" s="129"/>
      <c r="SV66" s="129"/>
      <c r="SW66" s="129"/>
      <c r="SX66" s="129"/>
      <c r="SY66" s="129"/>
      <c r="SZ66" s="129"/>
      <c r="TA66" s="129"/>
      <c r="TB66" s="129"/>
      <c r="TC66" s="129"/>
      <c r="TD66" s="129"/>
      <c r="TE66" s="129"/>
      <c r="TF66" s="129"/>
      <c r="TG66" s="129"/>
      <c r="TH66" s="129"/>
      <c r="TI66" s="129"/>
      <c r="TJ66" s="129"/>
      <c r="TK66" s="129"/>
      <c r="TL66" s="129"/>
      <c r="TM66" s="129"/>
      <c r="TN66" s="129"/>
      <c r="TO66" s="129"/>
      <c r="TP66" s="129"/>
      <c r="TQ66" s="129"/>
      <c r="TR66" s="129"/>
      <c r="TS66" s="129"/>
      <c r="TT66" s="129"/>
      <c r="TU66" s="129"/>
      <c r="TV66" s="129"/>
      <c r="TW66" s="129"/>
      <c r="TX66" s="129"/>
      <c r="TY66" s="129"/>
      <c r="TZ66" s="129"/>
      <c r="UA66" s="129"/>
      <c r="UB66" s="129"/>
      <c r="UC66" s="129"/>
      <c r="UD66" s="129"/>
      <c r="UE66" s="129"/>
      <c r="UF66" s="129"/>
      <c r="UG66" s="129"/>
      <c r="UH66" s="129"/>
      <c r="UI66" s="129"/>
      <c r="UJ66" s="129"/>
      <c r="UK66" s="129"/>
      <c r="UL66" s="129"/>
      <c r="UM66" s="129"/>
      <c r="UN66" s="129"/>
      <c r="UO66" s="129"/>
      <c r="UP66" s="129"/>
      <c r="UQ66" s="129"/>
      <c r="UR66" s="129"/>
      <c r="US66" s="129"/>
      <c r="UT66" s="129"/>
      <c r="UU66" s="129"/>
      <c r="UV66" s="129"/>
      <c r="UW66" s="129"/>
      <c r="UX66" s="129"/>
      <c r="UY66" s="129"/>
      <c r="UZ66" s="129"/>
      <c r="VA66" s="129"/>
      <c r="VB66" s="129"/>
      <c r="VC66" s="129"/>
      <c r="VD66" s="129"/>
      <c r="VE66" s="129"/>
      <c r="VF66" s="129"/>
      <c r="VG66" s="129"/>
      <c r="VH66" s="129"/>
      <c r="VI66" s="129"/>
      <c r="VJ66" s="129"/>
      <c r="VK66" s="129"/>
      <c r="VL66" s="129"/>
      <c r="VM66" s="129"/>
      <c r="VN66" s="129"/>
      <c r="VO66" s="129"/>
      <c r="VP66" s="129"/>
      <c r="VQ66" s="129"/>
      <c r="VR66" s="129"/>
      <c r="VS66" s="129"/>
      <c r="VT66" s="129"/>
      <c r="VU66" s="129"/>
      <c r="VV66" s="129"/>
      <c r="VW66" s="129"/>
      <c r="VX66" s="129"/>
      <c r="VY66" s="129"/>
      <c r="VZ66" s="129"/>
      <c r="WA66" s="129"/>
      <c r="WB66" s="129"/>
      <c r="WC66" s="129"/>
      <c r="WD66" s="129"/>
      <c r="WE66" s="129"/>
      <c r="WF66" s="129"/>
      <c r="WG66" s="129"/>
      <c r="WH66" s="129"/>
      <c r="WI66" s="129"/>
      <c r="WJ66" s="129"/>
      <c r="WK66" s="129"/>
      <c r="WL66" s="129"/>
      <c r="WM66" s="129"/>
      <c r="WN66" s="129"/>
      <c r="WO66" s="129"/>
      <c r="WP66" s="129"/>
      <c r="WQ66" s="129"/>
      <c r="WR66" s="129"/>
      <c r="WS66" s="129"/>
      <c r="WT66" s="129"/>
      <c r="WU66" s="129"/>
      <c r="WV66" s="129"/>
      <c r="WW66" s="129"/>
      <c r="WX66" s="129"/>
      <c r="WY66" s="129"/>
      <c r="WZ66" s="129"/>
      <c r="XA66" s="129"/>
      <c r="XB66" s="129"/>
      <c r="XC66" s="129"/>
      <c r="XD66" s="129"/>
      <c r="XE66" s="129"/>
      <c r="XF66" s="129"/>
      <c r="XG66" s="129"/>
      <c r="XH66" s="129"/>
      <c r="XI66" s="129"/>
      <c r="XJ66" s="129"/>
      <c r="XK66" s="129"/>
      <c r="XL66" s="129"/>
      <c r="XM66" s="129"/>
      <c r="XN66" s="129"/>
      <c r="XO66" s="129"/>
      <c r="XP66" s="129"/>
      <c r="XQ66" s="129"/>
      <c r="XR66" s="129"/>
      <c r="XS66" s="129"/>
      <c r="XT66" s="129"/>
      <c r="XU66" s="129"/>
      <c r="XV66" s="129"/>
      <c r="XW66" s="129"/>
      <c r="XX66" s="129"/>
      <c r="XY66" s="129"/>
      <c r="XZ66" s="129"/>
      <c r="YA66" s="129"/>
      <c r="YB66" s="129"/>
      <c r="YC66" s="129"/>
      <c r="YD66" s="129"/>
      <c r="YE66" s="129"/>
      <c r="YF66" s="129"/>
      <c r="YG66" s="129"/>
      <c r="YH66" s="129"/>
      <c r="YI66" s="129"/>
      <c r="YJ66" s="129"/>
      <c r="YK66" s="129"/>
      <c r="YL66" s="129"/>
      <c r="YM66" s="129"/>
      <c r="YN66" s="129"/>
      <c r="YO66" s="129"/>
      <c r="YP66" s="129"/>
      <c r="YQ66" s="129"/>
      <c r="YR66" s="129"/>
      <c r="YS66" s="129"/>
      <c r="YT66" s="129"/>
      <c r="YU66" s="129"/>
      <c r="YV66" s="129"/>
      <c r="YW66" s="129"/>
      <c r="YX66" s="129"/>
      <c r="YY66" s="129"/>
      <c r="YZ66" s="129"/>
      <c r="ZA66" s="129"/>
      <c r="ZB66" s="129"/>
      <c r="ZC66" s="129"/>
      <c r="ZD66" s="129"/>
      <c r="ZE66" s="129"/>
      <c r="ZF66" s="129"/>
      <c r="ZG66" s="129"/>
      <c r="ZH66" s="129"/>
      <c r="ZI66" s="129"/>
      <c r="ZJ66" s="129"/>
      <c r="ZK66" s="129"/>
      <c r="ZL66" s="129"/>
      <c r="ZM66" s="129"/>
      <c r="ZN66" s="129"/>
      <c r="ZO66" s="129"/>
      <c r="ZP66" s="129"/>
      <c r="ZQ66" s="129"/>
      <c r="ZR66" s="129"/>
      <c r="ZS66" s="129"/>
      <c r="ZT66" s="129"/>
      <c r="ZU66" s="129"/>
      <c r="ZV66" s="129"/>
      <c r="ZW66" s="129"/>
      <c r="ZX66" s="129"/>
      <c r="ZY66" s="129"/>
      <c r="ZZ66" s="129"/>
      <c r="AAA66" s="129"/>
      <c r="AAB66" s="129"/>
      <c r="AAC66" s="129"/>
      <c r="AAD66" s="129"/>
      <c r="AAE66" s="129"/>
      <c r="AAF66" s="129"/>
      <c r="AAG66" s="129"/>
      <c r="AAH66" s="129"/>
      <c r="AAI66" s="129"/>
      <c r="AAJ66" s="129"/>
      <c r="AAK66" s="129"/>
      <c r="AAL66" s="129"/>
      <c r="AAM66" s="129"/>
      <c r="AAN66" s="129"/>
      <c r="AAO66" s="129"/>
      <c r="AAP66" s="129"/>
      <c r="AAQ66" s="129"/>
      <c r="AAR66" s="129"/>
      <c r="AAS66" s="129"/>
      <c r="AAT66" s="129"/>
      <c r="AAU66" s="129"/>
      <c r="AAV66" s="129"/>
      <c r="AAW66" s="129"/>
      <c r="AAX66" s="129"/>
      <c r="AAY66" s="129"/>
      <c r="AAZ66" s="129"/>
      <c r="ABA66" s="129"/>
      <c r="ABB66" s="129"/>
      <c r="ABC66" s="129"/>
      <c r="ABD66" s="129"/>
      <c r="ABE66" s="129"/>
      <c r="ABF66" s="129"/>
      <c r="ABG66" s="129"/>
      <c r="ABH66" s="129"/>
      <c r="ABI66" s="129"/>
      <c r="ABJ66" s="129"/>
      <c r="ABK66" s="129"/>
      <c r="ABL66" s="129"/>
      <c r="ABM66" s="129"/>
      <c r="ABN66" s="129"/>
      <c r="ABO66" s="129"/>
      <c r="ABP66" s="129"/>
      <c r="ABQ66" s="129"/>
      <c r="ABR66" s="129"/>
      <c r="ABS66" s="129"/>
      <c r="ABT66" s="129"/>
      <c r="ABU66" s="129"/>
      <c r="ABV66" s="129"/>
      <c r="ABW66" s="129"/>
      <c r="ABX66" s="129"/>
      <c r="ABY66" s="129"/>
      <c r="ABZ66" s="129"/>
      <c r="ACA66" s="129"/>
      <c r="ACB66" s="129"/>
      <c r="ACC66" s="129"/>
      <c r="ACD66" s="129"/>
      <c r="ACE66" s="129"/>
      <c r="ACF66" s="129"/>
      <c r="ACG66" s="129"/>
      <c r="ACH66" s="129"/>
      <c r="ACI66" s="129"/>
      <c r="ACJ66" s="129"/>
      <c r="ACK66" s="129"/>
      <c r="ACL66" s="129"/>
      <c r="ACM66" s="129"/>
      <c r="ACN66" s="129"/>
      <c r="ACO66" s="129"/>
      <c r="ACP66" s="129"/>
      <c r="ACQ66" s="129"/>
      <c r="ACR66" s="129"/>
      <c r="ACS66" s="129"/>
      <c r="ACT66" s="129"/>
      <c r="ACU66" s="129"/>
      <c r="ACV66" s="129"/>
      <c r="ACW66" s="129"/>
      <c r="ACX66" s="129"/>
      <c r="ACY66" s="129"/>
      <c r="ACZ66" s="129"/>
      <c r="ADA66" s="129"/>
      <c r="ADB66" s="129"/>
      <c r="ADC66" s="129"/>
      <c r="ADD66" s="129"/>
      <c r="ADE66" s="129"/>
      <c r="ADF66" s="129"/>
      <c r="ADG66" s="129"/>
      <c r="ADH66" s="129"/>
      <c r="ADI66" s="129"/>
      <c r="ADJ66" s="129"/>
      <c r="ADK66" s="129"/>
      <c r="ADL66" s="129"/>
      <c r="ADM66" s="129"/>
      <c r="ADN66" s="129"/>
      <c r="ADO66" s="129"/>
      <c r="ADP66" s="129"/>
      <c r="ADQ66" s="129"/>
      <c r="ADR66" s="129"/>
      <c r="ADS66" s="129"/>
      <c r="ADT66" s="129"/>
      <c r="ADU66" s="129"/>
      <c r="ADV66" s="129"/>
      <c r="ADW66" s="129"/>
      <c r="ADX66" s="129"/>
      <c r="ADY66" s="129"/>
      <c r="ADZ66" s="129"/>
      <c r="AEA66" s="129"/>
      <c r="AEB66" s="129"/>
      <c r="AEC66" s="129"/>
      <c r="AED66" s="129"/>
      <c r="AEE66" s="129"/>
      <c r="AEF66" s="129"/>
      <c r="AEG66" s="129"/>
      <c r="AEH66" s="129"/>
      <c r="AEI66" s="129"/>
      <c r="AEJ66" s="129"/>
      <c r="AEK66" s="129"/>
      <c r="AEL66" s="129"/>
      <c r="AEM66" s="129"/>
      <c r="AEN66" s="129"/>
      <c r="AEO66" s="129"/>
      <c r="AEP66" s="129"/>
      <c r="AEQ66" s="129"/>
      <c r="AER66" s="129"/>
      <c r="AES66" s="129"/>
      <c r="AET66" s="129"/>
      <c r="AEU66" s="129"/>
      <c r="AEV66" s="129"/>
      <c r="AEW66" s="129"/>
      <c r="AEX66" s="129"/>
      <c r="AEY66" s="129"/>
      <c r="AEZ66" s="129"/>
      <c r="AFA66" s="129"/>
      <c r="AFB66" s="129"/>
      <c r="AFC66" s="129"/>
      <c r="AFD66" s="129"/>
      <c r="AFE66" s="129"/>
      <c r="AFF66" s="129"/>
      <c r="AFG66" s="129"/>
      <c r="AFH66" s="129"/>
      <c r="AFI66" s="129"/>
      <c r="AFJ66" s="129"/>
      <c r="AFK66" s="129"/>
      <c r="AFL66" s="129"/>
      <c r="AFM66" s="129"/>
      <c r="AFN66" s="129"/>
      <c r="AFO66" s="129"/>
      <c r="AFP66" s="129"/>
      <c r="AFQ66" s="129"/>
      <c r="AFR66" s="129"/>
      <c r="AFS66" s="129"/>
      <c r="AFT66" s="129"/>
      <c r="AFU66" s="129"/>
      <c r="AFV66" s="129"/>
      <c r="AFW66" s="129"/>
      <c r="AFX66" s="129"/>
      <c r="AFY66" s="129"/>
      <c r="AFZ66" s="129"/>
      <c r="AGA66" s="129"/>
      <c r="AGB66" s="129"/>
      <c r="AGC66" s="129"/>
      <c r="AGD66" s="129"/>
      <c r="AGE66" s="129"/>
      <c r="AGF66" s="129"/>
      <c r="AGG66" s="129"/>
      <c r="AGH66" s="129"/>
      <c r="AGI66" s="129"/>
      <c r="AGJ66" s="129"/>
      <c r="AGK66" s="129"/>
      <c r="AGL66" s="129"/>
      <c r="AGM66" s="129"/>
      <c r="AGN66" s="129"/>
      <c r="AGO66" s="129"/>
      <c r="AGP66" s="129"/>
      <c r="AGQ66" s="129"/>
      <c r="AGR66" s="129"/>
      <c r="AGS66" s="129"/>
      <c r="AGT66" s="129"/>
      <c r="AGU66" s="129"/>
      <c r="AGV66" s="129"/>
      <c r="AGW66" s="129"/>
      <c r="AGX66" s="129"/>
      <c r="AGY66" s="129"/>
      <c r="AGZ66" s="129"/>
      <c r="AHA66" s="129"/>
      <c r="AHB66" s="129"/>
      <c r="AHC66" s="129"/>
      <c r="AHD66" s="129"/>
      <c r="AHE66" s="129"/>
      <c r="AHF66" s="129"/>
      <c r="AHG66" s="129"/>
      <c r="AHH66" s="129"/>
      <c r="AHI66" s="129"/>
      <c r="AHJ66" s="129"/>
      <c r="AHK66" s="129"/>
      <c r="AHL66" s="129"/>
      <c r="AHM66" s="129"/>
      <c r="AHN66" s="129"/>
      <c r="AHO66" s="129"/>
      <c r="AHP66" s="129"/>
      <c r="AHQ66" s="129"/>
      <c r="AHR66" s="129"/>
      <c r="AHS66" s="129"/>
      <c r="AHT66" s="129"/>
      <c r="AHU66" s="129"/>
      <c r="AHV66" s="129"/>
      <c r="AHW66" s="129"/>
      <c r="AHX66" s="129"/>
      <c r="AHY66" s="129"/>
      <c r="AHZ66" s="129"/>
      <c r="AIA66" s="129"/>
      <c r="AIB66" s="129"/>
      <c r="AIC66" s="129"/>
      <c r="AID66" s="129"/>
      <c r="AIE66" s="129"/>
      <c r="AIF66" s="129"/>
      <c r="AIG66" s="129"/>
      <c r="AIH66" s="129"/>
      <c r="AII66" s="129"/>
      <c r="AIJ66" s="129"/>
      <c r="AIK66" s="129"/>
      <c r="AIL66" s="129"/>
      <c r="AIM66" s="129"/>
      <c r="AIN66" s="129"/>
      <c r="AIO66" s="129"/>
      <c r="AIP66" s="129"/>
      <c r="AIQ66" s="129"/>
      <c r="AIR66" s="129"/>
      <c r="AIS66" s="129"/>
      <c r="AIT66" s="129"/>
      <c r="AIU66" s="129"/>
      <c r="AIV66" s="129"/>
      <c r="AIW66" s="129"/>
      <c r="AIX66" s="129"/>
      <c r="AIY66" s="129"/>
      <c r="AIZ66" s="129"/>
      <c r="AJA66" s="129"/>
      <c r="AJB66" s="129"/>
      <c r="AJC66" s="129"/>
      <c r="AJD66" s="129"/>
      <c r="AJE66" s="129"/>
      <c r="AJF66" s="129"/>
      <c r="AJG66" s="129"/>
      <c r="AJH66" s="129"/>
      <c r="AJI66" s="129"/>
      <c r="AJJ66" s="129"/>
      <c r="AJK66" s="129"/>
      <c r="AJL66" s="129"/>
      <c r="AJM66" s="129"/>
      <c r="AJN66" s="129"/>
      <c r="AJO66" s="129"/>
      <c r="AJP66" s="129"/>
      <c r="AJQ66" s="129"/>
      <c r="AJR66" s="129"/>
      <c r="AJS66" s="129"/>
      <c r="AJT66" s="129"/>
      <c r="AJU66" s="129"/>
      <c r="AJV66" s="129"/>
      <c r="AJW66" s="129"/>
      <c r="AJX66" s="129"/>
      <c r="AJY66" s="129"/>
      <c r="AJZ66" s="129"/>
      <c r="AKA66" s="129"/>
      <c r="AKB66" s="129"/>
      <c r="AKC66" s="129"/>
      <c r="AKD66" s="129"/>
      <c r="AKE66" s="129"/>
      <c r="AKF66" s="129"/>
      <c r="AKG66" s="129"/>
      <c r="AKH66" s="129"/>
      <c r="AKI66" s="129"/>
      <c r="AKJ66" s="129"/>
      <c r="AKK66" s="129"/>
      <c r="AKL66" s="129"/>
      <c r="AKM66" s="129"/>
      <c r="AKN66" s="129"/>
      <c r="AKO66" s="129"/>
      <c r="AKP66" s="129"/>
      <c r="AKQ66" s="129"/>
      <c r="AKR66" s="129"/>
      <c r="AKS66" s="129"/>
      <c r="AKT66" s="129"/>
      <c r="AKU66" s="129"/>
      <c r="AKV66" s="129"/>
      <c r="AKW66" s="129"/>
      <c r="AKX66" s="129"/>
      <c r="AKY66" s="129"/>
      <c r="AKZ66" s="129"/>
      <c r="ALA66" s="129"/>
      <c r="ALB66" s="129"/>
      <c r="ALC66" s="129"/>
      <c r="ALD66" s="129"/>
      <c r="ALE66" s="129"/>
      <c r="ALF66" s="129"/>
      <c r="ALG66" s="129"/>
      <c r="ALH66" s="129"/>
      <c r="ALI66" s="129"/>
      <c r="ALJ66" s="129"/>
      <c r="ALK66" s="129"/>
      <c r="ALL66" s="129"/>
      <c r="ALM66" s="129"/>
      <c r="ALN66" s="129"/>
      <c r="ALO66" s="129"/>
      <c r="ALP66" s="129"/>
      <c r="ALQ66" s="129"/>
      <c r="ALR66" s="129"/>
      <c r="ALS66" s="129"/>
      <c r="ALT66" s="129"/>
      <c r="ALU66" s="129"/>
      <c r="ALV66" s="129"/>
      <c r="ALW66" s="129"/>
      <c r="ALX66" s="129"/>
      <c r="ALY66" s="129"/>
      <c r="ALZ66" s="129"/>
      <c r="AMA66" s="129"/>
      <c r="AMB66" s="129"/>
      <c r="AMC66" s="129"/>
      <c r="AMD66" s="129"/>
      <c r="AME66" s="129"/>
      <c r="AMF66" s="129"/>
      <c r="AMG66" s="129"/>
      <c r="AMH66" s="129"/>
      <c r="AMI66" s="129"/>
      <c r="AMJ66" s="129"/>
      <c r="AMK66" s="129"/>
    </row>
    <row r="67" spans="1:1025" s="131" customFormat="1">
      <c r="A67" s="129" t="s">
        <v>10</v>
      </c>
      <c r="B67" s="129" t="s">
        <v>136</v>
      </c>
      <c r="C67" s="156" t="str">
        <f>VLOOKUP(B67,A_soortinfo!C:F,4,FALSE)</f>
        <v>nvt</v>
      </c>
      <c r="D67" s="181">
        <v>0</v>
      </c>
      <c r="E67" s="181">
        <v>0</v>
      </c>
      <c r="F67" s="181">
        <v>6.0874999999999999E-2</v>
      </c>
      <c r="G67" s="181">
        <v>1.1825E-2</v>
      </c>
      <c r="H67" s="181">
        <v>0.88741250000000005</v>
      </c>
      <c r="I67" s="181">
        <v>0.76432500000000003</v>
      </c>
      <c r="J67" s="181">
        <v>0.34131250000000002</v>
      </c>
      <c r="K67" s="181">
        <v>4.8143874999999996</v>
      </c>
      <c r="L67" s="165"/>
      <c r="M67" s="166"/>
      <c r="N67" s="181">
        <v>3.33</v>
      </c>
      <c r="O67" s="132"/>
      <c r="P67" s="132"/>
      <c r="Q67" s="181">
        <v>3.53</v>
      </c>
      <c r="R67" s="132"/>
      <c r="S67" s="132"/>
      <c r="T67" s="181">
        <v>3.1515375000000003</v>
      </c>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129"/>
      <c r="BS67" s="129"/>
      <c r="BT67" s="129"/>
      <c r="BU67" s="129"/>
      <c r="BV67" s="129"/>
      <c r="BW67" s="129"/>
      <c r="BX67" s="129"/>
      <c r="BY67" s="129"/>
      <c r="BZ67" s="129"/>
      <c r="CA67" s="129"/>
      <c r="CB67" s="129"/>
      <c r="CC67" s="129"/>
      <c r="CD67" s="129"/>
      <c r="CE67" s="129"/>
      <c r="CF67" s="129"/>
      <c r="CG67" s="129"/>
      <c r="CH67" s="129"/>
      <c r="CI67" s="129"/>
      <c r="CJ67" s="129"/>
      <c r="CK67" s="129"/>
      <c r="CL67" s="129"/>
      <c r="CM67" s="129"/>
      <c r="CN67" s="129"/>
      <c r="CO67" s="129"/>
      <c r="CP67" s="129"/>
      <c r="CQ67" s="129"/>
      <c r="CR67" s="129"/>
      <c r="CS67" s="129"/>
      <c r="CT67" s="129"/>
      <c r="CU67" s="129"/>
      <c r="CV67" s="129"/>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29"/>
      <c r="FX67" s="129"/>
      <c r="FY67" s="129"/>
      <c r="FZ67" s="129"/>
      <c r="GA67" s="129"/>
      <c r="GB67" s="129"/>
      <c r="GC67" s="129"/>
      <c r="GD67" s="129"/>
      <c r="GE67" s="129"/>
      <c r="GF67" s="129"/>
      <c r="GG67" s="129"/>
      <c r="GH67" s="129"/>
      <c r="GI67" s="129"/>
      <c r="GJ67" s="129"/>
      <c r="GK67" s="129"/>
      <c r="GL67" s="129"/>
      <c r="GM67" s="129"/>
      <c r="GN67" s="129"/>
      <c r="GO67" s="129"/>
      <c r="GP67" s="129"/>
      <c r="GQ67" s="129"/>
      <c r="GR67" s="129"/>
      <c r="GS67" s="129"/>
      <c r="GT67" s="129"/>
      <c r="GU67" s="129"/>
      <c r="GV67" s="129"/>
      <c r="GW67" s="129"/>
      <c r="GX67" s="129"/>
      <c r="GY67" s="129"/>
      <c r="GZ67" s="129"/>
      <c r="HA67" s="129"/>
      <c r="HB67" s="129"/>
      <c r="HC67" s="129"/>
      <c r="HD67" s="129"/>
      <c r="HE67" s="129"/>
      <c r="HF67" s="129"/>
      <c r="HG67" s="129"/>
      <c r="HH67" s="129"/>
      <c r="HI67" s="129"/>
      <c r="HJ67" s="129"/>
      <c r="HK67" s="129"/>
      <c r="HL67" s="129"/>
      <c r="HM67" s="129"/>
      <c r="HN67" s="129"/>
      <c r="HO67" s="129"/>
      <c r="HP67" s="129"/>
      <c r="HQ67" s="129"/>
      <c r="HR67" s="129"/>
      <c r="HS67" s="129"/>
      <c r="HT67" s="129"/>
      <c r="HU67" s="129"/>
      <c r="HV67" s="129"/>
      <c r="HW67" s="129"/>
      <c r="HX67" s="129"/>
      <c r="HY67" s="129"/>
      <c r="HZ67" s="129"/>
      <c r="IA67" s="129"/>
      <c r="IB67" s="129"/>
      <c r="IC67" s="129"/>
      <c r="ID67" s="129"/>
      <c r="IE67" s="129"/>
      <c r="IF67" s="129"/>
      <c r="IG67" s="129"/>
      <c r="IH67" s="129"/>
      <c r="II67" s="129"/>
      <c r="IJ67" s="129"/>
      <c r="IK67" s="129"/>
      <c r="IL67" s="129"/>
      <c r="IM67" s="129"/>
      <c r="IN67" s="129"/>
      <c r="IO67" s="129"/>
      <c r="IP67" s="129"/>
      <c r="IQ67" s="129"/>
      <c r="IR67" s="129"/>
      <c r="IS67" s="129"/>
      <c r="IT67" s="129"/>
      <c r="IU67" s="129"/>
      <c r="IV67" s="129"/>
      <c r="IW67" s="129"/>
      <c r="IX67" s="129"/>
      <c r="IY67" s="129"/>
      <c r="IZ67" s="129"/>
      <c r="JA67" s="129"/>
      <c r="JB67" s="129"/>
      <c r="JC67" s="129"/>
      <c r="JD67" s="129"/>
      <c r="JE67" s="129"/>
      <c r="JF67" s="129"/>
      <c r="JG67" s="129"/>
      <c r="JH67" s="129"/>
      <c r="JI67" s="129"/>
      <c r="JJ67" s="129"/>
      <c r="JK67" s="129"/>
      <c r="JL67" s="129"/>
      <c r="JM67" s="129"/>
      <c r="JN67" s="129"/>
      <c r="JO67" s="129"/>
      <c r="JP67" s="129"/>
      <c r="JQ67" s="129"/>
      <c r="JR67" s="129"/>
      <c r="JS67" s="129"/>
      <c r="JT67" s="129"/>
      <c r="JU67" s="129"/>
      <c r="JV67" s="129"/>
      <c r="JW67" s="129"/>
      <c r="JX67" s="129"/>
      <c r="JY67" s="129"/>
      <c r="JZ67" s="129"/>
      <c r="KA67" s="129"/>
      <c r="KB67" s="129"/>
      <c r="KC67" s="129"/>
      <c r="KD67" s="129"/>
      <c r="KE67" s="129"/>
      <c r="KF67" s="129"/>
      <c r="KG67" s="129"/>
      <c r="KH67" s="129"/>
      <c r="KI67" s="129"/>
      <c r="KJ67" s="129"/>
      <c r="KK67" s="129"/>
      <c r="KL67" s="129"/>
      <c r="KM67" s="129"/>
      <c r="KN67" s="129"/>
      <c r="KO67" s="129"/>
      <c r="KP67" s="129"/>
      <c r="KQ67" s="129"/>
      <c r="KR67" s="129"/>
      <c r="KS67" s="129"/>
      <c r="KT67" s="129"/>
      <c r="KU67" s="129"/>
      <c r="KV67" s="129"/>
      <c r="KW67" s="129"/>
      <c r="KX67" s="129"/>
      <c r="KY67" s="129"/>
      <c r="KZ67" s="129"/>
      <c r="LA67" s="129"/>
      <c r="LB67" s="129"/>
      <c r="LC67" s="129"/>
      <c r="LD67" s="129"/>
      <c r="LE67" s="129"/>
      <c r="LF67" s="129"/>
      <c r="LG67" s="129"/>
      <c r="LH67" s="129"/>
      <c r="LI67" s="129"/>
      <c r="LJ67" s="129"/>
      <c r="LK67" s="129"/>
      <c r="LL67" s="129"/>
      <c r="LM67" s="129"/>
      <c r="LN67" s="129"/>
      <c r="LO67" s="129"/>
      <c r="LP67" s="129"/>
      <c r="LQ67" s="129"/>
      <c r="LR67" s="129"/>
      <c r="LS67" s="129"/>
      <c r="LT67" s="129"/>
      <c r="LU67" s="129"/>
      <c r="LV67" s="129"/>
      <c r="LW67" s="129"/>
      <c r="LX67" s="129"/>
      <c r="LY67" s="129"/>
      <c r="LZ67" s="129"/>
      <c r="MA67" s="129"/>
      <c r="MB67" s="129"/>
      <c r="MC67" s="129"/>
      <c r="MD67" s="129"/>
      <c r="ME67" s="129"/>
      <c r="MF67" s="129"/>
      <c r="MG67" s="129"/>
      <c r="MH67" s="129"/>
      <c r="MI67" s="129"/>
      <c r="MJ67" s="129"/>
      <c r="MK67" s="129"/>
      <c r="ML67" s="129"/>
      <c r="MM67" s="129"/>
      <c r="MN67" s="129"/>
      <c r="MO67" s="129"/>
      <c r="MP67" s="129"/>
      <c r="MQ67" s="129"/>
      <c r="MR67" s="129"/>
      <c r="MS67" s="129"/>
      <c r="MT67" s="129"/>
      <c r="MU67" s="129"/>
      <c r="MV67" s="129"/>
      <c r="MW67" s="129"/>
      <c r="MX67" s="129"/>
      <c r="MY67" s="129"/>
      <c r="MZ67" s="129"/>
      <c r="NA67" s="129"/>
      <c r="NB67" s="129"/>
      <c r="NC67" s="129"/>
      <c r="ND67" s="129"/>
      <c r="NE67" s="129"/>
      <c r="NF67" s="129"/>
      <c r="NG67" s="129"/>
      <c r="NH67" s="129"/>
      <c r="NI67" s="129"/>
      <c r="NJ67" s="129"/>
      <c r="NK67" s="129"/>
      <c r="NL67" s="129"/>
      <c r="NM67" s="129"/>
      <c r="NN67" s="129"/>
      <c r="NO67" s="129"/>
      <c r="NP67" s="129"/>
      <c r="NQ67" s="129"/>
      <c r="NR67" s="129"/>
      <c r="NS67" s="129"/>
      <c r="NT67" s="129"/>
      <c r="NU67" s="129"/>
      <c r="NV67" s="129"/>
      <c r="NW67" s="129"/>
      <c r="NX67" s="129"/>
      <c r="NY67" s="129"/>
      <c r="NZ67" s="129"/>
      <c r="OA67" s="129"/>
      <c r="OB67" s="129"/>
      <c r="OC67" s="129"/>
      <c r="OD67" s="129"/>
      <c r="OE67" s="129"/>
      <c r="OF67" s="129"/>
      <c r="OG67" s="129"/>
      <c r="OH67" s="129"/>
      <c r="OI67" s="129"/>
      <c r="OJ67" s="129"/>
      <c r="OK67" s="129"/>
      <c r="OL67" s="129"/>
      <c r="OM67" s="129"/>
      <c r="ON67" s="129"/>
      <c r="OO67" s="129"/>
      <c r="OP67" s="129"/>
      <c r="OQ67" s="129"/>
      <c r="OR67" s="129"/>
      <c r="OS67" s="129"/>
      <c r="OT67" s="129"/>
      <c r="OU67" s="129"/>
      <c r="OV67" s="129"/>
      <c r="OW67" s="129"/>
      <c r="OX67" s="129"/>
      <c r="OY67" s="129"/>
      <c r="OZ67" s="129"/>
      <c r="PA67" s="129"/>
      <c r="PB67" s="129"/>
      <c r="PC67" s="129"/>
      <c r="PD67" s="129"/>
      <c r="PE67" s="129"/>
      <c r="PF67" s="129"/>
      <c r="PG67" s="129"/>
      <c r="PH67" s="129"/>
      <c r="PI67" s="129"/>
      <c r="PJ67" s="129"/>
      <c r="PK67" s="129"/>
      <c r="PL67" s="129"/>
      <c r="PM67" s="129"/>
      <c r="PN67" s="129"/>
      <c r="PO67" s="129"/>
      <c r="PP67" s="129"/>
      <c r="PQ67" s="129"/>
      <c r="PR67" s="129"/>
      <c r="PS67" s="129"/>
      <c r="PT67" s="129"/>
      <c r="PU67" s="129"/>
      <c r="PV67" s="129"/>
      <c r="PW67" s="129"/>
      <c r="PX67" s="129"/>
      <c r="PY67" s="129"/>
      <c r="PZ67" s="129"/>
      <c r="QA67" s="129"/>
      <c r="QB67" s="129"/>
      <c r="QC67" s="129"/>
      <c r="QD67" s="129"/>
      <c r="QE67" s="129"/>
      <c r="QF67" s="129"/>
      <c r="QG67" s="129"/>
      <c r="QH67" s="129"/>
      <c r="QI67" s="129"/>
      <c r="QJ67" s="129"/>
      <c r="QK67" s="129"/>
      <c r="QL67" s="129"/>
      <c r="QM67" s="129"/>
      <c r="QN67" s="129"/>
      <c r="QO67" s="129"/>
      <c r="QP67" s="129"/>
      <c r="QQ67" s="129"/>
      <c r="QR67" s="129"/>
      <c r="QS67" s="129"/>
      <c r="QT67" s="129"/>
      <c r="QU67" s="129"/>
      <c r="QV67" s="129"/>
      <c r="QW67" s="129"/>
      <c r="QX67" s="129"/>
      <c r="QY67" s="129"/>
      <c r="QZ67" s="129"/>
      <c r="RA67" s="129"/>
      <c r="RB67" s="129"/>
      <c r="RC67" s="129"/>
      <c r="RD67" s="129"/>
      <c r="RE67" s="129"/>
      <c r="RF67" s="129"/>
      <c r="RG67" s="129"/>
      <c r="RH67" s="129"/>
      <c r="RI67" s="129"/>
      <c r="RJ67" s="129"/>
      <c r="RK67" s="129"/>
      <c r="RL67" s="129"/>
      <c r="RM67" s="129"/>
      <c r="RN67" s="129"/>
      <c r="RO67" s="129"/>
      <c r="RP67" s="129"/>
      <c r="RQ67" s="129"/>
      <c r="RR67" s="129"/>
      <c r="RS67" s="129"/>
      <c r="RT67" s="129"/>
      <c r="RU67" s="129"/>
      <c r="RV67" s="129"/>
      <c r="RW67" s="129"/>
      <c r="RX67" s="129"/>
      <c r="RY67" s="129"/>
      <c r="RZ67" s="129"/>
      <c r="SA67" s="129"/>
      <c r="SB67" s="129"/>
      <c r="SC67" s="129"/>
      <c r="SD67" s="129"/>
      <c r="SE67" s="129"/>
      <c r="SF67" s="129"/>
      <c r="SG67" s="129"/>
      <c r="SH67" s="129"/>
      <c r="SI67" s="129"/>
      <c r="SJ67" s="129"/>
      <c r="SK67" s="129"/>
      <c r="SL67" s="129"/>
      <c r="SM67" s="129"/>
      <c r="SN67" s="129"/>
      <c r="SO67" s="129"/>
      <c r="SP67" s="129"/>
      <c r="SQ67" s="129"/>
      <c r="SR67" s="129"/>
      <c r="SS67" s="129"/>
      <c r="ST67" s="129"/>
      <c r="SU67" s="129"/>
      <c r="SV67" s="129"/>
      <c r="SW67" s="129"/>
      <c r="SX67" s="129"/>
      <c r="SY67" s="129"/>
      <c r="SZ67" s="129"/>
      <c r="TA67" s="129"/>
      <c r="TB67" s="129"/>
      <c r="TC67" s="129"/>
      <c r="TD67" s="129"/>
      <c r="TE67" s="129"/>
      <c r="TF67" s="129"/>
      <c r="TG67" s="129"/>
      <c r="TH67" s="129"/>
      <c r="TI67" s="129"/>
      <c r="TJ67" s="129"/>
      <c r="TK67" s="129"/>
      <c r="TL67" s="129"/>
      <c r="TM67" s="129"/>
      <c r="TN67" s="129"/>
      <c r="TO67" s="129"/>
      <c r="TP67" s="129"/>
      <c r="TQ67" s="129"/>
      <c r="TR67" s="129"/>
      <c r="TS67" s="129"/>
      <c r="TT67" s="129"/>
      <c r="TU67" s="129"/>
      <c r="TV67" s="129"/>
      <c r="TW67" s="129"/>
      <c r="TX67" s="129"/>
      <c r="TY67" s="129"/>
      <c r="TZ67" s="129"/>
      <c r="UA67" s="129"/>
      <c r="UB67" s="129"/>
      <c r="UC67" s="129"/>
      <c r="UD67" s="129"/>
      <c r="UE67" s="129"/>
      <c r="UF67" s="129"/>
      <c r="UG67" s="129"/>
      <c r="UH67" s="129"/>
      <c r="UI67" s="129"/>
      <c r="UJ67" s="129"/>
      <c r="UK67" s="129"/>
      <c r="UL67" s="129"/>
      <c r="UM67" s="129"/>
      <c r="UN67" s="129"/>
      <c r="UO67" s="129"/>
      <c r="UP67" s="129"/>
      <c r="UQ67" s="129"/>
      <c r="UR67" s="129"/>
      <c r="US67" s="129"/>
      <c r="UT67" s="129"/>
      <c r="UU67" s="129"/>
      <c r="UV67" s="129"/>
      <c r="UW67" s="129"/>
      <c r="UX67" s="129"/>
      <c r="UY67" s="129"/>
      <c r="UZ67" s="129"/>
      <c r="VA67" s="129"/>
      <c r="VB67" s="129"/>
      <c r="VC67" s="129"/>
      <c r="VD67" s="129"/>
      <c r="VE67" s="129"/>
      <c r="VF67" s="129"/>
      <c r="VG67" s="129"/>
      <c r="VH67" s="129"/>
      <c r="VI67" s="129"/>
      <c r="VJ67" s="129"/>
      <c r="VK67" s="129"/>
      <c r="VL67" s="129"/>
      <c r="VM67" s="129"/>
      <c r="VN67" s="129"/>
      <c r="VO67" s="129"/>
      <c r="VP67" s="129"/>
      <c r="VQ67" s="129"/>
      <c r="VR67" s="129"/>
      <c r="VS67" s="129"/>
      <c r="VT67" s="129"/>
      <c r="VU67" s="129"/>
      <c r="VV67" s="129"/>
      <c r="VW67" s="129"/>
      <c r="VX67" s="129"/>
      <c r="VY67" s="129"/>
      <c r="VZ67" s="129"/>
      <c r="WA67" s="129"/>
      <c r="WB67" s="129"/>
      <c r="WC67" s="129"/>
      <c r="WD67" s="129"/>
      <c r="WE67" s="129"/>
      <c r="WF67" s="129"/>
      <c r="WG67" s="129"/>
      <c r="WH67" s="129"/>
      <c r="WI67" s="129"/>
      <c r="WJ67" s="129"/>
      <c r="WK67" s="129"/>
      <c r="WL67" s="129"/>
      <c r="WM67" s="129"/>
      <c r="WN67" s="129"/>
      <c r="WO67" s="129"/>
      <c r="WP67" s="129"/>
      <c r="WQ67" s="129"/>
      <c r="WR67" s="129"/>
      <c r="WS67" s="129"/>
      <c r="WT67" s="129"/>
      <c r="WU67" s="129"/>
      <c r="WV67" s="129"/>
      <c r="WW67" s="129"/>
      <c r="WX67" s="129"/>
      <c r="WY67" s="129"/>
      <c r="WZ67" s="129"/>
      <c r="XA67" s="129"/>
      <c r="XB67" s="129"/>
      <c r="XC67" s="129"/>
      <c r="XD67" s="129"/>
      <c r="XE67" s="129"/>
      <c r="XF67" s="129"/>
      <c r="XG67" s="129"/>
      <c r="XH67" s="129"/>
      <c r="XI67" s="129"/>
      <c r="XJ67" s="129"/>
      <c r="XK67" s="129"/>
      <c r="XL67" s="129"/>
      <c r="XM67" s="129"/>
      <c r="XN67" s="129"/>
      <c r="XO67" s="129"/>
      <c r="XP67" s="129"/>
      <c r="XQ67" s="129"/>
      <c r="XR67" s="129"/>
      <c r="XS67" s="129"/>
      <c r="XT67" s="129"/>
      <c r="XU67" s="129"/>
      <c r="XV67" s="129"/>
      <c r="XW67" s="129"/>
      <c r="XX67" s="129"/>
      <c r="XY67" s="129"/>
      <c r="XZ67" s="129"/>
      <c r="YA67" s="129"/>
      <c r="YB67" s="129"/>
      <c r="YC67" s="129"/>
      <c r="YD67" s="129"/>
      <c r="YE67" s="129"/>
      <c r="YF67" s="129"/>
      <c r="YG67" s="129"/>
      <c r="YH67" s="129"/>
      <c r="YI67" s="129"/>
      <c r="YJ67" s="129"/>
      <c r="YK67" s="129"/>
      <c r="YL67" s="129"/>
      <c r="YM67" s="129"/>
      <c r="YN67" s="129"/>
      <c r="YO67" s="129"/>
      <c r="YP67" s="129"/>
      <c r="YQ67" s="129"/>
      <c r="YR67" s="129"/>
      <c r="YS67" s="129"/>
      <c r="YT67" s="129"/>
      <c r="YU67" s="129"/>
      <c r="YV67" s="129"/>
      <c r="YW67" s="129"/>
      <c r="YX67" s="129"/>
      <c r="YY67" s="129"/>
      <c r="YZ67" s="129"/>
      <c r="ZA67" s="129"/>
      <c r="ZB67" s="129"/>
      <c r="ZC67" s="129"/>
      <c r="ZD67" s="129"/>
      <c r="ZE67" s="129"/>
      <c r="ZF67" s="129"/>
      <c r="ZG67" s="129"/>
      <c r="ZH67" s="129"/>
      <c r="ZI67" s="129"/>
      <c r="ZJ67" s="129"/>
      <c r="ZK67" s="129"/>
      <c r="ZL67" s="129"/>
      <c r="ZM67" s="129"/>
      <c r="ZN67" s="129"/>
      <c r="ZO67" s="129"/>
      <c r="ZP67" s="129"/>
      <c r="ZQ67" s="129"/>
      <c r="ZR67" s="129"/>
      <c r="ZS67" s="129"/>
      <c r="ZT67" s="129"/>
      <c r="ZU67" s="129"/>
      <c r="ZV67" s="129"/>
      <c r="ZW67" s="129"/>
      <c r="ZX67" s="129"/>
      <c r="ZY67" s="129"/>
      <c r="ZZ67" s="129"/>
      <c r="AAA67" s="129"/>
      <c r="AAB67" s="129"/>
      <c r="AAC67" s="129"/>
      <c r="AAD67" s="129"/>
      <c r="AAE67" s="129"/>
      <c r="AAF67" s="129"/>
      <c r="AAG67" s="129"/>
      <c r="AAH67" s="129"/>
      <c r="AAI67" s="129"/>
      <c r="AAJ67" s="129"/>
      <c r="AAK67" s="129"/>
      <c r="AAL67" s="129"/>
      <c r="AAM67" s="129"/>
      <c r="AAN67" s="129"/>
      <c r="AAO67" s="129"/>
      <c r="AAP67" s="129"/>
      <c r="AAQ67" s="129"/>
      <c r="AAR67" s="129"/>
      <c r="AAS67" s="129"/>
      <c r="AAT67" s="129"/>
      <c r="AAU67" s="129"/>
      <c r="AAV67" s="129"/>
      <c r="AAW67" s="129"/>
      <c r="AAX67" s="129"/>
      <c r="AAY67" s="129"/>
      <c r="AAZ67" s="129"/>
      <c r="ABA67" s="129"/>
      <c r="ABB67" s="129"/>
      <c r="ABC67" s="129"/>
      <c r="ABD67" s="129"/>
      <c r="ABE67" s="129"/>
      <c r="ABF67" s="129"/>
      <c r="ABG67" s="129"/>
      <c r="ABH67" s="129"/>
      <c r="ABI67" s="129"/>
      <c r="ABJ67" s="129"/>
      <c r="ABK67" s="129"/>
      <c r="ABL67" s="129"/>
      <c r="ABM67" s="129"/>
      <c r="ABN67" s="129"/>
      <c r="ABO67" s="129"/>
      <c r="ABP67" s="129"/>
      <c r="ABQ67" s="129"/>
      <c r="ABR67" s="129"/>
      <c r="ABS67" s="129"/>
      <c r="ABT67" s="129"/>
      <c r="ABU67" s="129"/>
      <c r="ABV67" s="129"/>
      <c r="ABW67" s="129"/>
      <c r="ABX67" s="129"/>
      <c r="ABY67" s="129"/>
      <c r="ABZ67" s="129"/>
      <c r="ACA67" s="129"/>
      <c r="ACB67" s="129"/>
      <c r="ACC67" s="129"/>
      <c r="ACD67" s="129"/>
      <c r="ACE67" s="129"/>
      <c r="ACF67" s="129"/>
      <c r="ACG67" s="129"/>
      <c r="ACH67" s="129"/>
      <c r="ACI67" s="129"/>
      <c r="ACJ67" s="129"/>
      <c r="ACK67" s="129"/>
      <c r="ACL67" s="129"/>
      <c r="ACM67" s="129"/>
      <c r="ACN67" s="129"/>
      <c r="ACO67" s="129"/>
      <c r="ACP67" s="129"/>
      <c r="ACQ67" s="129"/>
      <c r="ACR67" s="129"/>
      <c r="ACS67" s="129"/>
      <c r="ACT67" s="129"/>
      <c r="ACU67" s="129"/>
      <c r="ACV67" s="129"/>
      <c r="ACW67" s="129"/>
      <c r="ACX67" s="129"/>
      <c r="ACY67" s="129"/>
      <c r="ACZ67" s="129"/>
      <c r="ADA67" s="129"/>
      <c r="ADB67" s="129"/>
      <c r="ADC67" s="129"/>
      <c r="ADD67" s="129"/>
      <c r="ADE67" s="129"/>
      <c r="ADF67" s="129"/>
      <c r="ADG67" s="129"/>
      <c r="ADH67" s="129"/>
      <c r="ADI67" s="129"/>
      <c r="ADJ67" s="129"/>
      <c r="ADK67" s="129"/>
      <c r="ADL67" s="129"/>
      <c r="ADM67" s="129"/>
      <c r="ADN67" s="129"/>
      <c r="ADO67" s="129"/>
      <c r="ADP67" s="129"/>
      <c r="ADQ67" s="129"/>
      <c r="ADR67" s="129"/>
      <c r="ADS67" s="129"/>
      <c r="ADT67" s="129"/>
      <c r="ADU67" s="129"/>
      <c r="ADV67" s="129"/>
      <c r="ADW67" s="129"/>
      <c r="ADX67" s="129"/>
      <c r="ADY67" s="129"/>
      <c r="ADZ67" s="129"/>
      <c r="AEA67" s="129"/>
      <c r="AEB67" s="129"/>
      <c r="AEC67" s="129"/>
      <c r="AED67" s="129"/>
      <c r="AEE67" s="129"/>
      <c r="AEF67" s="129"/>
      <c r="AEG67" s="129"/>
      <c r="AEH67" s="129"/>
      <c r="AEI67" s="129"/>
      <c r="AEJ67" s="129"/>
      <c r="AEK67" s="129"/>
      <c r="AEL67" s="129"/>
      <c r="AEM67" s="129"/>
      <c r="AEN67" s="129"/>
      <c r="AEO67" s="129"/>
      <c r="AEP67" s="129"/>
      <c r="AEQ67" s="129"/>
      <c r="AER67" s="129"/>
      <c r="AES67" s="129"/>
      <c r="AET67" s="129"/>
      <c r="AEU67" s="129"/>
      <c r="AEV67" s="129"/>
      <c r="AEW67" s="129"/>
      <c r="AEX67" s="129"/>
      <c r="AEY67" s="129"/>
      <c r="AEZ67" s="129"/>
      <c r="AFA67" s="129"/>
      <c r="AFB67" s="129"/>
      <c r="AFC67" s="129"/>
      <c r="AFD67" s="129"/>
      <c r="AFE67" s="129"/>
      <c r="AFF67" s="129"/>
      <c r="AFG67" s="129"/>
      <c r="AFH67" s="129"/>
      <c r="AFI67" s="129"/>
      <c r="AFJ67" s="129"/>
      <c r="AFK67" s="129"/>
      <c r="AFL67" s="129"/>
      <c r="AFM67" s="129"/>
      <c r="AFN67" s="129"/>
      <c r="AFO67" s="129"/>
      <c r="AFP67" s="129"/>
      <c r="AFQ67" s="129"/>
      <c r="AFR67" s="129"/>
      <c r="AFS67" s="129"/>
      <c r="AFT67" s="129"/>
      <c r="AFU67" s="129"/>
      <c r="AFV67" s="129"/>
      <c r="AFW67" s="129"/>
      <c r="AFX67" s="129"/>
      <c r="AFY67" s="129"/>
      <c r="AFZ67" s="129"/>
      <c r="AGA67" s="129"/>
      <c r="AGB67" s="129"/>
      <c r="AGC67" s="129"/>
      <c r="AGD67" s="129"/>
      <c r="AGE67" s="129"/>
      <c r="AGF67" s="129"/>
      <c r="AGG67" s="129"/>
      <c r="AGH67" s="129"/>
      <c r="AGI67" s="129"/>
      <c r="AGJ67" s="129"/>
      <c r="AGK67" s="129"/>
      <c r="AGL67" s="129"/>
      <c r="AGM67" s="129"/>
      <c r="AGN67" s="129"/>
      <c r="AGO67" s="129"/>
      <c r="AGP67" s="129"/>
      <c r="AGQ67" s="129"/>
      <c r="AGR67" s="129"/>
      <c r="AGS67" s="129"/>
      <c r="AGT67" s="129"/>
      <c r="AGU67" s="129"/>
      <c r="AGV67" s="129"/>
      <c r="AGW67" s="129"/>
      <c r="AGX67" s="129"/>
      <c r="AGY67" s="129"/>
      <c r="AGZ67" s="129"/>
      <c r="AHA67" s="129"/>
      <c r="AHB67" s="129"/>
      <c r="AHC67" s="129"/>
      <c r="AHD67" s="129"/>
      <c r="AHE67" s="129"/>
      <c r="AHF67" s="129"/>
      <c r="AHG67" s="129"/>
      <c r="AHH67" s="129"/>
      <c r="AHI67" s="129"/>
      <c r="AHJ67" s="129"/>
      <c r="AHK67" s="129"/>
      <c r="AHL67" s="129"/>
      <c r="AHM67" s="129"/>
      <c r="AHN67" s="129"/>
      <c r="AHO67" s="129"/>
      <c r="AHP67" s="129"/>
      <c r="AHQ67" s="129"/>
      <c r="AHR67" s="129"/>
      <c r="AHS67" s="129"/>
      <c r="AHT67" s="129"/>
      <c r="AHU67" s="129"/>
      <c r="AHV67" s="129"/>
      <c r="AHW67" s="129"/>
      <c r="AHX67" s="129"/>
      <c r="AHY67" s="129"/>
      <c r="AHZ67" s="129"/>
      <c r="AIA67" s="129"/>
      <c r="AIB67" s="129"/>
      <c r="AIC67" s="129"/>
      <c r="AID67" s="129"/>
      <c r="AIE67" s="129"/>
      <c r="AIF67" s="129"/>
      <c r="AIG67" s="129"/>
      <c r="AIH67" s="129"/>
      <c r="AII67" s="129"/>
      <c r="AIJ67" s="129"/>
      <c r="AIK67" s="129"/>
      <c r="AIL67" s="129"/>
      <c r="AIM67" s="129"/>
      <c r="AIN67" s="129"/>
      <c r="AIO67" s="129"/>
      <c r="AIP67" s="129"/>
      <c r="AIQ67" s="129"/>
      <c r="AIR67" s="129"/>
      <c r="AIS67" s="129"/>
      <c r="AIT67" s="129"/>
      <c r="AIU67" s="129"/>
      <c r="AIV67" s="129"/>
      <c r="AIW67" s="129"/>
      <c r="AIX67" s="129"/>
      <c r="AIY67" s="129"/>
      <c r="AIZ67" s="129"/>
      <c r="AJA67" s="129"/>
      <c r="AJB67" s="129"/>
      <c r="AJC67" s="129"/>
      <c r="AJD67" s="129"/>
      <c r="AJE67" s="129"/>
      <c r="AJF67" s="129"/>
      <c r="AJG67" s="129"/>
      <c r="AJH67" s="129"/>
      <c r="AJI67" s="129"/>
      <c r="AJJ67" s="129"/>
      <c r="AJK67" s="129"/>
      <c r="AJL67" s="129"/>
      <c r="AJM67" s="129"/>
      <c r="AJN67" s="129"/>
      <c r="AJO67" s="129"/>
      <c r="AJP67" s="129"/>
      <c r="AJQ67" s="129"/>
      <c r="AJR67" s="129"/>
      <c r="AJS67" s="129"/>
      <c r="AJT67" s="129"/>
      <c r="AJU67" s="129"/>
      <c r="AJV67" s="129"/>
      <c r="AJW67" s="129"/>
      <c r="AJX67" s="129"/>
      <c r="AJY67" s="129"/>
      <c r="AJZ67" s="129"/>
      <c r="AKA67" s="129"/>
      <c r="AKB67" s="129"/>
      <c r="AKC67" s="129"/>
      <c r="AKD67" s="129"/>
      <c r="AKE67" s="129"/>
      <c r="AKF67" s="129"/>
      <c r="AKG67" s="129"/>
      <c r="AKH67" s="129"/>
      <c r="AKI67" s="129"/>
      <c r="AKJ67" s="129"/>
      <c r="AKK67" s="129"/>
      <c r="AKL67" s="129"/>
      <c r="AKM67" s="129"/>
      <c r="AKN67" s="129"/>
      <c r="AKO67" s="129"/>
      <c r="AKP67" s="129"/>
      <c r="AKQ67" s="129"/>
      <c r="AKR67" s="129"/>
      <c r="AKS67" s="129"/>
      <c r="AKT67" s="129"/>
      <c r="AKU67" s="129"/>
      <c r="AKV67" s="129"/>
      <c r="AKW67" s="129"/>
      <c r="AKX67" s="129"/>
      <c r="AKY67" s="129"/>
      <c r="AKZ67" s="129"/>
      <c r="ALA67" s="129"/>
      <c r="ALB67" s="129"/>
      <c r="ALC67" s="129"/>
      <c r="ALD67" s="129"/>
      <c r="ALE67" s="129"/>
      <c r="ALF67" s="129"/>
      <c r="ALG67" s="129"/>
      <c r="ALH67" s="129"/>
      <c r="ALI67" s="129"/>
      <c r="ALJ67" s="129"/>
      <c r="ALK67" s="129"/>
      <c r="ALL67" s="129"/>
      <c r="ALM67" s="129"/>
      <c r="ALN67" s="129"/>
      <c r="ALO67" s="129"/>
      <c r="ALP67" s="129"/>
      <c r="ALQ67" s="129"/>
      <c r="ALR67" s="129"/>
      <c r="ALS67" s="129"/>
      <c r="ALT67" s="129"/>
      <c r="ALU67" s="129"/>
      <c r="ALV67" s="129"/>
      <c r="ALW67" s="129"/>
      <c r="ALX67" s="129"/>
      <c r="ALY67" s="129"/>
      <c r="ALZ67" s="129"/>
      <c r="AMA67" s="129"/>
      <c r="AMB67" s="129"/>
      <c r="AMC67" s="129"/>
      <c r="AMD67" s="129"/>
      <c r="AME67" s="129"/>
      <c r="AMF67" s="129"/>
      <c r="AMG67" s="129"/>
      <c r="AMH67" s="129"/>
      <c r="AMI67" s="129"/>
      <c r="AMJ67" s="129"/>
      <c r="AMK67" s="129"/>
    </row>
    <row r="68" spans="1:1025" s="131" customFormat="1">
      <c r="A68" s="129" t="s">
        <v>37</v>
      </c>
      <c r="B68" s="169" t="s">
        <v>132</v>
      </c>
      <c r="C68" s="156" t="str">
        <f>VLOOKUP(B68,A_soortinfo!C:F,4,FALSE)</f>
        <v>nvt</v>
      </c>
      <c r="D68" s="181">
        <v>0</v>
      </c>
      <c r="E68" s="181">
        <v>0</v>
      </c>
      <c r="F68" s="181">
        <v>0</v>
      </c>
      <c r="G68" s="181">
        <v>0</v>
      </c>
      <c r="H68" s="181">
        <v>0</v>
      </c>
      <c r="I68" s="181">
        <v>0</v>
      </c>
      <c r="J68" s="181">
        <v>0</v>
      </c>
      <c r="K68" s="181">
        <v>0</v>
      </c>
      <c r="L68" s="132"/>
      <c r="M68" s="132"/>
      <c r="N68" s="181">
        <v>0</v>
      </c>
      <c r="O68" s="132"/>
      <c r="P68" s="132"/>
      <c r="Q68" s="181">
        <v>0</v>
      </c>
      <c r="R68" s="132"/>
      <c r="S68" s="132"/>
      <c r="T68" s="181">
        <v>0</v>
      </c>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129"/>
      <c r="BD68" s="129"/>
      <c r="BE68" s="129"/>
      <c r="BF68" s="129"/>
      <c r="BG68" s="129"/>
      <c r="BH68" s="129"/>
      <c r="BI68" s="129"/>
      <c r="BJ68" s="129"/>
      <c r="BK68" s="129"/>
      <c r="BL68" s="129"/>
      <c r="BM68" s="129"/>
      <c r="BN68" s="129"/>
      <c r="BO68" s="129"/>
      <c r="BP68" s="129"/>
      <c r="BQ68" s="129"/>
      <c r="BR68" s="129"/>
      <c r="BS68" s="129"/>
      <c r="BT68" s="129"/>
      <c r="BU68" s="129"/>
      <c r="BV68" s="129"/>
      <c r="BW68" s="129"/>
      <c r="BX68" s="129"/>
      <c r="BY68" s="129"/>
      <c r="BZ68" s="129"/>
      <c r="CA68" s="129"/>
      <c r="CB68" s="129"/>
      <c r="CC68" s="129"/>
      <c r="CD68" s="129"/>
      <c r="CE68" s="129"/>
      <c r="CF68" s="129"/>
      <c r="CG68" s="129"/>
      <c r="CH68" s="129"/>
      <c r="CI68" s="129"/>
      <c r="CJ68" s="129"/>
      <c r="CK68" s="129"/>
      <c r="CL68" s="129"/>
      <c r="CM68" s="129"/>
      <c r="CN68" s="129"/>
      <c r="CO68" s="129"/>
      <c r="CP68" s="129"/>
      <c r="CQ68" s="129"/>
      <c r="CR68" s="129"/>
      <c r="CS68" s="129"/>
      <c r="CT68" s="129"/>
      <c r="CU68" s="129"/>
      <c r="CV68" s="129"/>
      <c r="CW68" s="129"/>
      <c r="CX68" s="129"/>
      <c r="CY68" s="129"/>
      <c r="CZ68" s="129"/>
      <c r="DA68" s="129"/>
      <c r="DB68" s="129"/>
      <c r="DC68" s="129"/>
      <c r="DD68" s="129"/>
      <c r="DE68" s="129"/>
      <c r="DF68" s="129"/>
      <c r="DG68" s="129"/>
      <c r="DH68" s="129"/>
      <c r="DI68" s="129"/>
      <c r="DJ68" s="129"/>
      <c r="DK68" s="129"/>
      <c r="DL68" s="129"/>
      <c r="DM68" s="129"/>
      <c r="DN68" s="129"/>
      <c r="DO68" s="129"/>
      <c r="DP68" s="129"/>
      <c r="DQ68" s="129"/>
      <c r="DR68" s="129"/>
      <c r="DS68" s="129"/>
      <c r="DT68" s="129"/>
      <c r="DU68" s="129"/>
      <c r="DV68" s="129"/>
      <c r="DW68" s="129"/>
      <c r="DX68" s="129"/>
      <c r="DY68" s="129"/>
      <c r="DZ68" s="129"/>
      <c r="EA68" s="129"/>
      <c r="EB68" s="129"/>
      <c r="EC68" s="129"/>
      <c r="ED68" s="129"/>
      <c r="EE68" s="129"/>
      <c r="EF68" s="129"/>
      <c r="EG68" s="129"/>
      <c r="EH68" s="129"/>
      <c r="EI68" s="129"/>
      <c r="EJ68" s="129"/>
      <c r="EK68" s="129"/>
      <c r="EL68" s="129"/>
      <c r="EM68" s="129"/>
      <c r="EN68" s="129"/>
      <c r="EO68" s="129"/>
      <c r="EP68" s="129"/>
      <c r="EQ68" s="129"/>
      <c r="ER68" s="129"/>
      <c r="ES68" s="129"/>
      <c r="ET68" s="129"/>
      <c r="EU68" s="129"/>
      <c r="EV68" s="129"/>
      <c r="EW68" s="129"/>
      <c r="EX68" s="129"/>
      <c r="EY68" s="129"/>
      <c r="EZ68" s="129"/>
      <c r="FA68" s="129"/>
      <c r="FB68" s="129"/>
      <c r="FC68" s="129"/>
      <c r="FD68" s="129"/>
      <c r="FE68" s="129"/>
      <c r="FF68" s="129"/>
      <c r="FG68" s="129"/>
      <c r="FH68" s="129"/>
      <c r="FI68" s="129"/>
      <c r="FJ68" s="129"/>
      <c r="FK68" s="129"/>
      <c r="FL68" s="129"/>
      <c r="FM68" s="129"/>
      <c r="FN68" s="129"/>
      <c r="FO68" s="129"/>
      <c r="FP68" s="129"/>
      <c r="FQ68" s="129"/>
      <c r="FR68" s="129"/>
      <c r="FS68" s="129"/>
      <c r="FT68" s="129"/>
      <c r="FU68" s="129"/>
      <c r="FV68" s="129"/>
      <c r="FW68" s="129"/>
      <c r="FX68" s="129"/>
      <c r="FY68" s="129"/>
      <c r="FZ68" s="129"/>
      <c r="GA68" s="129"/>
      <c r="GB68" s="129"/>
      <c r="GC68" s="129"/>
      <c r="GD68" s="129"/>
      <c r="GE68" s="129"/>
      <c r="GF68" s="129"/>
      <c r="GG68" s="129"/>
      <c r="GH68" s="129"/>
      <c r="GI68" s="129"/>
      <c r="GJ68" s="129"/>
      <c r="GK68" s="129"/>
      <c r="GL68" s="129"/>
      <c r="GM68" s="129"/>
      <c r="GN68" s="129"/>
      <c r="GO68" s="129"/>
      <c r="GP68" s="129"/>
      <c r="GQ68" s="129"/>
      <c r="GR68" s="129"/>
      <c r="GS68" s="129"/>
      <c r="GT68" s="129"/>
      <c r="GU68" s="129"/>
      <c r="GV68" s="129"/>
      <c r="GW68" s="129"/>
      <c r="GX68" s="129"/>
      <c r="GY68" s="129"/>
      <c r="GZ68" s="129"/>
      <c r="HA68" s="129"/>
      <c r="HB68" s="129"/>
      <c r="HC68" s="129"/>
      <c r="HD68" s="129"/>
      <c r="HE68" s="129"/>
      <c r="HF68" s="129"/>
      <c r="HG68" s="129"/>
      <c r="HH68" s="129"/>
      <c r="HI68" s="129"/>
      <c r="HJ68" s="129"/>
      <c r="HK68" s="129"/>
      <c r="HL68" s="129"/>
      <c r="HM68" s="129"/>
      <c r="HN68" s="129"/>
      <c r="HO68" s="129"/>
      <c r="HP68" s="129"/>
      <c r="HQ68" s="129"/>
      <c r="HR68" s="129"/>
      <c r="HS68" s="129"/>
      <c r="HT68" s="129"/>
      <c r="HU68" s="129"/>
      <c r="HV68" s="129"/>
      <c r="HW68" s="129"/>
      <c r="HX68" s="129"/>
      <c r="HY68" s="129"/>
      <c r="HZ68" s="129"/>
      <c r="IA68" s="129"/>
      <c r="IB68" s="129"/>
      <c r="IC68" s="129"/>
      <c r="ID68" s="129"/>
      <c r="IE68" s="129"/>
      <c r="IF68" s="129"/>
      <c r="IG68" s="129"/>
      <c r="IH68" s="129"/>
      <c r="II68" s="129"/>
      <c r="IJ68" s="129"/>
      <c r="IK68" s="129"/>
      <c r="IL68" s="129"/>
      <c r="IM68" s="129"/>
      <c r="IN68" s="129"/>
      <c r="IO68" s="129"/>
      <c r="IP68" s="129"/>
      <c r="IQ68" s="129"/>
      <c r="IR68" s="129"/>
      <c r="IS68" s="129"/>
      <c r="IT68" s="129"/>
      <c r="IU68" s="129"/>
      <c r="IV68" s="129"/>
      <c r="IW68" s="129"/>
      <c r="IX68" s="129"/>
      <c r="IY68" s="129"/>
      <c r="IZ68" s="129"/>
      <c r="JA68" s="129"/>
      <c r="JB68" s="129"/>
      <c r="JC68" s="129"/>
      <c r="JD68" s="129"/>
      <c r="JE68" s="129"/>
      <c r="JF68" s="129"/>
      <c r="JG68" s="129"/>
      <c r="JH68" s="129"/>
      <c r="JI68" s="129"/>
      <c r="JJ68" s="129"/>
      <c r="JK68" s="129"/>
      <c r="JL68" s="129"/>
      <c r="JM68" s="129"/>
      <c r="JN68" s="129"/>
      <c r="JO68" s="129"/>
      <c r="JP68" s="129"/>
      <c r="JQ68" s="129"/>
      <c r="JR68" s="129"/>
      <c r="JS68" s="129"/>
      <c r="JT68" s="129"/>
      <c r="JU68" s="129"/>
      <c r="JV68" s="129"/>
      <c r="JW68" s="129"/>
      <c r="JX68" s="129"/>
      <c r="JY68" s="129"/>
      <c r="JZ68" s="129"/>
      <c r="KA68" s="129"/>
      <c r="KB68" s="129"/>
      <c r="KC68" s="129"/>
      <c r="KD68" s="129"/>
      <c r="KE68" s="129"/>
      <c r="KF68" s="129"/>
      <c r="KG68" s="129"/>
      <c r="KH68" s="129"/>
      <c r="KI68" s="129"/>
      <c r="KJ68" s="129"/>
      <c r="KK68" s="129"/>
      <c r="KL68" s="129"/>
      <c r="KM68" s="129"/>
      <c r="KN68" s="129"/>
      <c r="KO68" s="129"/>
      <c r="KP68" s="129"/>
      <c r="KQ68" s="129"/>
      <c r="KR68" s="129"/>
      <c r="KS68" s="129"/>
      <c r="KT68" s="129"/>
      <c r="KU68" s="129"/>
      <c r="KV68" s="129"/>
      <c r="KW68" s="129"/>
      <c r="KX68" s="129"/>
      <c r="KY68" s="129"/>
      <c r="KZ68" s="129"/>
      <c r="LA68" s="129"/>
      <c r="LB68" s="129"/>
      <c r="LC68" s="129"/>
      <c r="LD68" s="129"/>
      <c r="LE68" s="129"/>
      <c r="LF68" s="129"/>
      <c r="LG68" s="129"/>
      <c r="LH68" s="129"/>
      <c r="LI68" s="129"/>
      <c r="LJ68" s="129"/>
      <c r="LK68" s="129"/>
      <c r="LL68" s="129"/>
      <c r="LM68" s="129"/>
      <c r="LN68" s="129"/>
      <c r="LO68" s="129"/>
      <c r="LP68" s="129"/>
      <c r="LQ68" s="129"/>
      <c r="LR68" s="129"/>
      <c r="LS68" s="129"/>
      <c r="LT68" s="129"/>
      <c r="LU68" s="129"/>
      <c r="LV68" s="129"/>
      <c r="LW68" s="129"/>
      <c r="LX68" s="129"/>
      <c r="LY68" s="129"/>
      <c r="LZ68" s="129"/>
      <c r="MA68" s="129"/>
      <c r="MB68" s="129"/>
      <c r="MC68" s="129"/>
      <c r="MD68" s="129"/>
      <c r="ME68" s="129"/>
      <c r="MF68" s="129"/>
      <c r="MG68" s="129"/>
      <c r="MH68" s="129"/>
      <c r="MI68" s="129"/>
      <c r="MJ68" s="129"/>
      <c r="MK68" s="129"/>
      <c r="ML68" s="129"/>
      <c r="MM68" s="129"/>
      <c r="MN68" s="129"/>
      <c r="MO68" s="129"/>
      <c r="MP68" s="129"/>
      <c r="MQ68" s="129"/>
      <c r="MR68" s="129"/>
      <c r="MS68" s="129"/>
      <c r="MT68" s="129"/>
      <c r="MU68" s="129"/>
      <c r="MV68" s="129"/>
      <c r="MW68" s="129"/>
      <c r="MX68" s="129"/>
      <c r="MY68" s="129"/>
      <c r="MZ68" s="129"/>
      <c r="NA68" s="129"/>
      <c r="NB68" s="129"/>
      <c r="NC68" s="129"/>
      <c r="ND68" s="129"/>
      <c r="NE68" s="129"/>
      <c r="NF68" s="129"/>
      <c r="NG68" s="129"/>
      <c r="NH68" s="129"/>
      <c r="NI68" s="129"/>
      <c r="NJ68" s="129"/>
      <c r="NK68" s="129"/>
      <c r="NL68" s="129"/>
      <c r="NM68" s="129"/>
      <c r="NN68" s="129"/>
      <c r="NO68" s="129"/>
      <c r="NP68" s="129"/>
      <c r="NQ68" s="129"/>
      <c r="NR68" s="129"/>
      <c r="NS68" s="129"/>
      <c r="NT68" s="129"/>
      <c r="NU68" s="129"/>
      <c r="NV68" s="129"/>
      <c r="NW68" s="129"/>
      <c r="NX68" s="129"/>
      <c r="NY68" s="129"/>
      <c r="NZ68" s="129"/>
      <c r="OA68" s="129"/>
      <c r="OB68" s="129"/>
      <c r="OC68" s="129"/>
      <c r="OD68" s="129"/>
      <c r="OE68" s="129"/>
      <c r="OF68" s="129"/>
      <c r="OG68" s="129"/>
      <c r="OH68" s="129"/>
      <c r="OI68" s="129"/>
      <c r="OJ68" s="129"/>
      <c r="OK68" s="129"/>
      <c r="OL68" s="129"/>
      <c r="OM68" s="129"/>
      <c r="ON68" s="129"/>
      <c r="OO68" s="129"/>
      <c r="OP68" s="129"/>
      <c r="OQ68" s="129"/>
      <c r="OR68" s="129"/>
      <c r="OS68" s="129"/>
      <c r="OT68" s="129"/>
      <c r="OU68" s="129"/>
      <c r="OV68" s="129"/>
      <c r="OW68" s="129"/>
      <c r="OX68" s="129"/>
      <c r="OY68" s="129"/>
      <c r="OZ68" s="129"/>
      <c r="PA68" s="129"/>
      <c r="PB68" s="129"/>
      <c r="PC68" s="129"/>
      <c r="PD68" s="129"/>
      <c r="PE68" s="129"/>
      <c r="PF68" s="129"/>
      <c r="PG68" s="129"/>
      <c r="PH68" s="129"/>
      <c r="PI68" s="129"/>
      <c r="PJ68" s="129"/>
      <c r="PK68" s="129"/>
      <c r="PL68" s="129"/>
      <c r="PM68" s="129"/>
      <c r="PN68" s="129"/>
      <c r="PO68" s="129"/>
      <c r="PP68" s="129"/>
      <c r="PQ68" s="129"/>
      <c r="PR68" s="129"/>
      <c r="PS68" s="129"/>
      <c r="PT68" s="129"/>
      <c r="PU68" s="129"/>
      <c r="PV68" s="129"/>
      <c r="PW68" s="129"/>
      <c r="PX68" s="129"/>
      <c r="PY68" s="129"/>
      <c r="PZ68" s="129"/>
      <c r="QA68" s="129"/>
      <c r="QB68" s="129"/>
      <c r="QC68" s="129"/>
      <c r="QD68" s="129"/>
      <c r="QE68" s="129"/>
      <c r="QF68" s="129"/>
      <c r="QG68" s="129"/>
      <c r="QH68" s="129"/>
      <c r="QI68" s="129"/>
      <c r="QJ68" s="129"/>
      <c r="QK68" s="129"/>
      <c r="QL68" s="129"/>
      <c r="QM68" s="129"/>
      <c r="QN68" s="129"/>
      <c r="QO68" s="129"/>
      <c r="QP68" s="129"/>
      <c r="QQ68" s="129"/>
      <c r="QR68" s="129"/>
      <c r="QS68" s="129"/>
      <c r="QT68" s="129"/>
      <c r="QU68" s="129"/>
      <c r="QV68" s="129"/>
      <c r="QW68" s="129"/>
      <c r="QX68" s="129"/>
      <c r="QY68" s="129"/>
      <c r="QZ68" s="129"/>
      <c r="RA68" s="129"/>
      <c r="RB68" s="129"/>
      <c r="RC68" s="129"/>
      <c r="RD68" s="129"/>
      <c r="RE68" s="129"/>
      <c r="RF68" s="129"/>
      <c r="RG68" s="129"/>
      <c r="RH68" s="129"/>
      <c r="RI68" s="129"/>
      <c r="RJ68" s="129"/>
      <c r="RK68" s="129"/>
      <c r="RL68" s="129"/>
      <c r="RM68" s="129"/>
      <c r="RN68" s="129"/>
      <c r="RO68" s="129"/>
      <c r="RP68" s="129"/>
      <c r="RQ68" s="129"/>
      <c r="RR68" s="129"/>
      <c r="RS68" s="129"/>
      <c r="RT68" s="129"/>
      <c r="RU68" s="129"/>
      <c r="RV68" s="129"/>
      <c r="RW68" s="129"/>
      <c r="RX68" s="129"/>
      <c r="RY68" s="129"/>
      <c r="RZ68" s="129"/>
      <c r="SA68" s="129"/>
      <c r="SB68" s="129"/>
      <c r="SC68" s="129"/>
      <c r="SD68" s="129"/>
      <c r="SE68" s="129"/>
      <c r="SF68" s="129"/>
      <c r="SG68" s="129"/>
      <c r="SH68" s="129"/>
      <c r="SI68" s="129"/>
      <c r="SJ68" s="129"/>
      <c r="SK68" s="129"/>
      <c r="SL68" s="129"/>
      <c r="SM68" s="129"/>
      <c r="SN68" s="129"/>
      <c r="SO68" s="129"/>
      <c r="SP68" s="129"/>
      <c r="SQ68" s="129"/>
      <c r="SR68" s="129"/>
      <c r="SS68" s="129"/>
      <c r="ST68" s="129"/>
      <c r="SU68" s="129"/>
      <c r="SV68" s="129"/>
      <c r="SW68" s="129"/>
      <c r="SX68" s="129"/>
      <c r="SY68" s="129"/>
      <c r="SZ68" s="129"/>
      <c r="TA68" s="129"/>
      <c r="TB68" s="129"/>
      <c r="TC68" s="129"/>
      <c r="TD68" s="129"/>
      <c r="TE68" s="129"/>
      <c r="TF68" s="129"/>
      <c r="TG68" s="129"/>
      <c r="TH68" s="129"/>
      <c r="TI68" s="129"/>
      <c r="TJ68" s="129"/>
      <c r="TK68" s="129"/>
      <c r="TL68" s="129"/>
      <c r="TM68" s="129"/>
      <c r="TN68" s="129"/>
      <c r="TO68" s="129"/>
      <c r="TP68" s="129"/>
      <c r="TQ68" s="129"/>
      <c r="TR68" s="129"/>
      <c r="TS68" s="129"/>
      <c r="TT68" s="129"/>
      <c r="TU68" s="129"/>
      <c r="TV68" s="129"/>
      <c r="TW68" s="129"/>
      <c r="TX68" s="129"/>
      <c r="TY68" s="129"/>
      <c r="TZ68" s="129"/>
      <c r="UA68" s="129"/>
      <c r="UB68" s="129"/>
      <c r="UC68" s="129"/>
      <c r="UD68" s="129"/>
      <c r="UE68" s="129"/>
      <c r="UF68" s="129"/>
      <c r="UG68" s="129"/>
      <c r="UH68" s="129"/>
      <c r="UI68" s="129"/>
      <c r="UJ68" s="129"/>
      <c r="UK68" s="129"/>
      <c r="UL68" s="129"/>
      <c r="UM68" s="129"/>
      <c r="UN68" s="129"/>
      <c r="UO68" s="129"/>
      <c r="UP68" s="129"/>
      <c r="UQ68" s="129"/>
      <c r="UR68" s="129"/>
      <c r="US68" s="129"/>
      <c r="UT68" s="129"/>
      <c r="UU68" s="129"/>
      <c r="UV68" s="129"/>
      <c r="UW68" s="129"/>
      <c r="UX68" s="129"/>
      <c r="UY68" s="129"/>
      <c r="UZ68" s="129"/>
      <c r="VA68" s="129"/>
      <c r="VB68" s="129"/>
      <c r="VC68" s="129"/>
      <c r="VD68" s="129"/>
      <c r="VE68" s="129"/>
      <c r="VF68" s="129"/>
      <c r="VG68" s="129"/>
      <c r="VH68" s="129"/>
      <c r="VI68" s="129"/>
      <c r="VJ68" s="129"/>
      <c r="VK68" s="129"/>
      <c r="VL68" s="129"/>
      <c r="VM68" s="129"/>
      <c r="VN68" s="129"/>
      <c r="VO68" s="129"/>
      <c r="VP68" s="129"/>
      <c r="VQ68" s="129"/>
      <c r="VR68" s="129"/>
      <c r="VS68" s="129"/>
      <c r="VT68" s="129"/>
      <c r="VU68" s="129"/>
      <c r="VV68" s="129"/>
      <c r="VW68" s="129"/>
      <c r="VX68" s="129"/>
      <c r="VY68" s="129"/>
      <c r="VZ68" s="129"/>
      <c r="WA68" s="129"/>
      <c r="WB68" s="129"/>
      <c r="WC68" s="129"/>
      <c r="WD68" s="129"/>
      <c r="WE68" s="129"/>
      <c r="WF68" s="129"/>
      <c r="WG68" s="129"/>
      <c r="WH68" s="129"/>
      <c r="WI68" s="129"/>
      <c r="WJ68" s="129"/>
      <c r="WK68" s="129"/>
      <c r="WL68" s="129"/>
      <c r="WM68" s="129"/>
      <c r="WN68" s="129"/>
      <c r="WO68" s="129"/>
      <c r="WP68" s="129"/>
      <c r="WQ68" s="129"/>
      <c r="WR68" s="129"/>
      <c r="WS68" s="129"/>
      <c r="WT68" s="129"/>
      <c r="WU68" s="129"/>
      <c r="WV68" s="129"/>
      <c r="WW68" s="129"/>
      <c r="WX68" s="129"/>
      <c r="WY68" s="129"/>
      <c r="WZ68" s="129"/>
      <c r="XA68" s="129"/>
      <c r="XB68" s="129"/>
      <c r="XC68" s="129"/>
      <c r="XD68" s="129"/>
      <c r="XE68" s="129"/>
      <c r="XF68" s="129"/>
      <c r="XG68" s="129"/>
      <c r="XH68" s="129"/>
      <c r="XI68" s="129"/>
      <c r="XJ68" s="129"/>
      <c r="XK68" s="129"/>
      <c r="XL68" s="129"/>
      <c r="XM68" s="129"/>
      <c r="XN68" s="129"/>
      <c r="XO68" s="129"/>
      <c r="XP68" s="129"/>
      <c r="XQ68" s="129"/>
      <c r="XR68" s="129"/>
      <c r="XS68" s="129"/>
      <c r="XT68" s="129"/>
      <c r="XU68" s="129"/>
      <c r="XV68" s="129"/>
      <c r="XW68" s="129"/>
      <c r="XX68" s="129"/>
      <c r="XY68" s="129"/>
      <c r="XZ68" s="129"/>
      <c r="YA68" s="129"/>
      <c r="YB68" s="129"/>
      <c r="YC68" s="129"/>
      <c r="YD68" s="129"/>
      <c r="YE68" s="129"/>
      <c r="YF68" s="129"/>
      <c r="YG68" s="129"/>
      <c r="YH68" s="129"/>
      <c r="YI68" s="129"/>
      <c r="YJ68" s="129"/>
      <c r="YK68" s="129"/>
      <c r="YL68" s="129"/>
      <c r="YM68" s="129"/>
      <c r="YN68" s="129"/>
      <c r="YO68" s="129"/>
      <c r="YP68" s="129"/>
      <c r="YQ68" s="129"/>
      <c r="YR68" s="129"/>
      <c r="YS68" s="129"/>
      <c r="YT68" s="129"/>
      <c r="YU68" s="129"/>
      <c r="YV68" s="129"/>
      <c r="YW68" s="129"/>
      <c r="YX68" s="129"/>
      <c r="YY68" s="129"/>
      <c r="YZ68" s="129"/>
      <c r="ZA68" s="129"/>
      <c r="ZB68" s="129"/>
      <c r="ZC68" s="129"/>
      <c r="ZD68" s="129"/>
      <c r="ZE68" s="129"/>
      <c r="ZF68" s="129"/>
      <c r="ZG68" s="129"/>
      <c r="ZH68" s="129"/>
      <c r="ZI68" s="129"/>
      <c r="ZJ68" s="129"/>
      <c r="ZK68" s="129"/>
      <c r="ZL68" s="129"/>
      <c r="ZM68" s="129"/>
      <c r="ZN68" s="129"/>
      <c r="ZO68" s="129"/>
      <c r="ZP68" s="129"/>
      <c r="ZQ68" s="129"/>
      <c r="ZR68" s="129"/>
      <c r="ZS68" s="129"/>
      <c r="ZT68" s="129"/>
      <c r="ZU68" s="129"/>
      <c r="ZV68" s="129"/>
      <c r="ZW68" s="129"/>
      <c r="ZX68" s="129"/>
      <c r="ZY68" s="129"/>
      <c r="ZZ68" s="129"/>
      <c r="AAA68" s="129"/>
      <c r="AAB68" s="129"/>
      <c r="AAC68" s="129"/>
      <c r="AAD68" s="129"/>
      <c r="AAE68" s="129"/>
      <c r="AAF68" s="129"/>
      <c r="AAG68" s="129"/>
      <c r="AAH68" s="129"/>
      <c r="AAI68" s="129"/>
      <c r="AAJ68" s="129"/>
      <c r="AAK68" s="129"/>
      <c r="AAL68" s="129"/>
      <c r="AAM68" s="129"/>
      <c r="AAN68" s="129"/>
      <c r="AAO68" s="129"/>
      <c r="AAP68" s="129"/>
      <c r="AAQ68" s="129"/>
      <c r="AAR68" s="129"/>
      <c r="AAS68" s="129"/>
      <c r="AAT68" s="129"/>
      <c r="AAU68" s="129"/>
      <c r="AAV68" s="129"/>
      <c r="AAW68" s="129"/>
      <c r="AAX68" s="129"/>
      <c r="AAY68" s="129"/>
      <c r="AAZ68" s="129"/>
      <c r="ABA68" s="129"/>
      <c r="ABB68" s="129"/>
      <c r="ABC68" s="129"/>
      <c r="ABD68" s="129"/>
      <c r="ABE68" s="129"/>
      <c r="ABF68" s="129"/>
      <c r="ABG68" s="129"/>
      <c r="ABH68" s="129"/>
      <c r="ABI68" s="129"/>
      <c r="ABJ68" s="129"/>
      <c r="ABK68" s="129"/>
      <c r="ABL68" s="129"/>
      <c r="ABM68" s="129"/>
      <c r="ABN68" s="129"/>
      <c r="ABO68" s="129"/>
      <c r="ABP68" s="129"/>
      <c r="ABQ68" s="129"/>
      <c r="ABR68" s="129"/>
      <c r="ABS68" s="129"/>
      <c r="ABT68" s="129"/>
      <c r="ABU68" s="129"/>
      <c r="ABV68" s="129"/>
      <c r="ABW68" s="129"/>
      <c r="ABX68" s="129"/>
      <c r="ABY68" s="129"/>
      <c r="ABZ68" s="129"/>
      <c r="ACA68" s="129"/>
      <c r="ACB68" s="129"/>
      <c r="ACC68" s="129"/>
      <c r="ACD68" s="129"/>
      <c r="ACE68" s="129"/>
      <c r="ACF68" s="129"/>
      <c r="ACG68" s="129"/>
      <c r="ACH68" s="129"/>
      <c r="ACI68" s="129"/>
      <c r="ACJ68" s="129"/>
      <c r="ACK68" s="129"/>
      <c r="ACL68" s="129"/>
      <c r="ACM68" s="129"/>
      <c r="ACN68" s="129"/>
      <c r="ACO68" s="129"/>
      <c r="ACP68" s="129"/>
      <c r="ACQ68" s="129"/>
      <c r="ACR68" s="129"/>
      <c r="ACS68" s="129"/>
      <c r="ACT68" s="129"/>
      <c r="ACU68" s="129"/>
      <c r="ACV68" s="129"/>
      <c r="ACW68" s="129"/>
      <c r="ACX68" s="129"/>
      <c r="ACY68" s="129"/>
      <c r="ACZ68" s="129"/>
      <c r="ADA68" s="129"/>
      <c r="ADB68" s="129"/>
      <c r="ADC68" s="129"/>
      <c r="ADD68" s="129"/>
      <c r="ADE68" s="129"/>
      <c r="ADF68" s="129"/>
      <c r="ADG68" s="129"/>
      <c r="ADH68" s="129"/>
      <c r="ADI68" s="129"/>
      <c r="ADJ68" s="129"/>
      <c r="ADK68" s="129"/>
      <c r="ADL68" s="129"/>
      <c r="ADM68" s="129"/>
      <c r="ADN68" s="129"/>
      <c r="ADO68" s="129"/>
      <c r="ADP68" s="129"/>
      <c r="ADQ68" s="129"/>
      <c r="ADR68" s="129"/>
      <c r="ADS68" s="129"/>
      <c r="ADT68" s="129"/>
      <c r="ADU68" s="129"/>
      <c r="ADV68" s="129"/>
      <c r="ADW68" s="129"/>
      <c r="ADX68" s="129"/>
      <c r="ADY68" s="129"/>
      <c r="ADZ68" s="129"/>
      <c r="AEA68" s="129"/>
      <c r="AEB68" s="129"/>
      <c r="AEC68" s="129"/>
      <c r="AED68" s="129"/>
      <c r="AEE68" s="129"/>
      <c r="AEF68" s="129"/>
      <c r="AEG68" s="129"/>
      <c r="AEH68" s="129"/>
      <c r="AEI68" s="129"/>
      <c r="AEJ68" s="129"/>
      <c r="AEK68" s="129"/>
      <c r="AEL68" s="129"/>
      <c r="AEM68" s="129"/>
      <c r="AEN68" s="129"/>
      <c r="AEO68" s="129"/>
      <c r="AEP68" s="129"/>
      <c r="AEQ68" s="129"/>
      <c r="AER68" s="129"/>
      <c r="AES68" s="129"/>
      <c r="AET68" s="129"/>
      <c r="AEU68" s="129"/>
      <c r="AEV68" s="129"/>
      <c r="AEW68" s="129"/>
      <c r="AEX68" s="129"/>
      <c r="AEY68" s="129"/>
      <c r="AEZ68" s="129"/>
      <c r="AFA68" s="129"/>
      <c r="AFB68" s="129"/>
      <c r="AFC68" s="129"/>
      <c r="AFD68" s="129"/>
      <c r="AFE68" s="129"/>
      <c r="AFF68" s="129"/>
      <c r="AFG68" s="129"/>
      <c r="AFH68" s="129"/>
      <c r="AFI68" s="129"/>
      <c r="AFJ68" s="129"/>
      <c r="AFK68" s="129"/>
      <c r="AFL68" s="129"/>
      <c r="AFM68" s="129"/>
      <c r="AFN68" s="129"/>
      <c r="AFO68" s="129"/>
      <c r="AFP68" s="129"/>
      <c r="AFQ68" s="129"/>
      <c r="AFR68" s="129"/>
      <c r="AFS68" s="129"/>
      <c r="AFT68" s="129"/>
      <c r="AFU68" s="129"/>
      <c r="AFV68" s="129"/>
      <c r="AFW68" s="129"/>
      <c r="AFX68" s="129"/>
      <c r="AFY68" s="129"/>
      <c r="AFZ68" s="129"/>
      <c r="AGA68" s="129"/>
      <c r="AGB68" s="129"/>
      <c r="AGC68" s="129"/>
      <c r="AGD68" s="129"/>
      <c r="AGE68" s="129"/>
      <c r="AGF68" s="129"/>
      <c r="AGG68" s="129"/>
      <c r="AGH68" s="129"/>
      <c r="AGI68" s="129"/>
      <c r="AGJ68" s="129"/>
      <c r="AGK68" s="129"/>
      <c r="AGL68" s="129"/>
      <c r="AGM68" s="129"/>
      <c r="AGN68" s="129"/>
      <c r="AGO68" s="129"/>
      <c r="AGP68" s="129"/>
      <c r="AGQ68" s="129"/>
      <c r="AGR68" s="129"/>
      <c r="AGS68" s="129"/>
      <c r="AGT68" s="129"/>
      <c r="AGU68" s="129"/>
      <c r="AGV68" s="129"/>
      <c r="AGW68" s="129"/>
      <c r="AGX68" s="129"/>
      <c r="AGY68" s="129"/>
      <c r="AGZ68" s="129"/>
      <c r="AHA68" s="129"/>
      <c r="AHB68" s="129"/>
      <c r="AHC68" s="129"/>
      <c r="AHD68" s="129"/>
      <c r="AHE68" s="129"/>
      <c r="AHF68" s="129"/>
      <c r="AHG68" s="129"/>
      <c r="AHH68" s="129"/>
      <c r="AHI68" s="129"/>
      <c r="AHJ68" s="129"/>
      <c r="AHK68" s="129"/>
      <c r="AHL68" s="129"/>
      <c r="AHM68" s="129"/>
      <c r="AHN68" s="129"/>
      <c r="AHO68" s="129"/>
      <c r="AHP68" s="129"/>
      <c r="AHQ68" s="129"/>
      <c r="AHR68" s="129"/>
      <c r="AHS68" s="129"/>
      <c r="AHT68" s="129"/>
      <c r="AHU68" s="129"/>
      <c r="AHV68" s="129"/>
      <c r="AHW68" s="129"/>
      <c r="AHX68" s="129"/>
      <c r="AHY68" s="129"/>
      <c r="AHZ68" s="129"/>
      <c r="AIA68" s="129"/>
      <c r="AIB68" s="129"/>
      <c r="AIC68" s="129"/>
      <c r="AID68" s="129"/>
      <c r="AIE68" s="129"/>
      <c r="AIF68" s="129"/>
      <c r="AIG68" s="129"/>
      <c r="AIH68" s="129"/>
      <c r="AII68" s="129"/>
      <c r="AIJ68" s="129"/>
      <c r="AIK68" s="129"/>
      <c r="AIL68" s="129"/>
      <c r="AIM68" s="129"/>
      <c r="AIN68" s="129"/>
      <c r="AIO68" s="129"/>
      <c r="AIP68" s="129"/>
      <c r="AIQ68" s="129"/>
      <c r="AIR68" s="129"/>
      <c r="AIS68" s="129"/>
      <c r="AIT68" s="129"/>
      <c r="AIU68" s="129"/>
      <c r="AIV68" s="129"/>
      <c r="AIW68" s="129"/>
      <c r="AIX68" s="129"/>
      <c r="AIY68" s="129"/>
      <c r="AIZ68" s="129"/>
      <c r="AJA68" s="129"/>
      <c r="AJB68" s="129"/>
      <c r="AJC68" s="129"/>
      <c r="AJD68" s="129"/>
      <c r="AJE68" s="129"/>
      <c r="AJF68" s="129"/>
      <c r="AJG68" s="129"/>
      <c r="AJH68" s="129"/>
      <c r="AJI68" s="129"/>
      <c r="AJJ68" s="129"/>
      <c r="AJK68" s="129"/>
      <c r="AJL68" s="129"/>
      <c r="AJM68" s="129"/>
      <c r="AJN68" s="129"/>
      <c r="AJO68" s="129"/>
      <c r="AJP68" s="129"/>
      <c r="AJQ68" s="129"/>
      <c r="AJR68" s="129"/>
      <c r="AJS68" s="129"/>
      <c r="AJT68" s="129"/>
      <c r="AJU68" s="129"/>
      <c r="AJV68" s="129"/>
      <c r="AJW68" s="129"/>
      <c r="AJX68" s="129"/>
      <c r="AJY68" s="129"/>
      <c r="AJZ68" s="129"/>
      <c r="AKA68" s="129"/>
      <c r="AKB68" s="129"/>
      <c r="AKC68" s="129"/>
      <c r="AKD68" s="129"/>
      <c r="AKE68" s="129"/>
      <c r="AKF68" s="129"/>
      <c r="AKG68" s="129"/>
      <c r="AKH68" s="129"/>
      <c r="AKI68" s="129"/>
      <c r="AKJ68" s="129"/>
      <c r="AKK68" s="129"/>
      <c r="AKL68" s="129"/>
      <c r="AKM68" s="129"/>
      <c r="AKN68" s="129"/>
      <c r="AKO68" s="129"/>
      <c r="AKP68" s="129"/>
      <c r="AKQ68" s="129"/>
      <c r="AKR68" s="129"/>
      <c r="AKS68" s="129"/>
      <c r="AKT68" s="129"/>
      <c r="AKU68" s="129"/>
      <c r="AKV68" s="129"/>
      <c r="AKW68" s="129"/>
      <c r="AKX68" s="129"/>
      <c r="AKY68" s="129"/>
      <c r="AKZ68" s="129"/>
      <c r="ALA68" s="129"/>
      <c r="ALB68" s="129"/>
      <c r="ALC68" s="129"/>
      <c r="ALD68" s="129"/>
      <c r="ALE68" s="129"/>
      <c r="ALF68" s="129"/>
      <c r="ALG68" s="129"/>
      <c r="ALH68" s="129"/>
      <c r="ALI68" s="129"/>
      <c r="ALJ68" s="129"/>
      <c r="ALK68" s="129"/>
      <c r="ALL68" s="129"/>
      <c r="ALM68" s="129"/>
      <c r="ALN68" s="129"/>
      <c r="ALO68" s="129"/>
      <c r="ALP68" s="129"/>
      <c r="ALQ68" s="129"/>
      <c r="ALR68" s="129"/>
      <c r="ALS68" s="129"/>
      <c r="ALT68" s="129"/>
      <c r="ALU68" s="129"/>
      <c r="ALV68" s="129"/>
      <c r="ALW68" s="129"/>
      <c r="ALX68" s="129"/>
      <c r="ALY68" s="129"/>
      <c r="ALZ68" s="129"/>
      <c r="AMA68" s="129"/>
      <c r="AMB68" s="129"/>
      <c r="AMC68" s="129"/>
      <c r="AMD68" s="129"/>
      <c r="AME68" s="129"/>
      <c r="AMF68" s="129"/>
      <c r="AMG68" s="129"/>
      <c r="AMH68" s="129"/>
      <c r="AMI68" s="129"/>
      <c r="AMJ68" s="129"/>
      <c r="AMK68" s="129"/>
    </row>
    <row r="69" spans="1:1025" s="131" customFormat="1">
      <c r="A69" s="129" t="s">
        <v>107</v>
      </c>
      <c r="B69" s="169" t="s">
        <v>209</v>
      </c>
      <c r="C69" s="156" t="str">
        <f>VLOOKUP(B69,A_soortinfo!C:F,4,FALSE)</f>
        <v>nvt</v>
      </c>
      <c r="D69" s="181">
        <v>0</v>
      </c>
      <c r="E69" s="181">
        <v>0</v>
      </c>
      <c r="F69" s="181">
        <v>0</v>
      </c>
      <c r="G69" s="181">
        <v>0</v>
      </c>
      <c r="H69" s="181">
        <v>0</v>
      </c>
      <c r="I69" s="181">
        <v>0</v>
      </c>
      <c r="J69" s="181">
        <v>0.15563750000000001</v>
      </c>
      <c r="K69" s="181">
        <v>0.26984999999999998</v>
      </c>
      <c r="L69" s="165"/>
      <c r="M69" s="166"/>
      <c r="N69" s="181">
        <v>0.66</v>
      </c>
      <c r="O69" s="132"/>
      <c r="P69" s="132"/>
      <c r="Q69" s="181">
        <v>0.74</v>
      </c>
      <c r="R69" s="132"/>
      <c r="S69" s="132"/>
      <c r="T69" s="181">
        <v>0.70912499999999978</v>
      </c>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129"/>
      <c r="BS69" s="129"/>
      <c r="BT69" s="129"/>
      <c r="BU69" s="129"/>
      <c r="BV69" s="129"/>
      <c r="BW69" s="129"/>
      <c r="BX69" s="129"/>
      <c r="BY69" s="129"/>
      <c r="BZ69" s="129"/>
      <c r="CA69" s="129"/>
      <c r="CB69" s="129"/>
      <c r="CC69" s="129"/>
      <c r="CD69" s="129"/>
      <c r="CE69" s="129"/>
      <c r="CF69" s="129"/>
      <c r="CG69" s="129"/>
      <c r="CH69" s="129"/>
      <c r="CI69" s="129"/>
      <c r="CJ69" s="129"/>
      <c r="CK69" s="129"/>
      <c r="CL69" s="129"/>
      <c r="CM69" s="129"/>
      <c r="CN69" s="129"/>
      <c r="CO69" s="129"/>
      <c r="CP69" s="129"/>
      <c r="CQ69" s="129"/>
      <c r="CR69" s="129"/>
      <c r="CS69" s="129"/>
      <c r="CT69" s="129"/>
      <c r="CU69" s="129"/>
      <c r="CV69" s="129"/>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c r="EO69" s="129"/>
      <c r="EP69" s="129"/>
      <c r="EQ69" s="129"/>
      <c r="ER69" s="129"/>
      <c r="ES69" s="129"/>
      <c r="ET69" s="129"/>
      <c r="EU69" s="129"/>
      <c r="EV69" s="129"/>
      <c r="EW69" s="129"/>
      <c r="EX69" s="129"/>
      <c r="EY69" s="129"/>
      <c r="EZ69" s="129"/>
      <c r="FA69" s="129"/>
      <c r="FB69" s="129"/>
      <c r="FC69" s="129"/>
      <c r="FD69" s="129"/>
      <c r="FE69" s="129"/>
      <c r="FF69" s="129"/>
      <c r="FG69" s="129"/>
      <c r="FH69" s="129"/>
      <c r="FI69" s="129"/>
      <c r="FJ69" s="129"/>
      <c r="FK69" s="129"/>
      <c r="FL69" s="129"/>
      <c r="FM69" s="129"/>
      <c r="FN69" s="129"/>
      <c r="FO69" s="129"/>
      <c r="FP69" s="129"/>
      <c r="FQ69" s="129"/>
      <c r="FR69" s="129"/>
      <c r="FS69" s="129"/>
      <c r="FT69" s="129"/>
      <c r="FU69" s="129"/>
      <c r="FV69" s="129"/>
      <c r="FW69" s="129"/>
      <c r="FX69" s="129"/>
      <c r="FY69" s="129"/>
      <c r="FZ69" s="129"/>
      <c r="GA69" s="129"/>
      <c r="GB69" s="129"/>
      <c r="GC69" s="129"/>
      <c r="GD69" s="129"/>
      <c r="GE69" s="129"/>
      <c r="GF69" s="129"/>
      <c r="GG69" s="129"/>
      <c r="GH69" s="129"/>
      <c r="GI69" s="129"/>
      <c r="GJ69" s="129"/>
      <c r="GK69" s="129"/>
      <c r="GL69" s="129"/>
      <c r="GM69" s="129"/>
      <c r="GN69" s="129"/>
      <c r="GO69" s="129"/>
      <c r="GP69" s="129"/>
      <c r="GQ69" s="129"/>
      <c r="GR69" s="129"/>
      <c r="GS69" s="129"/>
      <c r="GT69" s="129"/>
      <c r="GU69" s="129"/>
      <c r="GV69" s="129"/>
      <c r="GW69" s="129"/>
      <c r="GX69" s="129"/>
      <c r="GY69" s="129"/>
      <c r="GZ69" s="129"/>
      <c r="HA69" s="129"/>
      <c r="HB69" s="129"/>
      <c r="HC69" s="129"/>
      <c r="HD69" s="129"/>
      <c r="HE69" s="129"/>
      <c r="HF69" s="129"/>
      <c r="HG69" s="129"/>
      <c r="HH69" s="129"/>
      <c r="HI69" s="129"/>
      <c r="HJ69" s="129"/>
      <c r="HK69" s="129"/>
      <c r="HL69" s="129"/>
      <c r="HM69" s="129"/>
      <c r="HN69" s="129"/>
      <c r="HO69" s="129"/>
      <c r="HP69" s="129"/>
      <c r="HQ69" s="129"/>
      <c r="HR69" s="129"/>
      <c r="HS69" s="129"/>
      <c r="HT69" s="129"/>
      <c r="HU69" s="129"/>
      <c r="HV69" s="129"/>
      <c r="HW69" s="129"/>
      <c r="HX69" s="129"/>
      <c r="HY69" s="129"/>
      <c r="HZ69" s="129"/>
      <c r="IA69" s="129"/>
      <c r="IB69" s="129"/>
      <c r="IC69" s="129"/>
      <c r="ID69" s="129"/>
      <c r="IE69" s="129"/>
      <c r="IF69" s="129"/>
      <c r="IG69" s="129"/>
      <c r="IH69" s="129"/>
      <c r="II69" s="129"/>
      <c r="IJ69" s="129"/>
      <c r="IK69" s="129"/>
      <c r="IL69" s="129"/>
      <c r="IM69" s="129"/>
      <c r="IN69" s="129"/>
      <c r="IO69" s="129"/>
      <c r="IP69" s="129"/>
      <c r="IQ69" s="129"/>
      <c r="IR69" s="129"/>
      <c r="IS69" s="129"/>
      <c r="IT69" s="129"/>
      <c r="IU69" s="129"/>
      <c r="IV69" s="129"/>
      <c r="IW69" s="129"/>
      <c r="IX69" s="129"/>
      <c r="IY69" s="129"/>
      <c r="IZ69" s="129"/>
      <c r="JA69" s="129"/>
      <c r="JB69" s="129"/>
      <c r="JC69" s="129"/>
      <c r="JD69" s="129"/>
      <c r="JE69" s="129"/>
      <c r="JF69" s="129"/>
      <c r="JG69" s="129"/>
      <c r="JH69" s="129"/>
      <c r="JI69" s="129"/>
      <c r="JJ69" s="129"/>
      <c r="JK69" s="129"/>
      <c r="JL69" s="129"/>
      <c r="JM69" s="129"/>
      <c r="JN69" s="129"/>
      <c r="JO69" s="129"/>
      <c r="JP69" s="129"/>
      <c r="JQ69" s="129"/>
      <c r="JR69" s="129"/>
      <c r="JS69" s="129"/>
      <c r="JT69" s="129"/>
      <c r="JU69" s="129"/>
      <c r="JV69" s="129"/>
      <c r="JW69" s="129"/>
      <c r="JX69" s="129"/>
      <c r="JY69" s="129"/>
      <c r="JZ69" s="129"/>
      <c r="KA69" s="129"/>
      <c r="KB69" s="129"/>
      <c r="KC69" s="129"/>
      <c r="KD69" s="129"/>
      <c r="KE69" s="129"/>
      <c r="KF69" s="129"/>
      <c r="KG69" s="129"/>
      <c r="KH69" s="129"/>
      <c r="KI69" s="129"/>
      <c r="KJ69" s="129"/>
      <c r="KK69" s="129"/>
      <c r="KL69" s="129"/>
      <c r="KM69" s="129"/>
      <c r="KN69" s="129"/>
      <c r="KO69" s="129"/>
      <c r="KP69" s="129"/>
      <c r="KQ69" s="129"/>
      <c r="KR69" s="129"/>
      <c r="KS69" s="129"/>
      <c r="KT69" s="129"/>
      <c r="KU69" s="129"/>
      <c r="KV69" s="129"/>
      <c r="KW69" s="129"/>
      <c r="KX69" s="129"/>
      <c r="KY69" s="129"/>
      <c r="KZ69" s="129"/>
      <c r="LA69" s="129"/>
      <c r="LB69" s="129"/>
      <c r="LC69" s="129"/>
      <c r="LD69" s="129"/>
      <c r="LE69" s="129"/>
      <c r="LF69" s="129"/>
      <c r="LG69" s="129"/>
      <c r="LH69" s="129"/>
      <c r="LI69" s="129"/>
      <c r="LJ69" s="129"/>
      <c r="LK69" s="129"/>
      <c r="LL69" s="129"/>
      <c r="LM69" s="129"/>
      <c r="LN69" s="129"/>
      <c r="LO69" s="129"/>
      <c r="LP69" s="129"/>
      <c r="LQ69" s="129"/>
      <c r="LR69" s="129"/>
      <c r="LS69" s="129"/>
      <c r="LT69" s="129"/>
      <c r="LU69" s="129"/>
      <c r="LV69" s="129"/>
      <c r="LW69" s="129"/>
      <c r="LX69" s="129"/>
      <c r="LY69" s="129"/>
      <c r="LZ69" s="129"/>
      <c r="MA69" s="129"/>
      <c r="MB69" s="129"/>
      <c r="MC69" s="129"/>
      <c r="MD69" s="129"/>
      <c r="ME69" s="129"/>
      <c r="MF69" s="129"/>
      <c r="MG69" s="129"/>
      <c r="MH69" s="129"/>
      <c r="MI69" s="129"/>
      <c r="MJ69" s="129"/>
      <c r="MK69" s="129"/>
      <c r="ML69" s="129"/>
      <c r="MM69" s="129"/>
      <c r="MN69" s="129"/>
      <c r="MO69" s="129"/>
      <c r="MP69" s="129"/>
      <c r="MQ69" s="129"/>
      <c r="MR69" s="129"/>
      <c r="MS69" s="129"/>
      <c r="MT69" s="129"/>
      <c r="MU69" s="129"/>
      <c r="MV69" s="129"/>
      <c r="MW69" s="129"/>
      <c r="MX69" s="129"/>
      <c r="MY69" s="129"/>
      <c r="MZ69" s="129"/>
      <c r="NA69" s="129"/>
      <c r="NB69" s="129"/>
      <c r="NC69" s="129"/>
      <c r="ND69" s="129"/>
      <c r="NE69" s="129"/>
      <c r="NF69" s="129"/>
      <c r="NG69" s="129"/>
      <c r="NH69" s="129"/>
      <c r="NI69" s="129"/>
      <c r="NJ69" s="129"/>
      <c r="NK69" s="129"/>
      <c r="NL69" s="129"/>
      <c r="NM69" s="129"/>
      <c r="NN69" s="129"/>
      <c r="NO69" s="129"/>
      <c r="NP69" s="129"/>
      <c r="NQ69" s="129"/>
      <c r="NR69" s="129"/>
      <c r="NS69" s="129"/>
      <c r="NT69" s="129"/>
      <c r="NU69" s="129"/>
      <c r="NV69" s="129"/>
      <c r="NW69" s="129"/>
      <c r="NX69" s="129"/>
      <c r="NY69" s="129"/>
      <c r="NZ69" s="129"/>
      <c r="OA69" s="129"/>
      <c r="OB69" s="129"/>
      <c r="OC69" s="129"/>
      <c r="OD69" s="129"/>
      <c r="OE69" s="129"/>
      <c r="OF69" s="129"/>
      <c r="OG69" s="129"/>
      <c r="OH69" s="129"/>
      <c r="OI69" s="129"/>
      <c r="OJ69" s="129"/>
      <c r="OK69" s="129"/>
      <c r="OL69" s="129"/>
      <c r="OM69" s="129"/>
      <c r="ON69" s="129"/>
      <c r="OO69" s="129"/>
      <c r="OP69" s="129"/>
      <c r="OQ69" s="129"/>
      <c r="OR69" s="129"/>
      <c r="OS69" s="129"/>
      <c r="OT69" s="129"/>
      <c r="OU69" s="129"/>
      <c r="OV69" s="129"/>
      <c r="OW69" s="129"/>
      <c r="OX69" s="129"/>
      <c r="OY69" s="129"/>
      <c r="OZ69" s="129"/>
      <c r="PA69" s="129"/>
      <c r="PB69" s="129"/>
      <c r="PC69" s="129"/>
      <c r="PD69" s="129"/>
      <c r="PE69" s="129"/>
      <c r="PF69" s="129"/>
      <c r="PG69" s="129"/>
      <c r="PH69" s="129"/>
      <c r="PI69" s="129"/>
      <c r="PJ69" s="129"/>
      <c r="PK69" s="129"/>
      <c r="PL69" s="129"/>
      <c r="PM69" s="129"/>
      <c r="PN69" s="129"/>
      <c r="PO69" s="129"/>
      <c r="PP69" s="129"/>
      <c r="PQ69" s="129"/>
      <c r="PR69" s="129"/>
      <c r="PS69" s="129"/>
      <c r="PT69" s="129"/>
      <c r="PU69" s="129"/>
      <c r="PV69" s="129"/>
      <c r="PW69" s="129"/>
      <c r="PX69" s="129"/>
      <c r="PY69" s="129"/>
      <c r="PZ69" s="129"/>
      <c r="QA69" s="129"/>
      <c r="QB69" s="129"/>
      <c r="QC69" s="129"/>
      <c r="QD69" s="129"/>
      <c r="QE69" s="129"/>
      <c r="QF69" s="129"/>
      <c r="QG69" s="129"/>
      <c r="QH69" s="129"/>
      <c r="QI69" s="129"/>
      <c r="QJ69" s="129"/>
      <c r="QK69" s="129"/>
      <c r="QL69" s="129"/>
      <c r="QM69" s="129"/>
      <c r="QN69" s="129"/>
      <c r="QO69" s="129"/>
      <c r="QP69" s="129"/>
      <c r="QQ69" s="129"/>
      <c r="QR69" s="129"/>
      <c r="QS69" s="129"/>
      <c r="QT69" s="129"/>
      <c r="QU69" s="129"/>
      <c r="QV69" s="129"/>
      <c r="QW69" s="129"/>
      <c r="QX69" s="129"/>
      <c r="QY69" s="129"/>
      <c r="QZ69" s="129"/>
      <c r="RA69" s="129"/>
      <c r="RB69" s="129"/>
      <c r="RC69" s="129"/>
      <c r="RD69" s="129"/>
      <c r="RE69" s="129"/>
      <c r="RF69" s="129"/>
      <c r="RG69" s="129"/>
      <c r="RH69" s="129"/>
      <c r="RI69" s="129"/>
      <c r="RJ69" s="129"/>
      <c r="RK69" s="129"/>
      <c r="RL69" s="129"/>
      <c r="RM69" s="129"/>
      <c r="RN69" s="129"/>
      <c r="RO69" s="129"/>
      <c r="RP69" s="129"/>
      <c r="RQ69" s="129"/>
      <c r="RR69" s="129"/>
      <c r="RS69" s="129"/>
      <c r="RT69" s="129"/>
      <c r="RU69" s="129"/>
      <c r="RV69" s="129"/>
      <c r="RW69" s="129"/>
      <c r="RX69" s="129"/>
      <c r="RY69" s="129"/>
      <c r="RZ69" s="129"/>
      <c r="SA69" s="129"/>
      <c r="SB69" s="129"/>
      <c r="SC69" s="129"/>
      <c r="SD69" s="129"/>
      <c r="SE69" s="129"/>
      <c r="SF69" s="129"/>
      <c r="SG69" s="129"/>
      <c r="SH69" s="129"/>
      <c r="SI69" s="129"/>
      <c r="SJ69" s="129"/>
      <c r="SK69" s="129"/>
      <c r="SL69" s="129"/>
      <c r="SM69" s="129"/>
      <c r="SN69" s="129"/>
      <c r="SO69" s="129"/>
      <c r="SP69" s="129"/>
      <c r="SQ69" s="129"/>
      <c r="SR69" s="129"/>
      <c r="SS69" s="129"/>
      <c r="ST69" s="129"/>
      <c r="SU69" s="129"/>
      <c r="SV69" s="129"/>
      <c r="SW69" s="129"/>
      <c r="SX69" s="129"/>
      <c r="SY69" s="129"/>
      <c r="SZ69" s="129"/>
      <c r="TA69" s="129"/>
      <c r="TB69" s="129"/>
      <c r="TC69" s="129"/>
      <c r="TD69" s="129"/>
      <c r="TE69" s="129"/>
      <c r="TF69" s="129"/>
      <c r="TG69" s="129"/>
      <c r="TH69" s="129"/>
      <c r="TI69" s="129"/>
      <c r="TJ69" s="129"/>
      <c r="TK69" s="129"/>
      <c r="TL69" s="129"/>
      <c r="TM69" s="129"/>
      <c r="TN69" s="129"/>
      <c r="TO69" s="129"/>
      <c r="TP69" s="129"/>
      <c r="TQ69" s="129"/>
      <c r="TR69" s="129"/>
      <c r="TS69" s="129"/>
      <c r="TT69" s="129"/>
      <c r="TU69" s="129"/>
      <c r="TV69" s="129"/>
      <c r="TW69" s="129"/>
      <c r="TX69" s="129"/>
      <c r="TY69" s="129"/>
      <c r="TZ69" s="129"/>
      <c r="UA69" s="129"/>
      <c r="UB69" s="129"/>
      <c r="UC69" s="129"/>
      <c r="UD69" s="129"/>
      <c r="UE69" s="129"/>
      <c r="UF69" s="129"/>
      <c r="UG69" s="129"/>
      <c r="UH69" s="129"/>
      <c r="UI69" s="129"/>
      <c r="UJ69" s="129"/>
      <c r="UK69" s="129"/>
      <c r="UL69" s="129"/>
      <c r="UM69" s="129"/>
      <c r="UN69" s="129"/>
      <c r="UO69" s="129"/>
      <c r="UP69" s="129"/>
      <c r="UQ69" s="129"/>
      <c r="UR69" s="129"/>
      <c r="US69" s="129"/>
      <c r="UT69" s="129"/>
      <c r="UU69" s="129"/>
      <c r="UV69" s="129"/>
      <c r="UW69" s="129"/>
      <c r="UX69" s="129"/>
      <c r="UY69" s="129"/>
      <c r="UZ69" s="129"/>
      <c r="VA69" s="129"/>
      <c r="VB69" s="129"/>
      <c r="VC69" s="129"/>
      <c r="VD69" s="129"/>
      <c r="VE69" s="129"/>
      <c r="VF69" s="129"/>
      <c r="VG69" s="129"/>
      <c r="VH69" s="129"/>
      <c r="VI69" s="129"/>
      <c r="VJ69" s="129"/>
      <c r="VK69" s="129"/>
      <c r="VL69" s="129"/>
      <c r="VM69" s="129"/>
      <c r="VN69" s="129"/>
      <c r="VO69" s="129"/>
      <c r="VP69" s="129"/>
      <c r="VQ69" s="129"/>
      <c r="VR69" s="129"/>
      <c r="VS69" s="129"/>
      <c r="VT69" s="129"/>
      <c r="VU69" s="129"/>
      <c r="VV69" s="129"/>
      <c r="VW69" s="129"/>
      <c r="VX69" s="129"/>
      <c r="VY69" s="129"/>
      <c r="VZ69" s="129"/>
      <c r="WA69" s="129"/>
      <c r="WB69" s="129"/>
      <c r="WC69" s="129"/>
      <c r="WD69" s="129"/>
      <c r="WE69" s="129"/>
      <c r="WF69" s="129"/>
      <c r="WG69" s="129"/>
      <c r="WH69" s="129"/>
      <c r="WI69" s="129"/>
      <c r="WJ69" s="129"/>
      <c r="WK69" s="129"/>
      <c r="WL69" s="129"/>
      <c r="WM69" s="129"/>
      <c r="WN69" s="129"/>
      <c r="WO69" s="129"/>
      <c r="WP69" s="129"/>
      <c r="WQ69" s="129"/>
      <c r="WR69" s="129"/>
      <c r="WS69" s="129"/>
      <c r="WT69" s="129"/>
      <c r="WU69" s="129"/>
      <c r="WV69" s="129"/>
      <c r="WW69" s="129"/>
      <c r="WX69" s="129"/>
      <c r="WY69" s="129"/>
      <c r="WZ69" s="129"/>
      <c r="XA69" s="129"/>
      <c r="XB69" s="129"/>
      <c r="XC69" s="129"/>
      <c r="XD69" s="129"/>
      <c r="XE69" s="129"/>
      <c r="XF69" s="129"/>
      <c r="XG69" s="129"/>
      <c r="XH69" s="129"/>
      <c r="XI69" s="129"/>
      <c r="XJ69" s="129"/>
      <c r="XK69" s="129"/>
      <c r="XL69" s="129"/>
      <c r="XM69" s="129"/>
      <c r="XN69" s="129"/>
      <c r="XO69" s="129"/>
      <c r="XP69" s="129"/>
      <c r="XQ69" s="129"/>
      <c r="XR69" s="129"/>
      <c r="XS69" s="129"/>
      <c r="XT69" s="129"/>
      <c r="XU69" s="129"/>
      <c r="XV69" s="129"/>
      <c r="XW69" s="129"/>
      <c r="XX69" s="129"/>
      <c r="XY69" s="129"/>
      <c r="XZ69" s="129"/>
      <c r="YA69" s="129"/>
      <c r="YB69" s="129"/>
      <c r="YC69" s="129"/>
      <c r="YD69" s="129"/>
      <c r="YE69" s="129"/>
      <c r="YF69" s="129"/>
      <c r="YG69" s="129"/>
      <c r="YH69" s="129"/>
      <c r="YI69" s="129"/>
      <c r="YJ69" s="129"/>
      <c r="YK69" s="129"/>
      <c r="YL69" s="129"/>
      <c r="YM69" s="129"/>
      <c r="YN69" s="129"/>
      <c r="YO69" s="129"/>
      <c r="YP69" s="129"/>
      <c r="YQ69" s="129"/>
      <c r="YR69" s="129"/>
      <c r="YS69" s="129"/>
      <c r="YT69" s="129"/>
      <c r="YU69" s="129"/>
      <c r="YV69" s="129"/>
      <c r="YW69" s="129"/>
      <c r="YX69" s="129"/>
      <c r="YY69" s="129"/>
      <c r="YZ69" s="129"/>
      <c r="ZA69" s="129"/>
      <c r="ZB69" s="129"/>
      <c r="ZC69" s="129"/>
      <c r="ZD69" s="129"/>
      <c r="ZE69" s="129"/>
      <c r="ZF69" s="129"/>
      <c r="ZG69" s="129"/>
      <c r="ZH69" s="129"/>
      <c r="ZI69" s="129"/>
      <c r="ZJ69" s="129"/>
      <c r="ZK69" s="129"/>
      <c r="ZL69" s="129"/>
      <c r="ZM69" s="129"/>
      <c r="ZN69" s="129"/>
      <c r="ZO69" s="129"/>
      <c r="ZP69" s="129"/>
      <c r="ZQ69" s="129"/>
      <c r="ZR69" s="129"/>
      <c r="ZS69" s="129"/>
      <c r="ZT69" s="129"/>
      <c r="ZU69" s="129"/>
      <c r="ZV69" s="129"/>
      <c r="ZW69" s="129"/>
      <c r="ZX69" s="129"/>
      <c r="ZY69" s="129"/>
      <c r="ZZ69" s="129"/>
      <c r="AAA69" s="129"/>
      <c r="AAB69" s="129"/>
      <c r="AAC69" s="129"/>
      <c r="AAD69" s="129"/>
      <c r="AAE69" s="129"/>
      <c r="AAF69" s="129"/>
      <c r="AAG69" s="129"/>
      <c r="AAH69" s="129"/>
      <c r="AAI69" s="129"/>
      <c r="AAJ69" s="129"/>
      <c r="AAK69" s="129"/>
      <c r="AAL69" s="129"/>
      <c r="AAM69" s="129"/>
      <c r="AAN69" s="129"/>
      <c r="AAO69" s="129"/>
      <c r="AAP69" s="129"/>
      <c r="AAQ69" s="129"/>
      <c r="AAR69" s="129"/>
      <c r="AAS69" s="129"/>
      <c r="AAT69" s="129"/>
      <c r="AAU69" s="129"/>
      <c r="AAV69" s="129"/>
      <c r="AAW69" s="129"/>
      <c r="AAX69" s="129"/>
      <c r="AAY69" s="129"/>
      <c r="AAZ69" s="129"/>
      <c r="ABA69" s="129"/>
      <c r="ABB69" s="129"/>
      <c r="ABC69" s="129"/>
      <c r="ABD69" s="129"/>
      <c r="ABE69" s="129"/>
      <c r="ABF69" s="129"/>
      <c r="ABG69" s="129"/>
      <c r="ABH69" s="129"/>
      <c r="ABI69" s="129"/>
      <c r="ABJ69" s="129"/>
      <c r="ABK69" s="129"/>
      <c r="ABL69" s="129"/>
      <c r="ABM69" s="129"/>
      <c r="ABN69" s="129"/>
      <c r="ABO69" s="129"/>
      <c r="ABP69" s="129"/>
      <c r="ABQ69" s="129"/>
      <c r="ABR69" s="129"/>
      <c r="ABS69" s="129"/>
      <c r="ABT69" s="129"/>
      <c r="ABU69" s="129"/>
      <c r="ABV69" s="129"/>
      <c r="ABW69" s="129"/>
      <c r="ABX69" s="129"/>
      <c r="ABY69" s="129"/>
      <c r="ABZ69" s="129"/>
      <c r="ACA69" s="129"/>
      <c r="ACB69" s="129"/>
      <c r="ACC69" s="129"/>
      <c r="ACD69" s="129"/>
      <c r="ACE69" s="129"/>
      <c r="ACF69" s="129"/>
      <c r="ACG69" s="129"/>
      <c r="ACH69" s="129"/>
      <c r="ACI69" s="129"/>
      <c r="ACJ69" s="129"/>
      <c r="ACK69" s="129"/>
      <c r="ACL69" s="129"/>
      <c r="ACM69" s="129"/>
      <c r="ACN69" s="129"/>
      <c r="ACO69" s="129"/>
      <c r="ACP69" s="129"/>
      <c r="ACQ69" s="129"/>
      <c r="ACR69" s="129"/>
      <c r="ACS69" s="129"/>
      <c r="ACT69" s="129"/>
      <c r="ACU69" s="129"/>
      <c r="ACV69" s="129"/>
      <c r="ACW69" s="129"/>
      <c r="ACX69" s="129"/>
      <c r="ACY69" s="129"/>
      <c r="ACZ69" s="129"/>
      <c r="ADA69" s="129"/>
      <c r="ADB69" s="129"/>
      <c r="ADC69" s="129"/>
      <c r="ADD69" s="129"/>
      <c r="ADE69" s="129"/>
      <c r="ADF69" s="129"/>
      <c r="ADG69" s="129"/>
      <c r="ADH69" s="129"/>
      <c r="ADI69" s="129"/>
      <c r="ADJ69" s="129"/>
      <c r="ADK69" s="129"/>
      <c r="ADL69" s="129"/>
      <c r="ADM69" s="129"/>
      <c r="ADN69" s="129"/>
      <c r="ADO69" s="129"/>
      <c r="ADP69" s="129"/>
      <c r="ADQ69" s="129"/>
      <c r="ADR69" s="129"/>
      <c r="ADS69" s="129"/>
      <c r="ADT69" s="129"/>
      <c r="ADU69" s="129"/>
      <c r="ADV69" s="129"/>
      <c r="ADW69" s="129"/>
      <c r="ADX69" s="129"/>
      <c r="ADY69" s="129"/>
      <c r="ADZ69" s="129"/>
      <c r="AEA69" s="129"/>
      <c r="AEB69" s="129"/>
      <c r="AEC69" s="129"/>
      <c r="AED69" s="129"/>
      <c r="AEE69" s="129"/>
      <c r="AEF69" s="129"/>
      <c r="AEG69" s="129"/>
      <c r="AEH69" s="129"/>
      <c r="AEI69" s="129"/>
      <c r="AEJ69" s="129"/>
      <c r="AEK69" s="129"/>
      <c r="AEL69" s="129"/>
      <c r="AEM69" s="129"/>
      <c r="AEN69" s="129"/>
      <c r="AEO69" s="129"/>
      <c r="AEP69" s="129"/>
      <c r="AEQ69" s="129"/>
      <c r="AER69" s="129"/>
      <c r="AES69" s="129"/>
      <c r="AET69" s="129"/>
      <c r="AEU69" s="129"/>
      <c r="AEV69" s="129"/>
      <c r="AEW69" s="129"/>
      <c r="AEX69" s="129"/>
      <c r="AEY69" s="129"/>
      <c r="AEZ69" s="129"/>
      <c r="AFA69" s="129"/>
      <c r="AFB69" s="129"/>
      <c r="AFC69" s="129"/>
      <c r="AFD69" s="129"/>
      <c r="AFE69" s="129"/>
      <c r="AFF69" s="129"/>
      <c r="AFG69" s="129"/>
      <c r="AFH69" s="129"/>
      <c r="AFI69" s="129"/>
      <c r="AFJ69" s="129"/>
      <c r="AFK69" s="129"/>
      <c r="AFL69" s="129"/>
      <c r="AFM69" s="129"/>
      <c r="AFN69" s="129"/>
      <c r="AFO69" s="129"/>
      <c r="AFP69" s="129"/>
      <c r="AFQ69" s="129"/>
      <c r="AFR69" s="129"/>
      <c r="AFS69" s="129"/>
      <c r="AFT69" s="129"/>
      <c r="AFU69" s="129"/>
      <c r="AFV69" s="129"/>
      <c r="AFW69" s="129"/>
      <c r="AFX69" s="129"/>
      <c r="AFY69" s="129"/>
      <c r="AFZ69" s="129"/>
      <c r="AGA69" s="129"/>
      <c r="AGB69" s="129"/>
      <c r="AGC69" s="129"/>
      <c r="AGD69" s="129"/>
      <c r="AGE69" s="129"/>
      <c r="AGF69" s="129"/>
      <c r="AGG69" s="129"/>
      <c r="AGH69" s="129"/>
      <c r="AGI69" s="129"/>
      <c r="AGJ69" s="129"/>
      <c r="AGK69" s="129"/>
      <c r="AGL69" s="129"/>
      <c r="AGM69" s="129"/>
      <c r="AGN69" s="129"/>
      <c r="AGO69" s="129"/>
      <c r="AGP69" s="129"/>
      <c r="AGQ69" s="129"/>
      <c r="AGR69" s="129"/>
      <c r="AGS69" s="129"/>
      <c r="AGT69" s="129"/>
      <c r="AGU69" s="129"/>
      <c r="AGV69" s="129"/>
      <c r="AGW69" s="129"/>
      <c r="AGX69" s="129"/>
      <c r="AGY69" s="129"/>
      <c r="AGZ69" s="129"/>
      <c r="AHA69" s="129"/>
      <c r="AHB69" s="129"/>
      <c r="AHC69" s="129"/>
      <c r="AHD69" s="129"/>
      <c r="AHE69" s="129"/>
      <c r="AHF69" s="129"/>
      <c r="AHG69" s="129"/>
      <c r="AHH69" s="129"/>
      <c r="AHI69" s="129"/>
      <c r="AHJ69" s="129"/>
      <c r="AHK69" s="129"/>
      <c r="AHL69" s="129"/>
      <c r="AHM69" s="129"/>
      <c r="AHN69" s="129"/>
      <c r="AHO69" s="129"/>
      <c r="AHP69" s="129"/>
      <c r="AHQ69" s="129"/>
      <c r="AHR69" s="129"/>
      <c r="AHS69" s="129"/>
      <c r="AHT69" s="129"/>
      <c r="AHU69" s="129"/>
      <c r="AHV69" s="129"/>
      <c r="AHW69" s="129"/>
      <c r="AHX69" s="129"/>
      <c r="AHY69" s="129"/>
      <c r="AHZ69" s="129"/>
      <c r="AIA69" s="129"/>
      <c r="AIB69" s="129"/>
      <c r="AIC69" s="129"/>
      <c r="AID69" s="129"/>
      <c r="AIE69" s="129"/>
      <c r="AIF69" s="129"/>
      <c r="AIG69" s="129"/>
      <c r="AIH69" s="129"/>
      <c r="AII69" s="129"/>
      <c r="AIJ69" s="129"/>
      <c r="AIK69" s="129"/>
      <c r="AIL69" s="129"/>
      <c r="AIM69" s="129"/>
      <c r="AIN69" s="129"/>
      <c r="AIO69" s="129"/>
      <c r="AIP69" s="129"/>
      <c r="AIQ69" s="129"/>
      <c r="AIR69" s="129"/>
      <c r="AIS69" s="129"/>
      <c r="AIT69" s="129"/>
      <c r="AIU69" s="129"/>
      <c r="AIV69" s="129"/>
      <c r="AIW69" s="129"/>
      <c r="AIX69" s="129"/>
      <c r="AIY69" s="129"/>
      <c r="AIZ69" s="129"/>
      <c r="AJA69" s="129"/>
      <c r="AJB69" s="129"/>
      <c r="AJC69" s="129"/>
      <c r="AJD69" s="129"/>
      <c r="AJE69" s="129"/>
      <c r="AJF69" s="129"/>
      <c r="AJG69" s="129"/>
      <c r="AJH69" s="129"/>
      <c r="AJI69" s="129"/>
      <c r="AJJ69" s="129"/>
      <c r="AJK69" s="129"/>
      <c r="AJL69" s="129"/>
      <c r="AJM69" s="129"/>
      <c r="AJN69" s="129"/>
      <c r="AJO69" s="129"/>
      <c r="AJP69" s="129"/>
      <c r="AJQ69" s="129"/>
      <c r="AJR69" s="129"/>
      <c r="AJS69" s="129"/>
      <c r="AJT69" s="129"/>
      <c r="AJU69" s="129"/>
      <c r="AJV69" s="129"/>
      <c r="AJW69" s="129"/>
      <c r="AJX69" s="129"/>
      <c r="AJY69" s="129"/>
      <c r="AJZ69" s="129"/>
      <c r="AKA69" s="129"/>
      <c r="AKB69" s="129"/>
      <c r="AKC69" s="129"/>
      <c r="AKD69" s="129"/>
      <c r="AKE69" s="129"/>
      <c r="AKF69" s="129"/>
      <c r="AKG69" s="129"/>
      <c r="AKH69" s="129"/>
      <c r="AKI69" s="129"/>
      <c r="AKJ69" s="129"/>
      <c r="AKK69" s="129"/>
      <c r="AKL69" s="129"/>
      <c r="AKM69" s="129"/>
      <c r="AKN69" s="129"/>
      <c r="AKO69" s="129"/>
      <c r="AKP69" s="129"/>
      <c r="AKQ69" s="129"/>
      <c r="AKR69" s="129"/>
      <c r="AKS69" s="129"/>
      <c r="AKT69" s="129"/>
      <c r="AKU69" s="129"/>
      <c r="AKV69" s="129"/>
      <c r="AKW69" s="129"/>
      <c r="AKX69" s="129"/>
      <c r="AKY69" s="129"/>
      <c r="AKZ69" s="129"/>
      <c r="ALA69" s="129"/>
      <c r="ALB69" s="129"/>
      <c r="ALC69" s="129"/>
      <c r="ALD69" s="129"/>
      <c r="ALE69" s="129"/>
      <c r="ALF69" s="129"/>
      <c r="ALG69" s="129"/>
      <c r="ALH69" s="129"/>
      <c r="ALI69" s="129"/>
      <c r="ALJ69" s="129"/>
      <c r="ALK69" s="129"/>
      <c r="ALL69" s="129"/>
      <c r="ALM69" s="129"/>
      <c r="ALN69" s="129"/>
      <c r="ALO69" s="129"/>
      <c r="ALP69" s="129"/>
      <c r="ALQ69" s="129"/>
      <c r="ALR69" s="129"/>
      <c r="ALS69" s="129"/>
      <c r="ALT69" s="129"/>
      <c r="ALU69" s="129"/>
      <c r="ALV69" s="129"/>
      <c r="ALW69" s="129"/>
      <c r="ALX69" s="129"/>
      <c r="ALY69" s="129"/>
      <c r="ALZ69" s="129"/>
      <c r="AMA69" s="129"/>
      <c r="AMB69" s="129"/>
      <c r="AMC69" s="129"/>
      <c r="AMD69" s="129"/>
      <c r="AME69" s="129"/>
      <c r="AMF69" s="129"/>
      <c r="AMG69" s="129"/>
      <c r="AMH69" s="129"/>
      <c r="AMI69" s="129"/>
      <c r="AMJ69" s="129"/>
      <c r="AMK69" s="129"/>
    </row>
    <row r="70" spans="1:1025" s="131" customFormat="1">
      <c r="A70" s="129" t="s">
        <v>98</v>
      </c>
      <c r="B70" s="169" t="s">
        <v>149</v>
      </c>
      <c r="C70" s="156" t="str">
        <f>VLOOKUP(B70,A_soortinfo!C:F,4,FALSE)</f>
        <v>nvt</v>
      </c>
      <c r="D70" s="181">
        <v>0</v>
      </c>
      <c r="E70" s="181">
        <v>0</v>
      </c>
      <c r="F70" s="181">
        <v>0</v>
      </c>
      <c r="G70" s="181">
        <v>0</v>
      </c>
      <c r="H70" s="181">
        <v>0</v>
      </c>
      <c r="I70" s="184">
        <v>1.075E-3</v>
      </c>
      <c r="J70" s="181">
        <v>0.1075</v>
      </c>
      <c r="K70" s="181">
        <v>1.4250000000000001E-2</v>
      </c>
      <c r="L70" s="165"/>
      <c r="M70" s="166"/>
      <c r="N70" s="181">
        <v>0.14000000000000001</v>
      </c>
      <c r="O70" s="132"/>
      <c r="P70" s="132"/>
      <c r="Q70" s="181">
        <v>0.04</v>
      </c>
      <c r="R70" s="132"/>
      <c r="S70" s="132"/>
      <c r="T70" s="181">
        <v>0</v>
      </c>
      <c r="AB70" s="129"/>
      <c r="AC70" s="129"/>
      <c r="AD70" s="129"/>
      <c r="AE70" s="129"/>
      <c r="AF70" s="129"/>
      <c r="AG70" s="129"/>
      <c r="AH70" s="129"/>
      <c r="AI70" s="129"/>
      <c r="AJ70" s="129"/>
      <c r="AK70" s="129"/>
      <c r="AL70" s="129"/>
      <c r="AM70" s="129"/>
      <c r="AN70" s="129"/>
      <c r="AO70" s="129"/>
      <c r="AP70" s="129"/>
      <c r="AQ70" s="129"/>
      <c r="AR70" s="129"/>
      <c r="AS70" s="129"/>
      <c r="AT70" s="129"/>
      <c r="AU70" s="129"/>
      <c r="AV70" s="129"/>
      <c r="AW70" s="129"/>
      <c r="AX70" s="129"/>
      <c r="AY70" s="129"/>
      <c r="AZ70" s="129"/>
      <c r="BA70" s="129"/>
      <c r="BB70" s="129"/>
      <c r="BC70" s="129"/>
      <c r="BD70" s="129"/>
      <c r="BE70" s="129"/>
      <c r="BF70" s="129"/>
      <c r="BG70" s="129"/>
      <c r="BH70" s="129"/>
      <c r="BI70" s="129"/>
      <c r="BJ70" s="129"/>
      <c r="BK70" s="129"/>
      <c r="BL70" s="129"/>
      <c r="BM70" s="129"/>
      <c r="BN70" s="129"/>
      <c r="BO70" s="129"/>
      <c r="BP70" s="129"/>
      <c r="BQ70" s="129"/>
      <c r="BR70" s="129"/>
      <c r="BS70" s="129"/>
      <c r="BT70" s="129"/>
      <c r="BU70" s="129"/>
      <c r="BV70" s="129"/>
      <c r="BW70" s="129"/>
      <c r="BX70" s="129"/>
      <c r="BY70" s="129"/>
      <c r="BZ70" s="129"/>
      <c r="CA70" s="129"/>
      <c r="CB70" s="129"/>
      <c r="CC70" s="129"/>
      <c r="CD70" s="129"/>
      <c r="CE70" s="129"/>
      <c r="CF70" s="129"/>
      <c r="CG70" s="129"/>
      <c r="CH70" s="129"/>
      <c r="CI70" s="129"/>
      <c r="CJ70" s="129"/>
      <c r="CK70" s="129"/>
      <c r="CL70" s="129"/>
      <c r="CM70" s="129"/>
      <c r="CN70" s="129"/>
      <c r="CO70" s="129"/>
      <c r="CP70" s="129"/>
      <c r="CQ70" s="129"/>
      <c r="CR70" s="129"/>
      <c r="CS70" s="129"/>
      <c r="CT70" s="129"/>
      <c r="CU70" s="129"/>
      <c r="CV70" s="129"/>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29"/>
      <c r="FX70" s="129"/>
      <c r="FY70" s="129"/>
      <c r="FZ70" s="129"/>
      <c r="GA70" s="129"/>
      <c r="GB70" s="129"/>
      <c r="GC70" s="129"/>
      <c r="GD70" s="129"/>
      <c r="GE70" s="129"/>
      <c r="GF70" s="129"/>
      <c r="GG70" s="129"/>
      <c r="GH70" s="129"/>
      <c r="GI70" s="129"/>
      <c r="GJ70" s="129"/>
      <c r="GK70" s="129"/>
      <c r="GL70" s="129"/>
      <c r="GM70" s="129"/>
      <c r="GN70" s="129"/>
      <c r="GO70" s="129"/>
      <c r="GP70" s="129"/>
      <c r="GQ70" s="129"/>
      <c r="GR70" s="129"/>
      <c r="GS70" s="129"/>
      <c r="GT70" s="129"/>
      <c r="GU70" s="129"/>
      <c r="GV70" s="129"/>
      <c r="GW70" s="129"/>
      <c r="GX70" s="129"/>
      <c r="GY70" s="129"/>
      <c r="GZ70" s="129"/>
      <c r="HA70" s="129"/>
      <c r="HB70" s="129"/>
      <c r="HC70" s="129"/>
      <c r="HD70" s="129"/>
      <c r="HE70" s="129"/>
      <c r="HF70" s="129"/>
      <c r="HG70" s="129"/>
      <c r="HH70" s="129"/>
      <c r="HI70" s="129"/>
      <c r="HJ70" s="129"/>
      <c r="HK70" s="129"/>
      <c r="HL70" s="129"/>
      <c r="HM70" s="129"/>
      <c r="HN70" s="129"/>
      <c r="HO70" s="129"/>
      <c r="HP70" s="129"/>
      <c r="HQ70" s="129"/>
      <c r="HR70" s="129"/>
      <c r="HS70" s="129"/>
      <c r="HT70" s="129"/>
      <c r="HU70" s="129"/>
      <c r="HV70" s="129"/>
      <c r="HW70" s="129"/>
      <c r="HX70" s="129"/>
      <c r="HY70" s="129"/>
      <c r="HZ70" s="129"/>
      <c r="IA70" s="129"/>
      <c r="IB70" s="129"/>
      <c r="IC70" s="129"/>
      <c r="ID70" s="129"/>
      <c r="IE70" s="129"/>
      <c r="IF70" s="129"/>
      <c r="IG70" s="129"/>
      <c r="IH70" s="129"/>
      <c r="II70" s="129"/>
      <c r="IJ70" s="129"/>
      <c r="IK70" s="129"/>
      <c r="IL70" s="129"/>
      <c r="IM70" s="129"/>
      <c r="IN70" s="129"/>
      <c r="IO70" s="129"/>
      <c r="IP70" s="129"/>
      <c r="IQ70" s="129"/>
      <c r="IR70" s="129"/>
      <c r="IS70" s="129"/>
      <c r="IT70" s="129"/>
      <c r="IU70" s="129"/>
      <c r="IV70" s="129"/>
      <c r="IW70" s="129"/>
      <c r="IX70" s="129"/>
      <c r="IY70" s="129"/>
      <c r="IZ70" s="129"/>
      <c r="JA70" s="129"/>
      <c r="JB70" s="129"/>
      <c r="JC70" s="129"/>
      <c r="JD70" s="129"/>
      <c r="JE70" s="129"/>
      <c r="JF70" s="129"/>
      <c r="JG70" s="129"/>
      <c r="JH70" s="129"/>
      <c r="JI70" s="129"/>
      <c r="JJ70" s="129"/>
      <c r="JK70" s="129"/>
      <c r="JL70" s="129"/>
      <c r="JM70" s="129"/>
      <c r="JN70" s="129"/>
      <c r="JO70" s="129"/>
      <c r="JP70" s="129"/>
      <c r="JQ70" s="129"/>
      <c r="JR70" s="129"/>
      <c r="JS70" s="129"/>
      <c r="JT70" s="129"/>
      <c r="JU70" s="129"/>
      <c r="JV70" s="129"/>
      <c r="JW70" s="129"/>
      <c r="JX70" s="129"/>
      <c r="JY70" s="129"/>
      <c r="JZ70" s="129"/>
      <c r="KA70" s="129"/>
      <c r="KB70" s="129"/>
      <c r="KC70" s="129"/>
      <c r="KD70" s="129"/>
      <c r="KE70" s="129"/>
      <c r="KF70" s="129"/>
      <c r="KG70" s="129"/>
      <c r="KH70" s="129"/>
      <c r="KI70" s="129"/>
      <c r="KJ70" s="129"/>
      <c r="KK70" s="129"/>
      <c r="KL70" s="129"/>
      <c r="KM70" s="129"/>
      <c r="KN70" s="129"/>
      <c r="KO70" s="129"/>
      <c r="KP70" s="129"/>
      <c r="KQ70" s="129"/>
      <c r="KR70" s="129"/>
      <c r="KS70" s="129"/>
      <c r="KT70" s="129"/>
      <c r="KU70" s="129"/>
      <c r="KV70" s="129"/>
      <c r="KW70" s="129"/>
      <c r="KX70" s="129"/>
      <c r="KY70" s="129"/>
      <c r="KZ70" s="129"/>
      <c r="LA70" s="129"/>
      <c r="LB70" s="129"/>
      <c r="LC70" s="129"/>
      <c r="LD70" s="129"/>
      <c r="LE70" s="129"/>
      <c r="LF70" s="129"/>
      <c r="LG70" s="129"/>
      <c r="LH70" s="129"/>
      <c r="LI70" s="129"/>
      <c r="LJ70" s="129"/>
      <c r="LK70" s="129"/>
      <c r="LL70" s="129"/>
      <c r="LM70" s="129"/>
      <c r="LN70" s="129"/>
      <c r="LO70" s="129"/>
      <c r="LP70" s="129"/>
      <c r="LQ70" s="129"/>
      <c r="LR70" s="129"/>
      <c r="LS70" s="129"/>
      <c r="LT70" s="129"/>
      <c r="LU70" s="129"/>
      <c r="LV70" s="129"/>
      <c r="LW70" s="129"/>
      <c r="LX70" s="129"/>
      <c r="LY70" s="129"/>
      <c r="LZ70" s="129"/>
      <c r="MA70" s="129"/>
      <c r="MB70" s="129"/>
      <c r="MC70" s="129"/>
      <c r="MD70" s="129"/>
      <c r="ME70" s="129"/>
      <c r="MF70" s="129"/>
      <c r="MG70" s="129"/>
      <c r="MH70" s="129"/>
      <c r="MI70" s="129"/>
      <c r="MJ70" s="129"/>
      <c r="MK70" s="129"/>
      <c r="ML70" s="129"/>
      <c r="MM70" s="129"/>
      <c r="MN70" s="129"/>
      <c r="MO70" s="129"/>
      <c r="MP70" s="129"/>
      <c r="MQ70" s="129"/>
      <c r="MR70" s="129"/>
      <c r="MS70" s="129"/>
      <c r="MT70" s="129"/>
      <c r="MU70" s="129"/>
      <c r="MV70" s="129"/>
      <c r="MW70" s="129"/>
      <c r="MX70" s="129"/>
      <c r="MY70" s="129"/>
      <c r="MZ70" s="129"/>
      <c r="NA70" s="129"/>
      <c r="NB70" s="129"/>
      <c r="NC70" s="129"/>
      <c r="ND70" s="129"/>
      <c r="NE70" s="129"/>
      <c r="NF70" s="129"/>
      <c r="NG70" s="129"/>
      <c r="NH70" s="129"/>
      <c r="NI70" s="129"/>
      <c r="NJ70" s="129"/>
      <c r="NK70" s="129"/>
      <c r="NL70" s="129"/>
      <c r="NM70" s="129"/>
      <c r="NN70" s="129"/>
      <c r="NO70" s="129"/>
      <c r="NP70" s="129"/>
      <c r="NQ70" s="129"/>
      <c r="NR70" s="129"/>
      <c r="NS70" s="129"/>
      <c r="NT70" s="129"/>
      <c r="NU70" s="129"/>
      <c r="NV70" s="129"/>
      <c r="NW70" s="129"/>
      <c r="NX70" s="129"/>
      <c r="NY70" s="129"/>
      <c r="NZ70" s="129"/>
      <c r="OA70" s="129"/>
      <c r="OB70" s="129"/>
      <c r="OC70" s="129"/>
      <c r="OD70" s="129"/>
      <c r="OE70" s="129"/>
      <c r="OF70" s="129"/>
      <c r="OG70" s="129"/>
      <c r="OH70" s="129"/>
      <c r="OI70" s="129"/>
      <c r="OJ70" s="129"/>
      <c r="OK70" s="129"/>
      <c r="OL70" s="129"/>
      <c r="OM70" s="129"/>
      <c r="ON70" s="129"/>
      <c r="OO70" s="129"/>
      <c r="OP70" s="129"/>
      <c r="OQ70" s="129"/>
      <c r="OR70" s="129"/>
      <c r="OS70" s="129"/>
      <c r="OT70" s="129"/>
      <c r="OU70" s="129"/>
      <c r="OV70" s="129"/>
      <c r="OW70" s="129"/>
      <c r="OX70" s="129"/>
      <c r="OY70" s="129"/>
      <c r="OZ70" s="129"/>
      <c r="PA70" s="129"/>
      <c r="PB70" s="129"/>
      <c r="PC70" s="129"/>
      <c r="PD70" s="129"/>
      <c r="PE70" s="129"/>
      <c r="PF70" s="129"/>
      <c r="PG70" s="129"/>
      <c r="PH70" s="129"/>
      <c r="PI70" s="129"/>
      <c r="PJ70" s="129"/>
      <c r="PK70" s="129"/>
      <c r="PL70" s="129"/>
      <c r="PM70" s="129"/>
      <c r="PN70" s="129"/>
      <c r="PO70" s="129"/>
      <c r="PP70" s="129"/>
      <c r="PQ70" s="129"/>
      <c r="PR70" s="129"/>
      <c r="PS70" s="129"/>
      <c r="PT70" s="129"/>
      <c r="PU70" s="129"/>
      <c r="PV70" s="129"/>
      <c r="PW70" s="129"/>
      <c r="PX70" s="129"/>
      <c r="PY70" s="129"/>
      <c r="PZ70" s="129"/>
      <c r="QA70" s="129"/>
      <c r="QB70" s="129"/>
      <c r="QC70" s="129"/>
      <c r="QD70" s="129"/>
      <c r="QE70" s="129"/>
      <c r="QF70" s="129"/>
      <c r="QG70" s="129"/>
      <c r="QH70" s="129"/>
      <c r="QI70" s="129"/>
      <c r="QJ70" s="129"/>
      <c r="QK70" s="129"/>
      <c r="QL70" s="129"/>
      <c r="QM70" s="129"/>
      <c r="QN70" s="129"/>
      <c r="QO70" s="129"/>
      <c r="QP70" s="129"/>
      <c r="QQ70" s="129"/>
      <c r="QR70" s="129"/>
      <c r="QS70" s="129"/>
      <c r="QT70" s="129"/>
      <c r="QU70" s="129"/>
      <c r="QV70" s="129"/>
      <c r="QW70" s="129"/>
      <c r="QX70" s="129"/>
      <c r="QY70" s="129"/>
      <c r="QZ70" s="129"/>
      <c r="RA70" s="129"/>
      <c r="RB70" s="129"/>
      <c r="RC70" s="129"/>
      <c r="RD70" s="129"/>
      <c r="RE70" s="129"/>
      <c r="RF70" s="129"/>
      <c r="RG70" s="129"/>
      <c r="RH70" s="129"/>
      <c r="RI70" s="129"/>
      <c r="RJ70" s="129"/>
      <c r="RK70" s="129"/>
      <c r="RL70" s="129"/>
      <c r="RM70" s="129"/>
      <c r="RN70" s="129"/>
      <c r="RO70" s="129"/>
      <c r="RP70" s="129"/>
      <c r="RQ70" s="129"/>
      <c r="RR70" s="129"/>
      <c r="RS70" s="129"/>
      <c r="RT70" s="129"/>
      <c r="RU70" s="129"/>
      <c r="RV70" s="129"/>
      <c r="RW70" s="129"/>
      <c r="RX70" s="129"/>
      <c r="RY70" s="129"/>
      <c r="RZ70" s="129"/>
      <c r="SA70" s="129"/>
      <c r="SB70" s="129"/>
      <c r="SC70" s="129"/>
      <c r="SD70" s="129"/>
      <c r="SE70" s="129"/>
      <c r="SF70" s="129"/>
      <c r="SG70" s="129"/>
      <c r="SH70" s="129"/>
      <c r="SI70" s="129"/>
      <c r="SJ70" s="129"/>
      <c r="SK70" s="129"/>
      <c r="SL70" s="129"/>
      <c r="SM70" s="129"/>
      <c r="SN70" s="129"/>
      <c r="SO70" s="129"/>
      <c r="SP70" s="129"/>
      <c r="SQ70" s="129"/>
      <c r="SR70" s="129"/>
      <c r="SS70" s="129"/>
      <c r="ST70" s="129"/>
      <c r="SU70" s="129"/>
      <c r="SV70" s="129"/>
      <c r="SW70" s="129"/>
      <c r="SX70" s="129"/>
      <c r="SY70" s="129"/>
      <c r="SZ70" s="129"/>
      <c r="TA70" s="129"/>
      <c r="TB70" s="129"/>
      <c r="TC70" s="129"/>
      <c r="TD70" s="129"/>
      <c r="TE70" s="129"/>
      <c r="TF70" s="129"/>
      <c r="TG70" s="129"/>
      <c r="TH70" s="129"/>
      <c r="TI70" s="129"/>
      <c r="TJ70" s="129"/>
      <c r="TK70" s="129"/>
      <c r="TL70" s="129"/>
      <c r="TM70" s="129"/>
      <c r="TN70" s="129"/>
      <c r="TO70" s="129"/>
      <c r="TP70" s="129"/>
      <c r="TQ70" s="129"/>
      <c r="TR70" s="129"/>
      <c r="TS70" s="129"/>
      <c r="TT70" s="129"/>
      <c r="TU70" s="129"/>
      <c r="TV70" s="129"/>
      <c r="TW70" s="129"/>
      <c r="TX70" s="129"/>
      <c r="TY70" s="129"/>
      <c r="TZ70" s="129"/>
      <c r="UA70" s="129"/>
      <c r="UB70" s="129"/>
      <c r="UC70" s="129"/>
      <c r="UD70" s="129"/>
      <c r="UE70" s="129"/>
      <c r="UF70" s="129"/>
      <c r="UG70" s="129"/>
      <c r="UH70" s="129"/>
      <c r="UI70" s="129"/>
      <c r="UJ70" s="129"/>
      <c r="UK70" s="129"/>
      <c r="UL70" s="129"/>
      <c r="UM70" s="129"/>
      <c r="UN70" s="129"/>
      <c r="UO70" s="129"/>
      <c r="UP70" s="129"/>
      <c r="UQ70" s="129"/>
      <c r="UR70" s="129"/>
      <c r="US70" s="129"/>
      <c r="UT70" s="129"/>
      <c r="UU70" s="129"/>
      <c r="UV70" s="129"/>
      <c r="UW70" s="129"/>
      <c r="UX70" s="129"/>
      <c r="UY70" s="129"/>
      <c r="UZ70" s="129"/>
      <c r="VA70" s="129"/>
      <c r="VB70" s="129"/>
      <c r="VC70" s="129"/>
      <c r="VD70" s="129"/>
      <c r="VE70" s="129"/>
      <c r="VF70" s="129"/>
      <c r="VG70" s="129"/>
      <c r="VH70" s="129"/>
      <c r="VI70" s="129"/>
      <c r="VJ70" s="129"/>
      <c r="VK70" s="129"/>
      <c r="VL70" s="129"/>
      <c r="VM70" s="129"/>
      <c r="VN70" s="129"/>
      <c r="VO70" s="129"/>
      <c r="VP70" s="129"/>
      <c r="VQ70" s="129"/>
      <c r="VR70" s="129"/>
      <c r="VS70" s="129"/>
      <c r="VT70" s="129"/>
      <c r="VU70" s="129"/>
      <c r="VV70" s="129"/>
      <c r="VW70" s="129"/>
      <c r="VX70" s="129"/>
      <c r="VY70" s="129"/>
      <c r="VZ70" s="129"/>
      <c r="WA70" s="129"/>
      <c r="WB70" s="129"/>
      <c r="WC70" s="129"/>
      <c r="WD70" s="129"/>
      <c r="WE70" s="129"/>
      <c r="WF70" s="129"/>
      <c r="WG70" s="129"/>
      <c r="WH70" s="129"/>
      <c r="WI70" s="129"/>
      <c r="WJ70" s="129"/>
      <c r="WK70" s="129"/>
      <c r="WL70" s="129"/>
      <c r="WM70" s="129"/>
      <c r="WN70" s="129"/>
      <c r="WO70" s="129"/>
      <c r="WP70" s="129"/>
      <c r="WQ70" s="129"/>
      <c r="WR70" s="129"/>
      <c r="WS70" s="129"/>
      <c r="WT70" s="129"/>
      <c r="WU70" s="129"/>
      <c r="WV70" s="129"/>
      <c r="WW70" s="129"/>
      <c r="WX70" s="129"/>
      <c r="WY70" s="129"/>
      <c r="WZ70" s="129"/>
      <c r="XA70" s="129"/>
      <c r="XB70" s="129"/>
      <c r="XC70" s="129"/>
      <c r="XD70" s="129"/>
      <c r="XE70" s="129"/>
      <c r="XF70" s="129"/>
      <c r="XG70" s="129"/>
      <c r="XH70" s="129"/>
      <c r="XI70" s="129"/>
      <c r="XJ70" s="129"/>
      <c r="XK70" s="129"/>
      <c r="XL70" s="129"/>
      <c r="XM70" s="129"/>
      <c r="XN70" s="129"/>
      <c r="XO70" s="129"/>
      <c r="XP70" s="129"/>
      <c r="XQ70" s="129"/>
      <c r="XR70" s="129"/>
      <c r="XS70" s="129"/>
      <c r="XT70" s="129"/>
      <c r="XU70" s="129"/>
      <c r="XV70" s="129"/>
      <c r="XW70" s="129"/>
      <c r="XX70" s="129"/>
      <c r="XY70" s="129"/>
      <c r="XZ70" s="129"/>
      <c r="YA70" s="129"/>
      <c r="YB70" s="129"/>
      <c r="YC70" s="129"/>
      <c r="YD70" s="129"/>
      <c r="YE70" s="129"/>
      <c r="YF70" s="129"/>
      <c r="YG70" s="129"/>
      <c r="YH70" s="129"/>
      <c r="YI70" s="129"/>
      <c r="YJ70" s="129"/>
      <c r="YK70" s="129"/>
      <c r="YL70" s="129"/>
      <c r="YM70" s="129"/>
      <c r="YN70" s="129"/>
      <c r="YO70" s="129"/>
      <c r="YP70" s="129"/>
      <c r="YQ70" s="129"/>
      <c r="YR70" s="129"/>
      <c r="YS70" s="129"/>
      <c r="YT70" s="129"/>
      <c r="YU70" s="129"/>
      <c r="YV70" s="129"/>
      <c r="YW70" s="129"/>
      <c r="YX70" s="129"/>
      <c r="YY70" s="129"/>
      <c r="YZ70" s="129"/>
      <c r="ZA70" s="129"/>
      <c r="ZB70" s="129"/>
      <c r="ZC70" s="129"/>
      <c r="ZD70" s="129"/>
      <c r="ZE70" s="129"/>
      <c r="ZF70" s="129"/>
      <c r="ZG70" s="129"/>
      <c r="ZH70" s="129"/>
      <c r="ZI70" s="129"/>
      <c r="ZJ70" s="129"/>
      <c r="ZK70" s="129"/>
      <c r="ZL70" s="129"/>
      <c r="ZM70" s="129"/>
      <c r="ZN70" s="129"/>
      <c r="ZO70" s="129"/>
      <c r="ZP70" s="129"/>
      <c r="ZQ70" s="129"/>
      <c r="ZR70" s="129"/>
      <c r="ZS70" s="129"/>
      <c r="ZT70" s="129"/>
      <c r="ZU70" s="129"/>
      <c r="ZV70" s="129"/>
      <c r="ZW70" s="129"/>
      <c r="ZX70" s="129"/>
      <c r="ZY70" s="129"/>
      <c r="ZZ70" s="129"/>
      <c r="AAA70" s="129"/>
      <c r="AAB70" s="129"/>
      <c r="AAC70" s="129"/>
      <c r="AAD70" s="129"/>
      <c r="AAE70" s="129"/>
      <c r="AAF70" s="129"/>
      <c r="AAG70" s="129"/>
      <c r="AAH70" s="129"/>
      <c r="AAI70" s="129"/>
      <c r="AAJ70" s="129"/>
      <c r="AAK70" s="129"/>
      <c r="AAL70" s="129"/>
      <c r="AAM70" s="129"/>
      <c r="AAN70" s="129"/>
      <c r="AAO70" s="129"/>
      <c r="AAP70" s="129"/>
      <c r="AAQ70" s="129"/>
      <c r="AAR70" s="129"/>
      <c r="AAS70" s="129"/>
      <c r="AAT70" s="129"/>
      <c r="AAU70" s="129"/>
      <c r="AAV70" s="129"/>
      <c r="AAW70" s="129"/>
      <c r="AAX70" s="129"/>
      <c r="AAY70" s="129"/>
      <c r="AAZ70" s="129"/>
      <c r="ABA70" s="129"/>
      <c r="ABB70" s="129"/>
      <c r="ABC70" s="129"/>
      <c r="ABD70" s="129"/>
      <c r="ABE70" s="129"/>
      <c r="ABF70" s="129"/>
      <c r="ABG70" s="129"/>
      <c r="ABH70" s="129"/>
      <c r="ABI70" s="129"/>
      <c r="ABJ70" s="129"/>
      <c r="ABK70" s="129"/>
      <c r="ABL70" s="129"/>
      <c r="ABM70" s="129"/>
      <c r="ABN70" s="129"/>
      <c r="ABO70" s="129"/>
      <c r="ABP70" s="129"/>
      <c r="ABQ70" s="129"/>
      <c r="ABR70" s="129"/>
      <c r="ABS70" s="129"/>
      <c r="ABT70" s="129"/>
      <c r="ABU70" s="129"/>
      <c r="ABV70" s="129"/>
      <c r="ABW70" s="129"/>
      <c r="ABX70" s="129"/>
      <c r="ABY70" s="129"/>
      <c r="ABZ70" s="129"/>
      <c r="ACA70" s="129"/>
      <c r="ACB70" s="129"/>
      <c r="ACC70" s="129"/>
      <c r="ACD70" s="129"/>
      <c r="ACE70" s="129"/>
      <c r="ACF70" s="129"/>
      <c r="ACG70" s="129"/>
      <c r="ACH70" s="129"/>
      <c r="ACI70" s="129"/>
      <c r="ACJ70" s="129"/>
      <c r="ACK70" s="129"/>
      <c r="ACL70" s="129"/>
      <c r="ACM70" s="129"/>
      <c r="ACN70" s="129"/>
      <c r="ACO70" s="129"/>
      <c r="ACP70" s="129"/>
      <c r="ACQ70" s="129"/>
      <c r="ACR70" s="129"/>
      <c r="ACS70" s="129"/>
      <c r="ACT70" s="129"/>
      <c r="ACU70" s="129"/>
      <c r="ACV70" s="129"/>
      <c r="ACW70" s="129"/>
      <c r="ACX70" s="129"/>
      <c r="ACY70" s="129"/>
      <c r="ACZ70" s="129"/>
      <c r="ADA70" s="129"/>
      <c r="ADB70" s="129"/>
      <c r="ADC70" s="129"/>
      <c r="ADD70" s="129"/>
      <c r="ADE70" s="129"/>
      <c r="ADF70" s="129"/>
      <c r="ADG70" s="129"/>
      <c r="ADH70" s="129"/>
      <c r="ADI70" s="129"/>
      <c r="ADJ70" s="129"/>
      <c r="ADK70" s="129"/>
      <c r="ADL70" s="129"/>
      <c r="ADM70" s="129"/>
      <c r="ADN70" s="129"/>
      <c r="ADO70" s="129"/>
      <c r="ADP70" s="129"/>
      <c r="ADQ70" s="129"/>
      <c r="ADR70" s="129"/>
      <c r="ADS70" s="129"/>
      <c r="ADT70" s="129"/>
      <c r="ADU70" s="129"/>
      <c r="ADV70" s="129"/>
      <c r="ADW70" s="129"/>
      <c r="ADX70" s="129"/>
      <c r="ADY70" s="129"/>
      <c r="ADZ70" s="129"/>
      <c r="AEA70" s="129"/>
      <c r="AEB70" s="129"/>
      <c r="AEC70" s="129"/>
      <c r="AED70" s="129"/>
      <c r="AEE70" s="129"/>
      <c r="AEF70" s="129"/>
      <c r="AEG70" s="129"/>
      <c r="AEH70" s="129"/>
      <c r="AEI70" s="129"/>
      <c r="AEJ70" s="129"/>
      <c r="AEK70" s="129"/>
      <c r="AEL70" s="129"/>
      <c r="AEM70" s="129"/>
      <c r="AEN70" s="129"/>
      <c r="AEO70" s="129"/>
      <c r="AEP70" s="129"/>
      <c r="AEQ70" s="129"/>
      <c r="AER70" s="129"/>
      <c r="AES70" s="129"/>
      <c r="AET70" s="129"/>
      <c r="AEU70" s="129"/>
      <c r="AEV70" s="129"/>
      <c r="AEW70" s="129"/>
      <c r="AEX70" s="129"/>
      <c r="AEY70" s="129"/>
      <c r="AEZ70" s="129"/>
      <c r="AFA70" s="129"/>
      <c r="AFB70" s="129"/>
      <c r="AFC70" s="129"/>
      <c r="AFD70" s="129"/>
      <c r="AFE70" s="129"/>
      <c r="AFF70" s="129"/>
      <c r="AFG70" s="129"/>
      <c r="AFH70" s="129"/>
      <c r="AFI70" s="129"/>
      <c r="AFJ70" s="129"/>
      <c r="AFK70" s="129"/>
      <c r="AFL70" s="129"/>
      <c r="AFM70" s="129"/>
      <c r="AFN70" s="129"/>
      <c r="AFO70" s="129"/>
      <c r="AFP70" s="129"/>
      <c r="AFQ70" s="129"/>
      <c r="AFR70" s="129"/>
      <c r="AFS70" s="129"/>
      <c r="AFT70" s="129"/>
      <c r="AFU70" s="129"/>
      <c r="AFV70" s="129"/>
      <c r="AFW70" s="129"/>
      <c r="AFX70" s="129"/>
      <c r="AFY70" s="129"/>
      <c r="AFZ70" s="129"/>
      <c r="AGA70" s="129"/>
      <c r="AGB70" s="129"/>
      <c r="AGC70" s="129"/>
      <c r="AGD70" s="129"/>
      <c r="AGE70" s="129"/>
      <c r="AGF70" s="129"/>
      <c r="AGG70" s="129"/>
      <c r="AGH70" s="129"/>
      <c r="AGI70" s="129"/>
      <c r="AGJ70" s="129"/>
      <c r="AGK70" s="129"/>
      <c r="AGL70" s="129"/>
      <c r="AGM70" s="129"/>
      <c r="AGN70" s="129"/>
      <c r="AGO70" s="129"/>
      <c r="AGP70" s="129"/>
      <c r="AGQ70" s="129"/>
      <c r="AGR70" s="129"/>
      <c r="AGS70" s="129"/>
      <c r="AGT70" s="129"/>
      <c r="AGU70" s="129"/>
      <c r="AGV70" s="129"/>
      <c r="AGW70" s="129"/>
      <c r="AGX70" s="129"/>
      <c r="AGY70" s="129"/>
      <c r="AGZ70" s="129"/>
      <c r="AHA70" s="129"/>
      <c r="AHB70" s="129"/>
      <c r="AHC70" s="129"/>
      <c r="AHD70" s="129"/>
      <c r="AHE70" s="129"/>
      <c r="AHF70" s="129"/>
      <c r="AHG70" s="129"/>
      <c r="AHH70" s="129"/>
      <c r="AHI70" s="129"/>
      <c r="AHJ70" s="129"/>
      <c r="AHK70" s="129"/>
      <c r="AHL70" s="129"/>
      <c r="AHM70" s="129"/>
      <c r="AHN70" s="129"/>
      <c r="AHO70" s="129"/>
      <c r="AHP70" s="129"/>
      <c r="AHQ70" s="129"/>
      <c r="AHR70" s="129"/>
      <c r="AHS70" s="129"/>
      <c r="AHT70" s="129"/>
      <c r="AHU70" s="129"/>
      <c r="AHV70" s="129"/>
      <c r="AHW70" s="129"/>
      <c r="AHX70" s="129"/>
      <c r="AHY70" s="129"/>
      <c r="AHZ70" s="129"/>
      <c r="AIA70" s="129"/>
      <c r="AIB70" s="129"/>
      <c r="AIC70" s="129"/>
      <c r="AID70" s="129"/>
      <c r="AIE70" s="129"/>
      <c r="AIF70" s="129"/>
      <c r="AIG70" s="129"/>
      <c r="AIH70" s="129"/>
      <c r="AII70" s="129"/>
      <c r="AIJ70" s="129"/>
      <c r="AIK70" s="129"/>
      <c r="AIL70" s="129"/>
      <c r="AIM70" s="129"/>
      <c r="AIN70" s="129"/>
      <c r="AIO70" s="129"/>
      <c r="AIP70" s="129"/>
      <c r="AIQ70" s="129"/>
      <c r="AIR70" s="129"/>
      <c r="AIS70" s="129"/>
      <c r="AIT70" s="129"/>
      <c r="AIU70" s="129"/>
      <c r="AIV70" s="129"/>
      <c r="AIW70" s="129"/>
      <c r="AIX70" s="129"/>
      <c r="AIY70" s="129"/>
      <c r="AIZ70" s="129"/>
      <c r="AJA70" s="129"/>
      <c r="AJB70" s="129"/>
      <c r="AJC70" s="129"/>
      <c r="AJD70" s="129"/>
      <c r="AJE70" s="129"/>
      <c r="AJF70" s="129"/>
      <c r="AJG70" s="129"/>
      <c r="AJH70" s="129"/>
      <c r="AJI70" s="129"/>
      <c r="AJJ70" s="129"/>
      <c r="AJK70" s="129"/>
      <c r="AJL70" s="129"/>
      <c r="AJM70" s="129"/>
      <c r="AJN70" s="129"/>
      <c r="AJO70" s="129"/>
      <c r="AJP70" s="129"/>
      <c r="AJQ70" s="129"/>
      <c r="AJR70" s="129"/>
      <c r="AJS70" s="129"/>
      <c r="AJT70" s="129"/>
      <c r="AJU70" s="129"/>
      <c r="AJV70" s="129"/>
      <c r="AJW70" s="129"/>
      <c r="AJX70" s="129"/>
      <c r="AJY70" s="129"/>
      <c r="AJZ70" s="129"/>
      <c r="AKA70" s="129"/>
      <c r="AKB70" s="129"/>
      <c r="AKC70" s="129"/>
      <c r="AKD70" s="129"/>
      <c r="AKE70" s="129"/>
      <c r="AKF70" s="129"/>
      <c r="AKG70" s="129"/>
      <c r="AKH70" s="129"/>
      <c r="AKI70" s="129"/>
      <c r="AKJ70" s="129"/>
      <c r="AKK70" s="129"/>
      <c r="AKL70" s="129"/>
      <c r="AKM70" s="129"/>
      <c r="AKN70" s="129"/>
      <c r="AKO70" s="129"/>
      <c r="AKP70" s="129"/>
      <c r="AKQ70" s="129"/>
      <c r="AKR70" s="129"/>
      <c r="AKS70" s="129"/>
      <c r="AKT70" s="129"/>
      <c r="AKU70" s="129"/>
      <c r="AKV70" s="129"/>
      <c r="AKW70" s="129"/>
      <c r="AKX70" s="129"/>
      <c r="AKY70" s="129"/>
      <c r="AKZ70" s="129"/>
      <c r="ALA70" s="129"/>
      <c r="ALB70" s="129"/>
      <c r="ALC70" s="129"/>
      <c r="ALD70" s="129"/>
      <c r="ALE70" s="129"/>
      <c r="ALF70" s="129"/>
      <c r="ALG70" s="129"/>
      <c r="ALH70" s="129"/>
      <c r="ALI70" s="129"/>
      <c r="ALJ70" s="129"/>
      <c r="ALK70" s="129"/>
      <c r="ALL70" s="129"/>
      <c r="ALM70" s="129"/>
      <c r="ALN70" s="129"/>
      <c r="ALO70" s="129"/>
      <c r="ALP70" s="129"/>
      <c r="ALQ70" s="129"/>
      <c r="ALR70" s="129"/>
      <c r="ALS70" s="129"/>
      <c r="ALT70" s="129"/>
      <c r="ALU70" s="129"/>
      <c r="ALV70" s="129"/>
      <c r="ALW70" s="129"/>
      <c r="ALX70" s="129"/>
      <c r="ALY70" s="129"/>
      <c r="ALZ70" s="129"/>
      <c r="AMA70" s="129"/>
      <c r="AMB70" s="129"/>
      <c r="AMC70" s="129"/>
      <c r="AMD70" s="129"/>
      <c r="AME70" s="129"/>
      <c r="AMF70" s="129"/>
      <c r="AMG70" s="129"/>
      <c r="AMH70" s="129"/>
      <c r="AMI70" s="129"/>
      <c r="AMJ70" s="129"/>
      <c r="AMK70" s="129"/>
    </row>
    <row r="71" spans="1:1025" s="131" customFormat="1">
      <c r="A71" s="129" t="s">
        <v>14</v>
      </c>
      <c r="B71" s="169" t="s">
        <v>4131</v>
      </c>
      <c r="C71" s="156" t="str">
        <f>VLOOKUP(B71,A_soortinfo!C:F,4,FALSE)</f>
        <v>nvt</v>
      </c>
      <c r="D71" s="181">
        <v>5.8779124999999999</v>
      </c>
      <c r="E71" s="181">
        <v>12.282287500000001</v>
      </c>
      <c r="F71" s="181">
        <v>4.4286124999999998</v>
      </c>
      <c r="G71" s="181">
        <v>6.0467500000000003</v>
      </c>
      <c r="H71" s="181">
        <v>9.4190375</v>
      </c>
      <c r="I71" s="181">
        <v>7.4665375000000003</v>
      </c>
      <c r="J71" s="181">
        <v>8.8941750000000006</v>
      </c>
      <c r="K71" s="181">
        <v>9.6514249999999997</v>
      </c>
      <c r="L71" s="165"/>
      <c r="M71" s="166"/>
      <c r="N71" s="181">
        <v>13.2</v>
      </c>
      <c r="O71" s="132"/>
      <c r="P71" s="132"/>
      <c r="Q71" s="181">
        <v>10.4</v>
      </c>
      <c r="R71" s="132"/>
      <c r="S71" s="132"/>
      <c r="T71" s="181">
        <v>2.8379500000000011</v>
      </c>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c r="BL71" s="129"/>
      <c r="BM71" s="129"/>
      <c r="BN71" s="129"/>
      <c r="BO71" s="129"/>
      <c r="BP71" s="129"/>
      <c r="BQ71" s="129"/>
      <c r="BR71" s="129"/>
      <c r="BS71" s="129"/>
      <c r="BT71" s="129"/>
      <c r="BU71" s="129"/>
      <c r="BV71" s="129"/>
      <c r="BW71" s="129"/>
      <c r="BX71" s="129"/>
      <c r="BY71" s="129"/>
      <c r="BZ71" s="129"/>
      <c r="CA71" s="129"/>
      <c r="CB71" s="129"/>
      <c r="CC71" s="129"/>
      <c r="CD71" s="129"/>
      <c r="CE71" s="129"/>
      <c r="CF71" s="129"/>
      <c r="CG71" s="129"/>
      <c r="CH71" s="129"/>
      <c r="CI71" s="129"/>
      <c r="CJ71" s="129"/>
      <c r="CK71" s="129"/>
      <c r="CL71" s="129"/>
      <c r="CM71" s="129"/>
      <c r="CN71" s="129"/>
      <c r="CO71" s="129"/>
      <c r="CP71" s="129"/>
      <c r="CQ71" s="129"/>
      <c r="CR71" s="129"/>
      <c r="CS71" s="129"/>
      <c r="CT71" s="129"/>
      <c r="CU71" s="129"/>
      <c r="CV71" s="129"/>
      <c r="CW71" s="129"/>
      <c r="CX71" s="129"/>
      <c r="CY71" s="129"/>
      <c r="CZ71" s="129"/>
      <c r="DA71" s="129"/>
      <c r="DB71" s="129"/>
      <c r="DC71" s="129"/>
      <c r="DD71" s="129"/>
      <c r="DE71" s="129"/>
      <c r="DF71" s="129"/>
      <c r="DG71" s="129"/>
      <c r="DH71" s="129"/>
      <c r="DI71" s="129"/>
      <c r="DJ71" s="129"/>
      <c r="DK71" s="129"/>
      <c r="DL71" s="129"/>
      <c r="DM71" s="129"/>
      <c r="DN71" s="129"/>
      <c r="DO71" s="129"/>
      <c r="DP71" s="129"/>
      <c r="DQ71" s="129"/>
      <c r="DR71" s="129"/>
      <c r="DS71" s="129"/>
      <c r="DT71" s="129"/>
      <c r="DU71" s="129"/>
      <c r="DV71" s="129"/>
      <c r="DW71" s="129"/>
      <c r="DX71" s="129"/>
      <c r="DY71" s="129"/>
      <c r="DZ71" s="129"/>
      <c r="EA71" s="129"/>
      <c r="EB71" s="129"/>
      <c r="EC71" s="129"/>
      <c r="ED71" s="129"/>
      <c r="EE71" s="129"/>
      <c r="EF71" s="129"/>
      <c r="EG71" s="129"/>
      <c r="EH71" s="129"/>
      <c r="EI71" s="129"/>
      <c r="EJ71" s="129"/>
      <c r="EK71" s="129"/>
      <c r="EL71" s="129"/>
      <c r="EM71" s="129"/>
      <c r="EN71" s="129"/>
      <c r="EO71" s="129"/>
      <c r="EP71" s="129"/>
      <c r="EQ71" s="129"/>
      <c r="ER71" s="129"/>
      <c r="ES71" s="129"/>
      <c r="ET71" s="129"/>
      <c r="EU71" s="129"/>
      <c r="EV71" s="129"/>
      <c r="EW71" s="129"/>
      <c r="EX71" s="129"/>
      <c r="EY71" s="129"/>
      <c r="EZ71" s="129"/>
      <c r="FA71" s="129"/>
      <c r="FB71" s="129"/>
      <c r="FC71" s="129"/>
      <c r="FD71" s="129"/>
      <c r="FE71" s="129"/>
      <c r="FF71" s="129"/>
      <c r="FG71" s="129"/>
      <c r="FH71" s="129"/>
      <c r="FI71" s="129"/>
      <c r="FJ71" s="129"/>
      <c r="FK71" s="129"/>
      <c r="FL71" s="129"/>
      <c r="FM71" s="129"/>
      <c r="FN71" s="129"/>
      <c r="FO71" s="129"/>
      <c r="FP71" s="129"/>
      <c r="FQ71" s="129"/>
      <c r="FR71" s="129"/>
      <c r="FS71" s="129"/>
      <c r="FT71" s="129"/>
      <c r="FU71" s="129"/>
      <c r="FV71" s="129"/>
      <c r="FW71" s="129"/>
      <c r="FX71" s="129"/>
      <c r="FY71" s="129"/>
      <c r="FZ71" s="129"/>
      <c r="GA71" s="129"/>
      <c r="GB71" s="129"/>
      <c r="GC71" s="129"/>
      <c r="GD71" s="129"/>
      <c r="GE71" s="129"/>
      <c r="GF71" s="129"/>
      <c r="GG71" s="129"/>
      <c r="GH71" s="129"/>
      <c r="GI71" s="129"/>
      <c r="GJ71" s="129"/>
      <c r="GK71" s="129"/>
      <c r="GL71" s="129"/>
      <c r="GM71" s="129"/>
      <c r="GN71" s="129"/>
      <c r="GO71" s="129"/>
      <c r="GP71" s="129"/>
      <c r="GQ71" s="129"/>
      <c r="GR71" s="129"/>
      <c r="GS71" s="129"/>
      <c r="GT71" s="129"/>
      <c r="GU71" s="129"/>
      <c r="GV71" s="129"/>
      <c r="GW71" s="129"/>
      <c r="GX71" s="129"/>
      <c r="GY71" s="129"/>
      <c r="GZ71" s="129"/>
      <c r="HA71" s="129"/>
      <c r="HB71" s="129"/>
      <c r="HC71" s="129"/>
      <c r="HD71" s="129"/>
      <c r="HE71" s="129"/>
      <c r="HF71" s="129"/>
      <c r="HG71" s="129"/>
      <c r="HH71" s="129"/>
      <c r="HI71" s="129"/>
      <c r="HJ71" s="129"/>
      <c r="HK71" s="129"/>
      <c r="HL71" s="129"/>
      <c r="HM71" s="129"/>
      <c r="HN71" s="129"/>
      <c r="HO71" s="129"/>
      <c r="HP71" s="129"/>
      <c r="HQ71" s="129"/>
      <c r="HR71" s="129"/>
      <c r="HS71" s="129"/>
      <c r="HT71" s="129"/>
      <c r="HU71" s="129"/>
      <c r="HV71" s="129"/>
      <c r="HW71" s="129"/>
      <c r="HX71" s="129"/>
      <c r="HY71" s="129"/>
      <c r="HZ71" s="129"/>
      <c r="IA71" s="129"/>
      <c r="IB71" s="129"/>
      <c r="IC71" s="129"/>
      <c r="ID71" s="129"/>
      <c r="IE71" s="129"/>
      <c r="IF71" s="129"/>
      <c r="IG71" s="129"/>
      <c r="IH71" s="129"/>
      <c r="II71" s="129"/>
      <c r="IJ71" s="129"/>
      <c r="IK71" s="129"/>
      <c r="IL71" s="129"/>
      <c r="IM71" s="129"/>
      <c r="IN71" s="129"/>
      <c r="IO71" s="129"/>
      <c r="IP71" s="129"/>
      <c r="IQ71" s="129"/>
      <c r="IR71" s="129"/>
      <c r="IS71" s="129"/>
      <c r="IT71" s="129"/>
      <c r="IU71" s="129"/>
      <c r="IV71" s="129"/>
      <c r="IW71" s="129"/>
      <c r="IX71" s="129"/>
      <c r="IY71" s="129"/>
      <c r="IZ71" s="129"/>
      <c r="JA71" s="129"/>
      <c r="JB71" s="129"/>
      <c r="JC71" s="129"/>
      <c r="JD71" s="129"/>
      <c r="JE71" s="129"/>
      <c r="JF71" s="129"/>
      <c r="JG71" s="129"/>
      <c r="JH71" s="129"/>
      <c r="JI71" s="129"/>
      <c r="JJ71" s="129"/>
      <c r="JK71" s="129"/>
      <c r="JL71" s="129"/>
      <c r="JM71" s="129"/>
      <c r="JN71" s="129"/>
      <c r="JO71" s="129"/>
      <c r="JP71" s="129"/>
      <c r="JQ71" s="129"/>
      <c r="JR71" s="129"/>
      <c r="JS71" s="129"/>
      <c r="JT71" s="129"/>
      <c r="JU71" s="129"/>
      <c r="JV71" s="129"/>
      <c r="JW71" s="129"/>
      <c r="JX71" s="129"/>
      <c r="JY71" s="129"/>
      <c r="JZ71" s="129"/>
      <c r="KA71" s="129"/>
      <c r="KB71" s="129"/>
      <c r="KC71" s="129"/>
      <c r="KD71" s="129"/>
      <c r="KE71" s="129"/>
      <c r="KF71" s="129"/>
      <c r="KG71" s="129"/>
      <c r="KH71" s="129"/>
      <c r="KI71" s="129"/>
      <c r="KJ71" s="129"/>
      <c r="KK71" s="129"/>
      <c r="KL71" s="129"/>
      <c r="KM71" s="129"/>
      <c r="KN71" s="129"/>
      <c r="KO71" s="129"/>
      <c r="KP71" s="129"/>
      <c r="KQ71" s="129"/>
      <c r="KR71" s="129"/>
      <c r="KS71" s="129"/>
      <c r="KT71" s="129"/>
      <c r="KU71" s="129"/>
      <c r="KV71" s="129"/>
      <c r="KW71" s="129"/>
      <c r="KX71" s="129"/>
      <c r="KY71" s="129"/>
      <c r="KZ71" s="129"/>
      <c r="LA71" s="129"/>
      <c r="LB71" s="129"/>
      <c r="LC71" s="129"/>
      <c r="LD71" s="129"/>
      <c r="LE71" s="129"/>
      <c r="LF71" s="129"/>
      <c r="LG71" s="129"/>
      <c r="LH71" s="129"/>
      <c r="LI71" s="129"/>
      <c r="LJ71" s="129"/>
      <c r="LK71" s="129"/>
      <c r="LL71" s="129"/>
      <c r="LM71" s="129"/>
      <c r="LN71" s="129"/>
      <c r="LO71" s="129"/>
      <c r="LP71" s="129"/>
      <c r="LQ71" s="129"/>
      <c r="LR71" s="129"/>
      <c r="LS71" s="129"/>
      <c r="LT71" s="129"/>
      <c r="LU71" s="129"/>
      <c r="LV71" s="129"/>
      <c r="LW71" s="129"/>
      <c r="LX71" s="129"/>
      <c r="LY71" s="129"/>
      <c r="LZ71" s="129"/>
      <c r="MA71" s="129"/>
      <c r="MB71" s="129"/>
      <c r="MC71" s="129"/>
      <c r="MD71" s="129"/>
      <c r="ME71" s="129"/>
      <c r="MF71" s="129"/>
      <c r="MG71" s="129"/>
      <c r="MH71" s="129"/>
      <c r="MI71" s="129"/>
      <c r="MJ71" s="129"/>
      <c r="MK71" s="129"/>
      <c r="ML71" s="129"/>
      <c r="MM71" s="129"/>
      <c r="MN71" s="129"/>
      <c r="MO71" s="129"/>
      <c r="MP71" s="129"/>
      <c r="MQ71" s="129"/>
      <c r="MR71" s="129"/>
      <c r="MS71" s="129"/>
      <c r="MT71" s="129"/>
      <c r="MU71" s="129"/>
      <c r="MV71" s="129"/>
      <c r="MW71" s="129"/>
      <c r="MX71" s="129"/>
      <c r="MY71" s="129"/>
      <c r="MZ71" s="129"/>
      <c r="NA71" s="129"/>
      <c r="NB71" s="129"/>
      <c r="NC71" s="129"/>
      <c r="ND71" s="129"/>
      <c r="NE71" s="129"/>
      <c r="NF71" s="129"/>
      <c r="NG71" s="129"/>
      <c r="NH71" s="129"/>
      <c r="NI71" s="129"/>
      <c r="NJ71" s="129"/>
      <c r="NK71" s="129"/>
      <c r="NL71" s="129"/>
      <c r="NM71" s="129"/>
      <c r="NN71" s="129"/>
      <c r="NO71" s="129"/>
      <c r="NP71" s="129"/>
      <c r="NQ71" s="129"/>
      <c r="NR71" s="129"/>
      <c r="NS71" s="129"/>
      <c r="NT71" s="129"/>
      <c r="NU71" s="129"/>
      <c r="NV71" s="129"/>
      <c r="NW71" s="129"/>
      <c r="NX71" s="129"/>
      <c r="NY71" s="129"/>
      <c r="NZ71" s="129"/>
      <c r="OA71" s="129"/>
      <c r="OB71" s="129"/>
      <c r="OC71" s="129"/>
      <c r="OD71" s="129"/>
      <c r="OE71" s="129"/>
      <c r="OF71" s="129"/>
      <c r="OG71" s="129"/>
      <c r="OH71" s="129"/>
      <c r="OI71" s="129"/>
      <c r="OJ71" s="129"/>
      <c r="OK71" s="129"/>
      <c r="OL71" s="129"/>
      <c r="OM71" s="129"/>
      <c r="ON71" s="129"/>
      <c r="OO71" s="129"/>
      <c r="OP71" s="129"/>
      <c r="OQ71" s="129"/>
      <c r="OR71" s="129"/>
      <c r="OS71" s="129"/>
      <c r="OT71" s="129"/>
      <c r="OU71" s="129"/>
      <c r="OV71" s="129"/>
      <c r="OW71" s="129"/>
      <c r="OX71" s="129"/>
      <c r="OY71" s="129"/>
      <c r="OZ71" s="129"/>
      <c r="PA71" s="129"/>
      <c r="PB71" s="129"/>
      <c r="PC71" s="129"/>
      <c r="PD71" s="129"/>
      <c r="PE71" s="129"/>
      <c r="PF71" s="129"/>
      <c r="PG71" s="129"/>
      <c r="PH71" s="129"/>
      <c r="PI71" s="129"/>
      <c r="PJ71" s="129"/>
      <c r="PK71" s="129"/>
      <c r="PL71" s="129"/>
      <c r="PM71" s="129"/>
      <c r="PN71" s="129"/>
      <c r="PO71" s="129"/>
      <c r="PP71" s="129"/>
      <c r="PQ71" s="129"/>
      <c r="PR71" s="129"/>
      <c r="PS71" s="129"/>
      <c r="PT71" s="129"/>
      <c r="PU71" s="129"/>
      <c r="PV71" s="129"/>
      <c r="PW71" s="129"/>
      <c r="PX71" s="129"/>
      <c r="PY71" s="129"/>
      <c r="PZ71" s="129"/>
      <c r="QA71" s="129"/>
      <c r="QB71" s="129"/>
      <c r="QC71" s="129"/>
      <c r="QD71" s="129"/>
      <c r="QE71" s="129"/>
      <c r="QF71" s="129"/>
      <c r="QG71" s="129"/>
      <c r="QH71" s="129"/>
      <c r="QI71" s="129"/>
      <c r="QJ71" s="129"/>
      <c r="QK71" s="129"/>
      <c r="QL71" s="129"/>
      <c r="QM71" s="129"/>
      <c r="QN71" s="129"/>
      <c r="QO71" s="129"/>
      <c r="QP71" s="129"/>
      <c r="QQ71" s="129"/>
      <c r="QR71" s="129"/>
      <c r="QS71" s="129"/>
      <c r="QT71" s="129"/>
      <c r="QU71" s="129"/>
      <c r="QV71" s="129"/>
      <c r="QW71" s="129"/>
      <c r="QX71" s="129"/>
      <c r="QY71" s="129"/>
      <c r="QZ71" s="129"/>
      <c r="RA71" s="129"/>
      <c r="RB71" s="129"/>
      <c r="RC71" s="129"/>
      <c r="RD71" s="129"/>
      <c r="RE71" s="129"/>
      <c r="RF71" s="129"/>
      <c r="RG71" s="129"/>
      <c r="RH71" s="129"/>
      <c r="RI71" s="129"/>
      <c r="RJ71" s="129"/>
      <c r="RK71" s="129"/>
      <c r="RL71" s="129"/>
      <c r="RM71" s="129"/>
      <c r="RN71" s="129"/>
      <c r="RO71" s="129"/>
      <c r="RP71" s="129"/>
      <c r="RQ71" s="129"/>
      <c r="RR71" s="129"/>
      <c r="RS71" s="129"/>
      <c r="RT71" s="129"/>
      <c r="RU71" s="129"/>
      <c r="RV71" s="129"/>
      <c r="RW71" s="129"/>
      <c r="RX71" s="129"/>
      <c r="RY71" s="129"/>
      <c r="RZ71" s="129"/>
      <c r="SA71" s="129"/>
      <c r="SB71" s="129"/>
      <c r="SC71" s="129"/>
      <c r="SD71" s="129"/>
      <c r="SE71" s="129"/>
      <c r="SF71" s="129"/>
      <c r="SG71" s="129"/>
      <c r="SH71" s="129"/>
      <c r="SI71" s="129"/>
      <c r="SJ71" s="129"/>
      <c r="SK71" s="129"/>
      <c r="SL71" s="129"/>
      <c r="SM71" s="129"/>
      <c r="SN71" s="129"/>
      <c r="SO71" s="129"/>
      <c r="SP71" s="129"/>
      <c r="SQ71" s="129"/>
      <c r="SR71" s="129"/>
      <c r="SS71" s="129"/>
      <c r="ST71" s="129"/>
      <c r="SU71" s="129"/>
      <c r="SV71" s="129"/>
      <c r="SW71" s="129"/>
      <c r="SX71" s="129"/>
      <c r="SY71" s="129"/>
      <c r="SZ71" s="129"/>
      <c r="TA71" s="129"/>
      <c r="TB71" s="129"/>
      <c r="TC71" s="129"/>
      <c r="TD71" s="129"/>
      <c r="TE71" s="129"/>
      <c r="TF71" s="129"/>
      <c r="TG71" s="129"/>
      <c r="TH71" s="129"/>
      <c r="TI71" s="129"/>
      <c r="TJ71" s="129"/>
      <c r="TK71" s="129"/>
      <c r="TL71" s="129"/>
      <c r="TM71" s="129"/>
      <c r="TN71" s="129"/>
      <c r="TO71" s="129"/>
      <c r="TP71" s="129"/>
      <c r="TQ71" s="129"/>
      <c r="TR71" s="129"/>
      <c r="TS71" s="129"/>
      <c r="TT71" s="129"/>
      <c r="TU71" s="129"/>
      <c r="TV71" s="129"/>
      <c r="TW71" s="129"/>
      <c r="TX71" s="129"/>
      <c r="TY71" s="129"/>
      <c r="TZ71" s="129"/>
      <c r="UA71" s="129"/>
      <c r="UB71" s="129"/>
      <c r="UC71" s="129"/>
      <c r="UD71" s="129"/>
      <c r="UE71" s="129"/>
      <c r="UF71" s="129"/>
      <c r="UG71" s="129"/>
      <c r="UH71" s="129"/>
      <c r="UI71" s="129"/>
      <c r="UJ71" s="129"/>
      <c r="UK71" s="129"/>
      <c r="UL71" s="129"/>
      <c r="UM71" s="129"/>
      <c r="UN71" s="129"/>
      <c r="UO71" s="129"/>
      <c r="UP71" s="129"/>
      <c r="UQ71" s="129"/>
      <c r="UR71" s="129"/>
      <c r="US71" s="129"/>
      <c r="UT71" s="129"/>
      <c r="UU71" s="129"/>
      <c r="UV71" s="129"/>
      <c r="UW71" s="129"/>
      <c r="UX71" s="129"/>
      <c r="UY71" s="129"/>
      <c r="UZ71" s="129"/>
      <c r="VA71" s="129"/>
      <c r="VB71" s="129"/>
      <c r="VC71" s="129"/>
      <c r="VD71" s="129"/>
      <c r="VE71" s="129"/>
      <c r="VF71" s="129"/>
      <c r="VG71" s="129"/>
      <c r="VH71" s="129"/>
      <c r="VI71" s="129"/>
      <c r="VJ71" s="129"/>
      <c r="VK71" s="129"/>
      <c r="VL71" s="129"/>
      <c r="VM71" s="129"/>
      <c r="VN71" s="129"/>
      <c r="VO71" s="129"/>
      <c r="VP71" s="129"/>
      <c r="VQ71" s="129"/>
      <c r="VR71" s="129"/>
      <c r="VS71" s="129"/>
      <c r="VT71" s="129"/>
      <c r="VU71" s="129"/>
      <c r="VV71" s="129"/>
      <c r="VW71" s="129"/>
      <c r="VX71" s="129"/>
      <c r="VY71" s="129"/>
      <c r="VZ71" s="129"/>
      <c r="WA71" s="129"/>
      <c r="WB71" s="129"/>
      <c r="WC71" s="129"/>
      <c r="WD71" s="129"/>
      <c r="WE71" s="129"/>
      <c r="WF71" s="129"/>
      <c r="WG71" s="129"/>
      <c r="WH71" s="129"/>
      <c r="WI71" s="129"/>
      <c r="WJ71" s="129"/>
      <c r="WK71" s="129"/>
      <c r="WL71" s="129"/>
      <c r="WM71" s="129"/>
      <c r="WN71" s="129"/>
      <c r="WO71" s="129"/>
      <c r="WP71" s="129"/>
      <c r="WQ71" s="129"/>
      <c r="WR71" s="129"/>
      <c r="WS71" s="129"/>
      <c r="WT71" s="129"/>
      <c r="WU71" s="129"/>
      <c r="WV71" s="129"/>
      <c r="WW71" s="129"/>
      <c r="WX71" s="129"/>
      <c r="WY71" s="129"/>
      <c r="WZ71" s="129"/>
      <c r="XA71" s="129"/>
      <c r="XB71" s="129"/>
      <c r="XC71" s="129"/>
      <c r="XD71" s="129"/>
      <c r="XE71" s="129"/>
      <c r="XF71" s="129"/>
      <c r="XG71" s="129"/>
      <c r="XH71" s="129"/>
      <c r="XI71" s="129"/>
      <c r="XJ71" s="129"/>
      <c r="XK71" s="129"/>
      <c r="XL71" s="129"/>
      <c r="XM71" s="129"/>
      <c r="XN71" s="129"/>
      <c r="XO71" s="129"/>
      <c r="XP71" s="129"/>
      <c r="XQ71" s="129"/>
      <c r="XR71" s="129"/>
      <c r="XS71" s="129"/>
      <c r="XT71" s="129"/>
      <c r="XU71" s="129"/>
      <c r="XV71" s="129"/>
      <c r="XW71" s="129"/>
      <c r="XX71" s="129"/>
      <c r="XY71" s="129"/>
      <c r="XZ71" s="129"/>
      <c r="YA71" s="129"/>
      <c r="YB71" s="129"/>
      <c r="YC71" s="129"/>
      <c r="YD71" s="129"/>
      <c r="YE71" s="129"/>
      <c r="YF71" s="129"/>
      <c r="YG71" s="129"/>
      <c r="YH71" s="129"/>
      <c r="YI71" s="129"/>
      <c r="YJ71" s="129"/>
      <c r="YK71" s="129"/>
      <c r="YL71" s="129"/>
      <c r="YM71" s="129"/>
      <c r="YN71" s="129"/>
      <c r="YO71" s="129"/>
      <c r="YP71" s="129"/>
      <c r="YQ71" s="129"/>
      <c r="YR71" s="129"/>
      <c r="YS71" s="129"/>
      <c r="YT71" s="129"/>
      <c r="YU71" s="129"/>
      <c r="YV71" s="129"/>
      <c r="YW71" s="129"/>
      <c r="YX71" s="129"/>
      <c r="YY71" s="129"/>
      <c r="YZ71" s="129"/>
      <c r="ZA71" s="129"/>
      <c r="ZB71" s="129"/>
      <c r="ZC71" s="129"/>
      <c r="ZD71" s="129"/>
      <c r="ZE71" s="129"/>
      <c r="ZF71" s="129"/>
      <c r="ZG71" s="129"/>
      <c r="ZH71" s="129"/>
      <c r="ZI71" s="129"/>
      <c r="ZJ71" s="129"/>
      <c r="ZK71" s="129"/>
      <c r="ZL71" s="129"/>
      <c r="ZM71" s="129"/>
      <c r="ZN71" s="129"/>
      <c r="ZO71" s="129"/>
      <c r="ZP71" s="129"/>
      <c r="ZQ71" s="129"/>
      <c r="ZR71" s="129"/>
      <c r="ZS71" s="129"/>
      <c r="ZT71" s="129"/>
      <c r="ZU71" s="129"/>
      <c r="ZV71" s="129"/>
      <c r="ZW71" s="129"/>
      <c r="ZX71" s="129"/>
      <c r="ZY71" s="129"/>
      <c r="ZZ71" s="129"/>
      <c r="AAA71" s="129"/>
      <c r="AAB71" s="129"/>
      <c r="AAC71" s="129"/>
      <c r="AAD71" s="129"/>
      <c r="AAE71" s="129"/>
      <c r="AAF71" s="129"/>
      <c r="AAG71" s="129"/>
      <c r="AAH71" s="129"/>
      <c r="AAI71" s="129"/>
      <c r="AAJ71" s="129"/>
      <c r="AAK71" s="129"/>
      <c r="AAL71" s="129"/>
      <c r="AAM71" s="129"/>
      <c r="AAN71" s="129"/>
      <c r="AAO71" s="129"/>
      <c r="AAP71" s="129"/>
      <c r="AAQ71" s="129"/>
      <c r="AAR71" s="129"/>
      <c r="AAS71" s="129"/>
      <c r="AAT71" s="129"/>
      <c r="AAU71" s="129"/>
      <c r="AAV71" s="129"/>
      <c r="AAW71" s="129"/>
      <c r="AAX71" s="129"/>
      <c r="AAY71" s="129"/>
      <c r="AAZ71" s="129"/>
      <c r="ABA71" s="129"/>
      <c r="ABB71" s="129"/>
      <c r="ABC71" s="129"/>
      <c r="ABD71" s="129"/>
      <c r="ABE71" s="129"/>
      <c r="ABF71" s="129"/>
      <c r="ABG71" s="129"/>
      <c r="ABH71" s="129"/>
      <c r="ABI71" s="129"/>
      <c r="ABJ71" s="129"/>
      <c r="ABK71" s="129"/>
      <c r="ABL71" s="129"/>
      <c r="ABM71" s="129"/>
      <c r="ABN71" s="129"/>
      <c r="ABO71" s="129"/>
      <c r="ABP71" s="129"/>
      <c r="ABQ71" s="129"/>
      <c r="ABR71" s="129"/>
      <c r="ABS71" s="129"/>
      <c r="ABT71" s="129"/>
      <c r="ABU71" s="129"/>
      <c r="ABV71" s="129"/>
      <c r="ABW71" s="129"/>
      <c r="ABX71" s="129"/>
      <c r="ABY71" s="129"/>
      <c r="ABZ71" s="129"/>
      <c r="ACA71" s="129"/>
      <c r="ACB71" s="129"/>
      <c r="ACC71" s="129"/>
      <c r="ACD71" s="129"/>
      <c r="ACE71" s="129"/>
      <c r="ACF71" s="129"/>
      <c r="ACG71" s="129"/>
      <c r="ACH71" s="129"/>
      <c r="ACI71" s="129"/>
      <c r="ACJ71" s="129"/>
      <c r="ACK71" s="129"/>
      <c r="ACL71" s="129"/>
      <c r="ACM71" s="129"/>
      <c r="ACN71" s="129"/>
      <c r="ACO71" s="129"/>
      <c r="ACP71" s="129"/>
      <c r="ACQ71" s="129"/>
      <c r="ACR71" s="129"/>
      <c r="ACS71" s="129"/>
      <c r="ACT71" s="129"/>
      <c r="ACU71" s="129"/>
      <c r="ACV71" s="129"/>
      <c r="ACW71" s="129"/>
      <c r="ACX71" s="129"/>
      <c r="ACY71" s="129"/>
      <c r="ACZ71" s="129"/>
      <c r="ADA71" s="129"/>
      <c r="ADB71" s="129"/>
      <c r="ADC71" s="129"/>
      <c r="ADD71" s="129"/>
      <c r="ADE71" s="129"/>
      <c r="ADF71" s="129"/>
      <c r="ADG71" s="129"/>
      <c r="ADH71" s="129"/>
      <c r="ADI71" s="129"/>
      <c r="ADJ71" s="129"/>
      <c r="ADK71" s="129"/>
      <c r="ADL71" s="129"/>
      <c r="ADM71" s="129"/>
      <c r="ADN71" s="129"/>
      <c r="ADO71" s="129"/>
      <c r="ADP71" s="129"/>
      <c r="ADQ71" s="129"/>
      <c r="ADR71" s="129"/>
      <c r="ADS71" s="129"/>
      <c r="ADT71" s="129"/>
      <c r="ADU71" s="129"/>
      <c r="ADV71" s="129"/>
      <c r="ADW71" s="129"/>
      <c r="ADX71" s="129"/>
      <c r="ADY71" s="129"/>
      <c r="ADZ71" s="129"/>
      <c r="AEA71" s="129"/>
      <c r="AEB71" s="129"/>
      <c r="AEC71" s="129"/>
      <c r="AED71" s="129"/>
      <c r="AEE71" s="129"/>
      <c r="AEF71" s="129"/>
      <c r="AEG71" s="129"/>
      <c r="AEH71" s="129"/>
      <c r="AEI71" s="129"/>
      <c r="AEJ71" s="129"/>
      <c r="AEK71" s="129"/>
      <c r="AEL71" s="129"/>
      <c r="AEM71" s="129"/>
      <c r="AEN71" s="129"/>
      <c r="AEO71" s="129"/>
      <c r="AEP71" s="129"/>
      <c r="AEQ71" s="129"/>
      <c r="AER71" s="129"/>
      <c r="AES71" s="129"/>
      <c r="AET71" s="129"/>
      <c r="AEU71" s="129"/>
      <c r="AEV71" s="129"/>
      <c r="AEW71" s="129"/>
      <c r="AEX71" s="129"/>
      <c r="AEY71" s="129"/>
      <c r="AEZ71" s="129"/>
      <c r="AFA71" s="129"/>
      <c r="AFB71" s="129"/>
      <c r="AFC71" s="129"/>
      <c r="AFD71" s="129"/>
      <c r="AFE71" s="129"/>
      <c r="AFF71" s="129"/>
      <c r="AFG71" s="129"/>
      <c r="AFH71" s="129"/>
      <c r="AFI71" s="129"/>
      <c r="AFJ71" s="129"/>
      <c r="AFK71" s="129"/>
      <c r="AFL71" s="129"/>
      <c r="AFM71" s="129"/>
      <c r="AFN71" s="129"/>
      <c r="AFO71" s="129"/>
      <c r="AFP71" s="129"/>
      <c r="AFQ71" s="129"/>
      <c r="AFR71" s="129"/>
      <c r="AFS71" s="129"/>
      <c r="AFT71" s="129"/>
      <c r="AFU71" s="129"/>
      <c r="AFV71" s="129"/>
      <c r="AFW71" s="129"/>
      <c r="AFX71" s="129"/>
      <c r="AFY71" s="129"/>
      <c r="AFZ71" s="129"/>
      <c r="AGA71" s="129"/>
      <c r="AGB71" s="129"/>
      <c r="AGC71" s="129"/>
      <c r="AGD71" s="129"/>
      <c r="AGE71" s="129"/>
      <c r="AGF71" s="129"/>
      <c r="AGG71" s="129"/>
      <c r="AGH71" s="129"/>
      <c r="AGI71" s="129"/>
      <c r="AGJ71" s="129"/>
      <c r="AGK71" s="129"/>
      <c r="AGL71" s="129"/>
      <c r="AGM71" s="129"/>
      <c r="AGN71" s="129"/>
      <c r="AGO71" s="129"/>
      <c r="AGP71" s="129"/>
      <c r="AGQ71" s="129"/>
      <c r="AGR71" s="129"/>
      <c r="AGS71" s="129"/>
      <c r="AGT71" s="129"/>
      <c r="AGU71" s="129"/>
      <c r="AGV71" s="129"/>
      <c r="AGW71" s="129"/>
      <c r="AGX71" s="129"/>
      <c r="AGY71" s="129"/>
      <c r="AGZ71" s="129"/>
      <c r="AHA71" s="129"/>
      <c r="AHB71" s="129"/>
      <c r="AHC71" s="129"/>
      <c r="AHD71" s="129"/>
      <c r="AHE71" s="129"/>
      <c r="AHF71" s="129"/>
      <c r="AHG71" s="129"/>
      <c r="AHH71" s="129"/>
      <c r="AHI71" s="129"/>
      <c r="AHJ71" s="129"/>
      <c r="AHK71" s="129"/>
      <c r="AHL71" s="129"/>
      <c r="AHM71" s="129"/>
      <c r="AHN71" s="129"/>
      <c r="AHO71" s="129"/>
      <c r="AHP71" s="129"/>
      <c r="AHQ71" s="129"/>
      <c r="AHR71" s="129"/>
      <c r="AHS71" s="129"/>
      <c r="AHT71" s="129"/>
      <c r="AHU71" s="129"/>
      <c r="AHV71" s="129"/>
      <c r="AHW71" s="129"/>
      <c r="AHX71" s="129"/>
      <c r="AHY71" s="129"/>
      <c r="AHZ71" s="129"/>
      <c r="AIA71" s="129"/>
      <c r="AIB71" s="129"/>
      <c r="AIC71" s="129"/>
      <c r="AID71" s="129"/>
      <c r="AIE71" s="129"/>
      <c r="AIF71" s="129"/>
      <c r="AIG71" s="129"/>
      <c r="AIH71" s="129"/>
      <c r="AII71" s="129"/>
      <c r="AIJ71" s="129"/>
      <c r="AIK71" s="129"/>
      <c r="AIL71" s="129"/>
      <c r="AIM71" s="129"/>
      <c r="AIN71" s="129"/>
      <c r="AIO71" s="129"/>
      <c r="AIP71" s="129"/>
      <c r="AIQ71" s="129"/>
      <c r="AIR71" s="129"/>
      <c r="AIS71" s="129"/>
      <c r="AIT71" s="129"/>
      <c r="AIU71" s="129"/>
      <c r="AIV71" s="129"/>
      <c r="AIW71" s="129"/>
      <c r="AIX71" s="129"/>
      <c r="AIY71" s="129"/>
      <c r="AIZ71" s="129"/>
      <c r="AJA71" s="129"/>
      <c r="AJB71" s="129"/>
      <c r="AJC71" s="129"/>
      <c r="AJD71" s="129"/>
      <c r="AJE71" s="129"/>
      <c r="AJF71" s="129"/>
      <c r="AJG71" s="129"/>
      <c r="AJH71" s="129"/>
      <c r="AJI71" s="129"/>
      <c r="AJJ71" s="129"/>
      <c r="AJK71" s="129"/>
      <c r="AJL71" s="129"/>
      <c r="AJM71" s="129"/>
      <c r="AJN71" s="129"/>
      <c r="AJO71" s="129"/>
      <c r="AJP71" s="129"/>
      <c r="AJQ71" s="129"/>
      <c r="AJR71" s="129"/>
      <c r="AJS71" s="129"/>
      <c r="AJT71" s="129"/>
      <c r="AJU71" s="129"/>
      <c r="AJV71" s="129"/>
      <c r="AJW71" s="129"/>
      <c r="AJX71" s="129"/>
      <c r="AJY71" s="129"/>
      <c r="AJZ71" s="129"/>
      <c r="AKA71" s="129"/>
      <c r="AKB71" s="129"/>
      <c r="AKC71" s="129"/>
      <c r="AKD71" s="129"/>
      <c r="AKE71" s="129"/>
      <c r="AKF71" s="129"/>
      <c r="AKG71" s="129"/>
      <c r="AKH71" s="129"/>
      <c r="AKI71" s="129"/>
      <c r="AKJ71" s="129"/>
      <c r="AKK71" s="129"/>
      <c r="AKL71" s="129"/>
      <c r="AKM71" s="129"/>
      <c r="AKN71" s="129"/>
      <c r="AKO71" s="129"/>
      <c r="AKP71" s="129"/>
      <c r="AKQ71" s="129"/>
      <c r="AKR71" s="129"/>
      <c r="AKS71" s="129"/>
      <c r="AKT71" s="129"/>
      <c r="AKU71" s="129"/>
      <c r="AKV71" s="129"/>
      <c r="AKW71" s="129"/>
      <c r="AKX71" s="129"/>
      <c r="AKY71" s="129"/>
      <c r="AKZ71" s="129"/>
      <c r="ALA71" s="129"/>
      <c r="ALB71" s="129"/>
      <c r="ALC71" s="129"/>
      <c r="ALD71" s="129"/>
      <c r="ALE71" s="129"/>
      <c r="ALF71" s="129"/>
      <c r="ALG71" s="129"/>
      <c r="ALH71" s="129"/>
      <c r="ALI71" s="129"/>
      <c r="ALJ71" s="129"/>
      <c r="ALK71" s="129"/>
      <c r="ALL71" s="129"/>
      <c r="ALM71" s="129"/>
      <c r="ALN71" s="129"/>
      <c r="ALO71" s="129"/>
      <c r="ALP71" s="129"/>
      <c r="ALQ71" s="129"/>
      <c r="ALR71" s="129"/>
      <c r="ALS71" s="129"/>
      <c r="ALT71" s="129"/>
      <c r="ALU71" s="129"/>
      <c r="ALV71" s="129"/>
      <c r="ALW71" s="129"/>
      <c r="ALX71" s="129"/>
      <c r="ALY71" s="129"/>
      <c r="ALZ71" s="129"/>
      <c r="AMA71" s="129"/>
      <c r="AMB71" s="129"/>
      <c r="AMC71" s="129"/>
      <c r="AMD71" s="129"/>
      <c r="AME71" s="129"/>
      <c r="AMF71" s="129"/>
      <c r="AMG71" s="129"/>
      <c r="AMH71" s="129"/>
      <c r="AMI71" s="129"/>
      <c r="AMJ71" s="129"/>
      <c r="AMK71" s="129"/>
    </row>
    <row r="72" spans="1:1025" s="131" customFormat="1">
      <c r="A72" s="129" t="s">
        <v>18</v>
      </c>
      <c r="B72" s="169" t="s">
        <v>58</v>
      </c>
      <c r="C72" s="156" t="str">
        <f>VLOOKUP(B72,A_soortinfo!C:F,4,FALSE)</f>
        <v>exoot</v>
      </c>
      <c r="D72" s="181">
        <v>0</v>
      </c>
      <c r="E72" s="181">
        <v>0</v>
      </c>
      <c r="F72" s="181">
        <v>1.0749999999999999E-2</v>
      </c>
      <c r="G72" s="181">
        <v>0</v>
      </c>
      <c r="H72" s="181">
        <v>0</v>
      </c>
      <c r="I72" s="181">
        <v>7.1250000000000003E-3</v>
      </c>
      <c r="J72" s="181">
        <v>2.6425000000000001E-2</v>
      </c>
      <c r="K72" s="181">
        <v>0.12833749999999999</v>
      </c>
      <c r="L72" s="165"/>
      <c r="M72" s="166"/>
      <c r="N72" s="181">
        <v>1.51</v>
      </c>
      <c r="O72" s="132"/>
      <c r="P72" s="132"/>
      <c r="Q72" s="181">
        <v>0.96</v>
      </c>
      <c r="R72" s="132"/>
      <c r="S72" s="132"/>
      <c r="T72" s="181">
        <v>5.6063749999999999</v>
      </c>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129"/>
      <c r="BR72" s="129"/>
      <c r="BS72" s="129"/>
      <c r="BT72" s="129"/>
      <c r="BU72" s="129"/>
      <c r="BV72" s="129"/>
      <c r="BW72" s="129"/>
      <c r="BX72" s="129"/>
      <c r="BY72" s="129"/>
      <c r="BZ72" s="129"/>
      <c r="CA72" s="129"/>
      <c r="CB72" s="129"/>
      <c r="CC72" s="129"/>
      <c r="CD72" s="129"/>
      <c r="CE72" s="129"/>
      <c r="CF72" s="129"/>
      <c r="CG72" s="129"/>
      <c r="CH72" s="129"/>
      <c r="CI72" s="129"/>
      <c r="CJ72" s="129"/>
      <c r="CK72" s="129"/>
      <c r="CL72" s="129"/>
      <c r="CM72" s="129"/>
      <c r="CN72" s="129"/>
      <c r="CO72" s="129"/>
      <c r="CP72" s="129"/>
      <c r="CQ72" s="129"/>
      <c r="CR72" s="129"/>
      <c r="CS72" s="129"/>
      <c r="CT72" s="129"/>
      <c r="CU72" s="129"/>
      <c r="CV72" s="129"/>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X72" s="129"/>
      <c r="FY72" s="129"/>
      <c r="FZ72" s="129"/>
      <c r="GA72" s="129"/>
      <c r="GB72" s="129"/>
      <c r="GC72" s="129"/>
      <c r="GD72" s="129"/>
      <c r="GE72" s="129"/>
      <c r="GF72" s="129"/>
      <c r="GG72" s="129"/>
      <c r="GH72" s="129"/>
      <c r="GI72" s="129"/>
      <c r="GJ72" s="129"/>
      <c r="GK72" s="129"/>
      <c r="GL72" s="129"/>
      <c r="GM72" s="129"/>
      <c r="GN72" s="129"/>
      <c r="GO72" s="129"/>
      <c r="GP72" s="129"/>
      <c r="GQ72" s="129"/>
      <c r="GR72" s="129"/>
      <c r="GS72" s="129"/>
      <c r="GT72" s="129"/>
      <c r="GU72" s="129"/>
      <c r="GV72" s="129"/>
      <c r="GW72" s="129"/>
      <c r="GX72" s="129"/>
      <c r="GY72" s="129"/>
      <c r="GZ72" s="129"/>
      <c r="HA72" s="129"/>
      <c r="HB72" s="129"/>
      <c r="HC72" s="129"/>
      <c r="HD72" s="129"/>
      <c r="HE72" s="129"/>
      <c r="HF72" s="129"/>
      <c r="HG72" s="129"/>
      <c r="HH72" s="129"/>
      <c r="HI72" s="129"/>
      <c r="HJ72" s="129"/>
      <c r="HK72" s="129"/>
      <c r="HL72" s="129"/>
      <c r="HM72" s="129"/>
      <c r="HN72" s="129"/>
      <c r="HO72" s="129"/>
      <c r="HP72" s="129"/>
      <c r="HQ72" s="129"/>
      <c r="HR72" s="129"/>
      <c r="HS72" s="129"/>
      <c r="HT72" s="129"/>
      <c r="HU72" s="129"/>
      <c r="HV72" s="129"/>
      <c r="HW72" s="129"/>
      <c r="HX72" s="129"/>
      <c r="HY72" s="129"/>
      <c r="HZ72" s="129"/>
      <c r="IA72" s="129"/>
      <c r="IB72" s="129"/>
      <c r="IC72" s="129"/>
      <c r="ID72" s="129"/>
      <c r="IE72" s="129"/>
      <c r="IF72" s="129"/>
      <c r="IG72" s="129"/>
      <c r="IH72" s="129"/>
      <c r="II72" s="129"/>
      <c r="IJ72" s="129"/>
      <c r="IK72" s="129"/>
      <c r="IL72" s="129"/>
      <c r="IM72" s="129"/>
      <c r="IN72" s="129"/>
      <c r="IO72" s="129"/>
      <c r="IP72" s="129"/>
      <c r="IQ72" s="129"/>
      <c r="IR72" s="129"/>
      <c r="IS72" s="129"/>
      <c r="IT72" s="129"/>
      <c r="IU72" s="129"/>
      <c r="IV72" s="129"/>
      <c r="IW72" s="129"/>
      <c r="IX72" s="129"/>
      <c r="IY72" s="129"/>
      <c r="IZ72" s="129"/>
      <c r="JA72" s="129"/>
      <c r="JB72" s="129"/>
      <c r="JC72" s="129"/>
      <c r="JD72" s="129"/>
      <c r="JE72" s="129"/>
      <c r="JF72" s="129"/>
      <c r="JG72" s="129"/>
      <c r="JH72" s="129"/>
      <c r="JI72" s="129"/>
      <c r="JJ72" s="129"/>
      <c r="JK72" s="129"/>
      <c r="JL72" s="129"/>
      <c r="JM72" s="129"/>
      <c r="JN72" s="129"/>
      <c r="JO72" s="129"/>
      <c r="JP72" s="129"/>
      <c r="JQ72" s="129"/>
      <c r="JR72" s="129"/>
      <c r="JS72" s="129"/>
      <c r="JT72" s="129"/>
      <c r="JU72" s="129"/>
      <c r="JV72" s="129"/>
      <c r="JW72" s="129"/>
      <c r="JX72" s="129"/>
      <c r="JY72" s="129"/>
      <c r="JZ72" s="129"/>
      <c r="KA72" s="129"/>
      <c r="KB72" s="129"/>
      <c r="KC72" s="129"/>
      <c r="KD72" s="129"/>
      <c r="KE72" s="129"/>
      <c r="KF72" s="129"/>
      <c r="KG72" s="129"/>
      <c r="KH72" s="129"/>
      <c r="KI72" s="129"/>
      <c r="KJ72" s="129"/>
      <c r="KK72" s="129"/>
      <c r="KL72" s="129"/>
      <c r="KM72" s="129"/>
      <c r="KN72" s="129"/>
      <c r="KO72" s="129"/>
      <c r="KP72" s="129"/>
      <c r="KQ72" s="129"/>
      <c r="KR72" s="129"/>
      <c r="KS72" s="129"/>
      <c r="KT72" s="129"/>
      <c r="KU72" s="129"/>
      <c r="KV72" s="129"/>
      <c r="KW72" s="129"/>
      <c r="KX72" s="129"/>
      <c r="KY72" s="129"/>
      <c r="KZ72" s="129"/>
      <c r="LA72" s="129"/>
      <c r="LB72" s="129"/>
      <c r="LC72" s="129"/>
      <c r="LD72" s="129"/>
      <c r="LE72" s="129"/>
      <c r="LF72" s="129"/>
      <c r="LG72" s="129"/>
      <c r="LH72" s="129"/>
      <c r="LI72" s="129"/>
      <c r="LJ72" s="129"/>
      <c r="LK72" s="129"/>
      <c r="LL72" s="129"/>
      <c r="LM72" s="129"/>
      <c r="LN72" s="129"/>
      <c r="LO72" s="129"/>
      <c r="LP72" s="129"/>
      <c r="LQ72" s="129"/>
      <c r="LR72" s="129"/>
      <c r="LS72" s="129"/>
      <c r="LT72" s="129"/>
      <c r="LU72" s="129"/>
      <c r="LV72" s="129"/>
      <c r="LW72" s="129"/>
      <c r="LX72" s="129"/>
      <c r="LY72" s="129"/>
      <c r="LZ72" s="129"/>
      <c r="MA72" s="129"/>
      <c r="MB72" s="129"/>
      <c r="MC72" s="129"/>
      <c r="MD72" s="129"/>
      <c r="ME72" s="129"/>
      <c r="MF72" s="129"/>
      <c r="MG72" s="129"/>
      <c r="MH72" s="129"/>
      <c r="MI72" s="129"/>
      <c r="MJ72" s="129"/>
      <c r="MK72" s="129"/>
      <c r="ML72" s="129"/>
      <c r="MM72" s="129"/>
      <c r="MN72" s="129"/>
      <c r="MO72" s="129"/>
      <c r="MP72" s="129"/>
      <c r="MQ72" s="129"/>
      <c r="MR72" s="129"/>
      <c r="MS72" s="129"/>
      <c r="MT72" s="129"/>
      <c r="MU72" s="129"/>
      <c r="MV72" s="129"/>
      <c r="MW72" s="129"/>
      <c r="MX72" s="129"/>
      <c r="MY72" s="129"/>
      <c r="MZ72" s="129"/>
      <c r="NA72" s="129"/>
      <c r="NB72" s="129"/>
      <c r="NC72" s="129"/>
      <c r="ND72" s="129"/>
      <c r="NE72" s="129"/>
      <c r="NF72" s="129"/>
      <c r="NG72" s="129"/>
      <c r="NH72" s="129"/>
      <c r="NI72" s="129"/>
      <c r="NJ72" s="129"/>
      <c r="NK72" s="129"/>
      <c r="NL72" s="129"/>
      <c r="NM72" s="129"/>
      <c r="NN72" s="129"/>
      <c r="NO72" s="129"/>
      <c r="NP72" s="129"/>
      <c r="NQ72" s="129"/>
      <c r="NR72" s="129"/>
      <c r="NS72" s="129"/>
      <c r="NT72" s="129"/>
      <c r="NU72" s="129"/>
      <c r="NV72" s="129"/>
      <c r="NW72" s="129"/>
      <c r="NX72" s="129"/>
      <c r="NY72" s="129"/>
      <c r="NZ72" s="129"/>
      <c r="OA72" s="129"/>
      <c r="OB72" s="129"/>
      <c r="OC72" s="129"/>
      <c r="OD72" s="129"/>
      <c r="OE72" s="129"/>
      <c r="OF72" s="129"/>
      <c r="OG72" s="129"/>
      <c r="OH72" s="129"/>
      <c r="OI72" s="129"/>
      <c r="OJ72" s="129"/>
      <c r="OK72" s="129"/>
      <c r="OL72" s="129"/>
      <c r="OM72" s="129"/>
      <c r="ON72" s="129"/>
      <c r="OO72" s="129"/>
      <c r="OP72" s="129"/>
      <c r="OQ72" s="129"/>
      <c r="OR72" s="129"/>
      <c r="OS72" s="129"/>
      <c r="OT72" s="129"/>
      <c r="OU72" s="129"/>
      <c r="OV72" s="129"/>
      <c r="OW72" s="129"/>
      <c r="OX72" s="129"/>
      <c r="OY72" s="129"/>
      <c r="OZ72" s="129"/>
      <c r="PA72" s="129"/>
      <c r="PB72" s="129"/>
      <c r="PC72" s="129"/>
      <c r="PD72" s="129"/>
      <c r="PE72" s="129"/>
      <c r="PF72" s="129"/>
      <c r="PG72" s="129"/>
      <c r="PH72" s="129"/>
      <c r="PI72" s="129"/>
      <c r="PJ72" s="129"/>
      <c r="PK72" s="129"/>
      <c r="PL72" s="129"/>
      <c r="PM72" s="129"/>
      <c r="PN72" s="129"/>
      <c r="PO72" s="129"/>
      <c r="PP72" s="129"/>
      <c r="PQ72" s="129"/>
      <c r="PR72" s="129"/>
      <c r="PS72" s="129"/>
      <c r="PT72" s="129"/>
      <c r="PU72" s="129"/>
      <c r="PV72" s="129"/>
      <c r="PW72" s="129"/>
      <c r="PX72" s="129"/>
      <c r="PY72" s="129"/>
      <c r="PZ72" s="129"/>
      <c r="QA72" s="129"/>
      <c r="QB72" s="129"/>
      <c r="QC72" s="129"/>
      <c r="QD72" s="129"/>
      <c r="QE72" s="129"/>
      <c r="QF72" s="129"/>
      <c r="QG72" s="129"/>
      <c r="QH72" s="129"/>
      <c r="QI72" s="129"/>
      <c r="QJ72" s="129"/>
      <c r="QK72" s="129"/>
      <c r="QL72" s="129"/>
      <c r="QM72" s="129"/>
      <c r="QN72" s="129"/>
      <c r="QO72" s="129"/>
      <c r="QP72" s="129"/>
      <c r="QQ72" s="129"/>
      <c r="QR72" s="129"/>
      <c r="QS72" s="129"/>
      <c r="QT72" s="129"/>
      <c r="QU72" s="129"/>
      <c r="QV72" s="129"/>
      <c r="QW72" s="129"/>
      <c r="QX72" s="129"/>
      <c r="QY72" s="129"/>
      <c r="QZ72" s="129"/>
      <c r="RA72" s="129"/>
      <c r="RB72" s="129"/>
      <c r="RC72" s="129"/>
      <c r="RD72" s="129"/>
      <c r="RE72" s="129"/>
      <c r="RF72" s="129"/>
      <c r="RG72" s="129"/>
      <c r="RH72" s="129"/>
      <c r="RI72" s="129"/>
      <c r="RJ72" s="129"/>
      <c r="RK72" s="129"/>
      <c r="RL72" s="129"/>
      <c r="RM72" s="129"/>
      <c r="RN72" s="129"/>
      <c r="RO72" s="129"/>
      <c r="RP72" s="129"/>
      <c r="RQ72" s="129"/>
      <c r="RR72" s="129"/>
      <c r="RS72" s="129"/>
      <c r="RT72" s="129"/>
      <c r="RU72" s="129"/>
      <c r="RV72" s="129"/>
      <c r="RW72" s="129"/>
      <c r="RX72" s="129"/>
      <c r="RY72" s="129"/>
      <c r="RZ72" s="129"/>
      <c r="SA72" s="129"/>
      <c r="SB72" s="129"/>
      <c r="SC72" s="129"/>
      <c r="SD72" s="129"/>
      <c r="SE72" s="129"/>
      <c r="SF72" s="129"/>
      <c r="SG72" s="129"/>
      <c r="SH72" s="129"/>
      <c r="SI72" s="129"/>
      <c r="SJ72" s="129"/>
      <c r="SK72" s="129"/>
      <c r="SL72" s="129"/>
      <c r="SM72" s="129"/>
      <c r="SN72" s="129"/>
      <c r="SO72" s="129"/>
      <c r="SP72" s="129"/>
      <c r="SQ72" s="129"/>
      <c r="SR72" s="129"/>
      <c r="SS72" s="129"/>
      <c r="ST72" s="129"/>
      <c r="SU72" s="129"/>
      <c r="SV72" s="129"/>
      <c r="SW72" s="129"/>
      <c r="SX72" s="129"/>
      <c r="SY72" s="129"/>
      <c r="SZ72" s="129"/>
      <c r="TA72" s="129"/>
      <c r="TB72" s="129"/>
      <c r="TC72" s="129"/>
      <c r="TD72" s="129"/>
      <c r="TE72" s="129"/>
      <c r="TF72" s="129"/>
      <c r="TG72" s="129"/>
      <c r="TH72" s="129"/>
      <c r="TI72" s="129"/>
      <c r="TJ72" s="129"/>
      <c r="TK72" s="129"/>
      <c r="TL72" s="129"/>
      <c r="TM72" s="129"/>
      <c r="TN72" s="129"/>
      <c r="TO72" s="129"/>
      <c r="TP72" s="129"/>
      <c r="TQ72" s="129"/>
      <c r="TR72" s="129"/>
      <c r="TS72" s="129"/>
      <c r="TT72" s="129"/>
      <c r="TU72" s="129"/>
      <c r="TV72" s="129"/>
      <c r="TW72" s="129"/>
      <c r="TX72" s="129"/>
      <c r="TY72" s="129"/>
      <c r="TZ72" s="129"/>
      <c r="UA72" s="129"/>
      <c r="UB72" s="129"/>
      <c r="UC72" s="129"/>
      <c r="UD72" s="129"/>
      <c r="UE72" s="129"/>
      <c r="UF72" s="129"/>
      <c r="UG72" s="129"/>
      <c r="UH72" s="129"/>
      <c r="UI72" s="129"/>
      <c r="UJ72" s="129"/>
      <c r="UK72" s="129"/>
      <c r="UL72" s="129"/>
      <c r="UM72" s="129"/>
      <c r="UN72" s="129"/>
      <c r="UO72" s="129"/>
      <c r="UP72" s="129"/>
      <c r="UQ72" s="129"/>
      <c r="UR72" s="129"/>
      <c r="US72" s="129"/>
      <c r="UT72" s="129"/>
      <c r="UU72" s="129"/>
      <c r="UV72" s="129"/>
      <c r="UW72" s="129"/>
      <c r="UX72" s="129"/>
      <c r="UY72" s="129"/>
      <c r="UZ72" s="129"/>
      <c r="VA72" s="129"/>
      <c r="VB72" s="129"/>
      <c r="VC72" s="129"/>
      <c r="VD72" s="129"/>
      <c r="VE72" s="129"/>
      <c r="VF72" s="129"/>
      <c r="VG72" s="129"/>
      <c r="VH72" s="129"/>
      <c r="VI72" s="129"/>
      <c r="VJ72" s="129"/>
      <c r="VK72" s="129"/>
      <c r="VL72" s="129"/>
      <c r="VM72" s="129"/>
      <c r="VN72" s="129"/>
      <c r="VO72" s="129"/>
      <c r="VP72" s="129"/>
      <c r="VQ72" s="129"/>
      <c r="VR72" s="129"/>
      <c r="VS72" s="129"/>
      <c r="VT72" s="129"/>
      <c r="VU72" s="129"/>
      <c r="VV72" s="129"/>
      <c r="VW72" s="129"/>
      <c r="VX72" s="129"/>
      <c r="VY72" s="129"/>
      <c r="VZ72" s="129"/>
      <c r="WA72" s="129"/>
      <c r="WB72" s="129"/>
      <c r="WC72" s="129"/>
      <c r="WD72" s="129"/>
      <c r="WE72" s="129"/>
      <c r="WF72" s="129"/>
      <c r="WG72" s="129"/>
      <c r="WH72" s="129"/>
      <c r="WI72" s="129"/>
      <c r="WJ72" s="129"/>
      <c r="WK72" s="129"/>
      <c r="WL72" s="129"/>
      <c r="WM72" s="129"/>
      <c r="WN72" s="129"/>
      <c r="WO72" s="129"/>
      <c r="WP72" s="129"/>
      <c r="WQ72" s="129"/>
      <c r="WR72" s="129"/>
      <c r="WS72" s="129"/>
      <c r="WT72" s="129"/>
      <c r="WU72" s="129"/>
      <c r="WV72" s="129"/>
      <c r="WW72" s="129"/>
      <c r="WX72" s="129"/>
      <c r="WY72" s="129"/>
      <c r="WZ72" s="129"/>
      <c r="XA72" s="129"/>
      <c r="XB72" s="129"/>
      <c r="XC72" s="129"/>
      <c r="XD72" s="129"/>
      <c r="XE72" s="129"/>
      <c r="XF72" s="129"/>
      <c r="XG72" s="129"/>
      <c r="XH72" s="129"/>
      <c r="XI72" s="129"/>
      <c r="XJ72" s="129"/>
      <c r="XK72" s="129"/>
      <c r="XL72" s="129"/>
      <c r="XM72" s="129"/>
      <c r="XN72" s="129"/>
      <c r="XO72" s="129"/>
      <c r="XP72" s="129"/>
      <c r="XQ72" s="129"/>
      <c r="XR72" s="129"/>
      <c r="XS72" s="129"/>
      <c r="XT72" s="129"/>
      <c r="XU72" s="129"/>
      <c r="XV72" s="129"/>
      <c r="XW72" s="129"/>
      <c r="XX72" s="129"/>
      <c r="XY72" s="129"/>
      <c r="XZ72" s="129"/>
      <c r="YA72" s="129"/>
      <c r="YB72" s="129"/>
      <c r="YC72" s="129"/>
      <c r="YD72" s="129"/>
      <c r="YE72" s="129"/>
      <c r="YF72" s="129"/>
      <c r="YG72" s="129"/>
      <c r="YH72" s="129"/>
      <c r="YI72" s="129"/>
      <c r="YJ72" s="129"/>
      <c r="YK72" s="129"/>
      <c r="YL72" s="129"/>
      <c r="YM72" s="129"/>
      <c r="YN72" s="129"/>
      <c r="YO72" s="129"/>
      <c r="YP72" s="129"/>
      <c r="YQ72" s="129"/>
      <c r="YR72" s="129"/>
      <c r="YS72" s="129"/>
      <c r="YT72" s="129"/>
      <c r="YU72" s="129"/>
      <c r="YV72" s="129"/>
      <c r="YW72" s="129"/>
      <c r="YX72" s="129"/>
      <c r="YY72" s="129"/>
      <c r="YZ72" s="129"/>
      <c r="ZA72" s="129"/>
      <c r="ZB72" s="129"/>
      <c r="ZC72" s="129"/>
      <c r="ZD72" s="129"/>
      <c r="ZE72" s="129"/>
      <c r="ZF72" s="129"/>
      <c r="ZG72" s="129"/>
      <c r="ZH72" s="129"/>
      <c r="ZI72" s="129"/>
      <c r="ZJ72" s="129"/>
      <c r="ZK72" s="129"/>
      <c r="ZL72" s="129"/>
      <c r="ZM72" s="129"/>
      <c r="ZN72" s="129"/>
      <c r="ZO72" s="129"/>
      <c r="ZP72" s="129"/>
      <c r="ZQ72" s="129"/>
      <c r="ZR72" s="129"/>
      <c r="ZS72" s="129"/>
      <c r="ZT72" s="129"/>
      <c r="ZU72" s="129"/>
      <c r="ZV72" s="129"/>
      <c r="ZW72" s="129"/>
      <c r="ZX72" s="129"/>
      <c r="ZY72" s="129"/>
      <c r="ZZ72" s="129"/>
      <c r="AAA72" s="129"/>
      <c r="AAB72" s="129"/>
      <c r="AAC72" s="129"/>
      <c r="AAD72" s="129"/>
      <c r="AAE72" s="129"/>
      <c r="AAF72" s="129"/>
      <c r="AAG72" s="129"/>
      <c r="AAH72" s="129"/>
      <c r="AAI72" s="129"/>
      <c r="AAJ72" s="129"/>
      <c r="AAK72" s="129"/>
      <c r="AAL72" s="129"/>
      <c r="AAM72" s="129"/>
      <c r="AAN72" s="129"/>
      <c r="AAO72" s="129"/>
      <c r="AAP72" s="129"/>
      <c r="AAQ72" s="129"/>
      <c r="AAR72" s="129"/>
      <c r="AAS72" s="129"/>
      <c r="AAT72" s="129"/>
      <c r="AAU72" s="129"/>
      <c r="AAV72" s="129"/>
      <c r="AAW72" s="129"/>
      <c r="AAX72" s="129"/>
      <c r="AAY72" s="129"/>
      <c r="AAZ72" s="129"/>
      <c r="ABA72" s="129"/>
      <c r="ABB72" s="129"/>
      <c r="ABC72" s="129"/>
      <c r="ABD72" s="129"/>
      <c r="ABE72" s="129"/>
      <c r="ABF72" s="129"/>
      <c r="ABG72" s="129"/>
      <c r="ABH72" s="129"/>
      <c r="ABI72" s="129"/>
      <c r="ABJ72" s="129"/>
      <c r="ABK72" s="129"/>
      <c r="ABL72" s="129"/>
      <c r="ABM72" s="129"/>
      <c r="ABN72" s="129"/>
      <c r="ABO72" s="129"/>
      <c r="ABP72" s="129"/>
      <c r="ABQ72" s="129"/>
      <c r="ABR72" s="129"/>
      <c r="ABS72" s="129"/>
      <c r="ABT72" s="129"/>
      <c r="ABU72" s="129"/>
      <c r="ABV72" s="129"/>
      <c r="ABW72" s="129"/>
      <c r="ABX72" s="129"/>
      <c r="ABY72" s="129"/>
      <c r="ABZ72" s="129"/>
      <c r="ACA72" s="129"/>
      <c r="ACB72" s="129"/>
      <c r="ACC72" s="129"/>
      <c r="ACD72" s="129"/>
      <c r="ACE72" s="129"/>
      <c r="ACF72" s="129"/>
      <c r="ACG72" s="129"/>
      <c r="ACH72" s="129"/>
      <c r="ACI72" s="129"/>
      <c r="ACJ72" s="129"/>
      <c r="ACK72" s="129"/>
      <c r="ACL72" s="129"/>
      <c r="ACM72" s="129"/>
      <c r="ACN72" s="129"/>
      <c r="ACO72" s="129"/>
      <c r="ACP72" s="129"/>
      <c r="ACQ72" s="129"/>
      <c r="ACR72" s="129"/>
      <c r="ACS72" s="129"/>
      <c r="ACT72" s="129"/>
      <c r="ACU72" s="129"/>
      <c r="ACV72" s="129"/>
      <c r="ACW72" s="129"/>
      <c r="ACX72" s="129"/>
      <c r="ACY72" s="129"/>
      <c r="ACZ72" s="129"/>
      <c r="ADA72" s="129"/>
      <c r="ADB72" s="129"/>
      <c r="ADC72" s="129"/>
      <c r="ADD72" s="129"/>
      <c r="ADE72" s="129"/>
      <c r="ADF72" s="129"/>
      <c r="ADG72" s="129"/>
      <c r="ADH72" s="129"/>
      <c r="ADI72" s="129"/>
      <c r="ADJ72" s="129"/>
      <c r="ADK72" s="129"/>
      <c r="ADL72" s="129"/>
      <c r="ADM72" s="129"/>
      <c r="ADN72" s="129"/>
      <c r="ADO72" s="129"/>
      <c r="ADP72" s="129"/>
      <c r="ADQ72" s="129"/>
      <c r="ADR72" s="129"/>
      <c r="ADS72" s="129"/>
      <c r="ADT72" s="129"/>
      <c r="ADU72" s="129"/>
      <c r="ADV72" s="129"/>
      <c r="ADW72" s="129"/>
      <c r="ADX72" s="129"/>
      <c r="ADY72" s="129"/>
      <c r="ADZ72" s="129"/>
      <c r="AEA72" s="129"/>
      <c r="AEB72" s="129"/>
      <c r="AEC72" s="129"/>
      <c r="AED72" s="129"/>
      <c r="AEE72" s="129"/>
      <c r="AEF72" s="129"/>
      <c r="AEG72" s="129"/>
      <c r="AEH72" s="129"/>
      <c r="AEI72" s="129"/>
      <c r="AEJ72" s="129"/>
      <c r="AEK72" s="129"/>
      <c r="AEL72" s="129"/>
      <c r="AEM72" s="129"/>
      <c r="AEN72" s="129"/>
      <c r="AEO72" s="129"/>
      <c r="AEP72" s="129"/>
      <c r="AEQ72" s="129"/>
      <c r="AER72" s="129"/>
      <c r="AES72" s="129"/>
      <c r="AET72" s="129"/>
      <c r="AEU72" s="129"/>
      <c r="AEV72" s="129"/>
      <c r="AEW72" s="129"/>
      <c r="AEX72" s="129"/>
      <c r="AEY72" s="129"/>
      <c r="AEZ72" s="129"/>
      <c r="AFA72" s="129"/>
      <c r="AFB72" s="129"/>
      <c r="AFC72" s="129"/>
      <c r="AFD72" s="129"/>
      <c r="AFE72" s="129"/>
      <c r="AFF72" s="129"/>
      <c r="AFG72" s="129"/>
      <c r="AFH72" s="129"/>
      <c r="AFI72" s="129"/>
      <c r="AFJ72" s="129"/>
      <c r="AFK72" s="129"/>
      <c r="AFL72" s="129"/>
      <c r="AFM72" s="129"/>
      <c r="AFN72" s="129"/>
      <c r="AFO72" s="129"/>
      <c r="AFP72" s="129"/>
      <c r="AFQ72" s="129"/>
      <c r="AFR72" s="129"/>
      <c r="AFS72" s="129"/>
      <c r="AFT72" s="129"/>
      <c r="AFU72" s="129"/>
      <c r="AFV72" s="129"/>
      <c r="AFW72" s="129"/>
      <c r="AFX72" s="129"/>
      <c r="AFY72" s="129"/>
      <c r="AFZ72" s="129"/>
      <c r="AGA72" s="129"/>
      <c r="AGB72" s="129"/>
      <c r="AGC72" s="129"/>
      <c r="AGD72" s="129"/>
      <c r="AGE72" s="129"/>
      <c r="AGF72" s="129"/>
      <c r="AGG72" s="129"/>
      <c r="AGH72" s="129"/>
      <c r="AGI72" s="129"/>
      <c r="AGJ72" s="129"/>
      <c r="AGK72" s="129"/>
      <c r="AGL72" s="129"/>
      <c r="AGM72" s="129"/>
      <c r="AGN72" s="129"/>
      <c r="AGO72" s="129"/>
      <c r="AGP72" s="129"/>
      <c r="AGQ72" s="129"/>
      <c r="AGR72" s="129"/>
      <c r="AGS72" s="129"/>
      <c r="AGT72" s="129"/>
      <c r="AGU72" s="129"/>
      <c r="AGV72" s="129"/>
      <c r="AGW72" s="129"/>
      <c r="AGX72" s="129"/>
      <c r="AGY72" s="129"/>
      <c r="AGZ72" s="129"/>
      <c r="AHA72" s="129"/>
      <c r="AHB72" s="129"/>
      <c r="AHC72" s="129"/>
      <c r="AHD72" s="129"/>
      <c r="AHE72" s="129"/>
      <c r="AHF72" s="129"/>
      <c r="AHG72" s="129"/>
      <c r="AHH72" s="129"/>
      <c r="AHI72" s="129"/>
      <c r="AHJ72" s="129"/>
      <c r="AHK72" s="129"/>
      <c r="AHL72" s="129"/>
      <c r="AHM72" s="129"/>
      <c r="AHN72" s="129"/>
      <c r="AHO72" s="129"/>
      <c r="AHP72" s="129"/>
      <c r="AHQ72" s="129"/>
      <c r="AHR72" s="129"/>
      <c r="AHS72" s="129"/>
      <c r="AHT72" s="129"/>
      <c r="AHU72" s="129"/>
      <c r="AHV72" s="129"/>
      <c r="AHW72" s="129"/>
      <c r="AHX72" s="129"/>
      <c r="AHY72" s="129"/>
      <c r="AHZ72" s="129"/>
      <c r="AIA72" s="129"/>
      <c r="AIB72" s="129"/>
      <c r="AIC72" s="129"/>
      <c r="AID72" s="129"/>
      <c r="AIE72" s="129"/>
      <c r="AIF72" s="129"/>
      <c r="AIG72" s="129"/>
      <c r="AIH72" s="129"/>
      <c r="AII72" s="129"/>
      <c r="AIJ72" s="129"/>
      <c r="AIK72" s="129"/>
      <c r="AIL72" s="129"/>
      <c r="AIM72" s="129"/>
      <c r="AIN72" s="129"/>
      <c r="AIO72" s="129"/>
      <c r="AIP72" s="129"/>
      <c r="AIQ72" s="129"/>
      <c r="AIR72" s="129"/>
      <c r="AIS72" s="129"/>
      <c r="AIT72" s="129"/>
      <c r="AIU72" s="129"/>
      <c r="AIV72" s="129"/>
      <c r="AIW72" s="129"/>
      <c r="AIX72" s="129"/>
      <c r="AIY72" s="129"/>
      <c r="AIZ72" s="129"/>
      <c r="AJA72" s="129"/>
      <c r="AJB72" s="129"/>
      <c r="AJC72" s="129"/>
      <c r="AJD72" s="129"/>
      <c r="AJE72" s="129"/>
      <c r="AJF72" s="129"/>
      <c r="AJG72" s="129"/>
      <c r="AJH72" s="129"/>
      <c r="AJI72" s="129"/>
      <c r="AJJ72" s="129"/>
      <c r="AJK72" s="129"/>
      <c r="AJL72" s="129"/>
      <c r="AJM72" s="129"/>
      <c r="AJN72" s="129"/>
      <c r="AJO72" s="129"/>
      <c r="AJP72" s="129"/>
      <c r="AJQ72" s="129"/>
      <c r="AJR72" s="129"/>
      <c r="AJS72" s="129"/>
      <c r="AJT72" s="129"/>
      <c r="AJU72" s="129"/>
      <c r="AJV72" s="129"/>
      <c r="AJW72" s="129"/>
      <c r="AJX72" s="129"/>
      <c r="AJY72" s="129"/>
      <c r="AJZ72" s="129"/>
      <c r="AKA72" s="129"/>
      <c r="AKB72" s="129"/>
      <c r="AKC72" s="129"/>
      <c r="AKD72" s="129"/>
      <c r="AKE72" s="129"/>
      <c r="AKF72" s="129"/>
      <c r="AKG72" s="129"/>
      <c r="AKH72" s="129"/>
      <c r="AKI72" s="129"/>
      <c r="AKJ72" s="129"/>
      <c r="AKK72" s="129"/>
      <c r="AKL72" s="129"/>
      <c r="AKM72" s="129"/>
      <c r="AKN72" s="129"/>
      <c r="AKO72" s="129"/>
      <c r="AKP72" s="129"/>
      <c r="AKQ72" s="129"/>
      <c r="AKR72" s="129"/>
      <c r="AKS72" s="129"/>
      <c r="AKT72" s="129"/>
      <c r="AKU72" s="129"/>
      <c r="AKV72" s="129"/>
      <c r="AKW72" s="129"/>
      <c r="AKX72" s="129"/>
      <c r="AKY72" s="129"/>
      <c r="AKZ72" s="129"/>
      <c r="ALA72" s="129"/>
      <c r="ALB72" s="129"/>
      <c r="ALC72" s="129"/>
      <c r="ALD72" s="129"/>
      <c r="ALE72" s="129"/>
      <c r="ALF72" s="129"/>
      <c r="ALG72" s="129"/>
      <c r="ALH72" s="129"/>
      <c r="ALI72" s="129"/>
      <c r="ALJ72" s="129"/>
      <c r="ALK72" s="129"/>
      <c r="ALL72" s="129"/>
      <c r="ALM72" s="129"/>
      <c r="ALN72" s="129"/>
      <c r="ALO72" s="129"/>
      <c r="ALP72" s="129"/>
      <c r="ALQ72" s="129"/>
      <c r="ALR72" s="129"/>
      <c r="ALS72" s="129"/>
      <c r="ALT72" s="129"/>
      <c r="ALU72" s="129"/>
      <c r="ALV72" s="129"/>
      <c r="ALW72" s="129"/>
      <c r="ALX72" s="129"/>
      <c r="ALY72" s="129"/>
      <c r="ALZ72" s="129"/>
      <c r="AMA72" s="129"/>
      <c r="AMB72" s="129"/>
      <c r="AMC72" s="129"/>
      <c r="AMD72" s="129"/>
      <c r="AME72" s="129"/>
      <c r="AMF72" s="129"/>
      <c r="AMG72" s="129"/>
      <c r="AMH72" s="129"/>
      <c r="AMI72" s="129"/>
      <c r="AMJ72" s="129"/>
      <c r="AMK72" s="129"/>
    </row>
    <row r="73" spans="1:1025" s="131" customFormat="1">
      <c r="A73" s="129" t="s">
        <v>17</v>
      </c>
      <c r="B73" s="169" t="s">
        <v>216</v>
      </c>
      <c r="C73" s="156" t="str">
        <f>VLOOKUP(B73,A_soortinfo!C:F,4,FALSE)</f>
        <v>KW</v>
      </c>
      <c r="D73" s="181">
        <v>0</v>
      </c>
      <c r="E73" s="181">
        <v>0</v>
      </c>
      <c r="F73" s="181">
        <v>0</v>
      </c>
      <c r="G73" s="181">
        <v>0</v>
      </c>
      <c r="H73" s="181">
        <v>0</v>
      </c>
      <c r="I73" s="181">
        <v>0</v>
      </c>
      <c r="J73" s="181">
        <v>0</v>
      </c>
      <c r="K73" s="181">
        <v>0</v>
      </c>
      <c r="L73" s="165"/>
      <c r="M73" s="166"/>
      <c r="N73" s="181">
        <v>0</v>
      </c>
      <c r="O73" s="132"/>
      <c r="P73" s="132"/>
      <c r="Q73" s="181">
        <v>0.75</v>
      </c>
      <c r="R73" s="132"/>
      <c r="S73" s="132"/>
      <c r="T73" s="181">
        <v>0</v>
      </c>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29"/>
      <c r="BM73" s="129"/>
      <c r="BN73" s="129"/>
      <c r="BO73" s="129"/>
      <c r="BP73" s="129"/>
      <c r="BQ73" s="129"/>
      <c r="BR73" s="129"/>
      <c r="BS73" s="129"/>
      <c r="BT73" s="129"/>
      <c r="BU73" s="129"/>
      <c r="BV73" s="129"/>
      <c r="BW73" s="129"/>
      <c r="BX73" s="129"/>
      <c r="BY73" s="129"/>
      <c r="BZ73" s="129"/>
      <c r="CA73" s="129"/>
      <c r="CB73" s="129"/>
      <c r="CC73" s="129"/>
      <c r="CD73" s="129"/>
      <c r="CE73" s="129"/>
      <c r="CF73" s="129"/>
      <c r="CG73" s="129"/>
      <c r="CH73" s="129"/>
      <c r="CI73" s="129"/>
      <c r="CJ73" s="129"/>
      <c r="CK73" s="129"/>
      <c r="CL73" s="129"/>
      <c r="CM73" s="129"/>
      <c r="CN73" s="129"/>
      <c r="CO73" s="129"/>
      <c r="CP73" s="129"/>
      <c r="CQ73" s="129"/>
      <c r="CR73" s="129"/>
      <c r="CS73" s="129"/>
      <c r="CT73" s="129"/>
      <c r="CU73" s="129"/>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X73" s="129"/>
      <c r="FY73" s="129"/>
      <c r="FZ73" s="129"/>
      <c r="GA73" s="129"/>
      <c r="GB73" s="129"/>
      <c r="GC73" s="129"/>
      <c r="GD73" s="129"/>
      <c r="GE73" s="129"/>
      <c r="GF73" s="129"/>
      <c r="GG73" s="129"/>
      <c r="GH73" s="129"/>
      <c r="GI73" s="129"/>
      <c r="GJ73" s="129"/>
      <c r="GK73" s="129"/>
      <c r="GL73" s="129"/>
      <c r="GM73" s="129"/>
      <c r="GN73" s="129"/>
      <c r="GO73" s="129"/>
      <c r="GP73" s="129"/>
      <c r="GQ73" s="129"/>
      <c r="GR73" s="129"/>
      <c r="GS73" s="129"/>
      <c r="GT73" s="129"/>
      <c r="GU73" s="129"/>
      <c r="GV73" s="129"/>
      <c r="GW73" s="129"/>
      <c r="GX73" s="129"/>
      <c r="GY73" s="129"/>
      <c r="GZ73" s="129"/>
      <c r="HA73" s="129"/>
      <c r="HB73" s="129"/>
      <c r="HC73" s="129"/>
      <c r="HD73" s="129"/>
      <c r="HE73" s="129"/>
      <c r="HF73" s="129"/>
      <c r="HG73" s="129"/>
      <c r="HH73" s="129"/>
      <c r="HI73" s="129"/>
      <c r="HJ73" s="129"/>
      <c r="HK73" s="129"/>
      <c r="HL73" s="129"/>
      <c r="HM73" s="129"/>
      <c r="HN73" s="129"/>
      <c r="HO73" s="129"/>
      <c r="HP73" s="129"/>
      <c r="HQ73" s="129"/>
      <c r="HR73" s="129"/>
      <c r="HS73" s="129"/>
      <c r="HT73" s="129"/>
      <c r="HU73" s="129"/>
      <c r="HV73" s="129"/>
      <c r="HW73" s="129"/>
      <c r="HX73" s="129"/>
      <c r="HY73" s="129"/>
      <c r="HZ73" s="129"/>
      <c r="IA73" s="129"/>
      <c r="IB73" s="129"/>
      <c r="IC73" s="129"/>
      <c r="ID73" s="129"/>
      <c r="IE73" s="129"/>
      <c r="IF73" s="129"/>
      <c r="IG73" s="129"/>
      <c r="IH73" s="129"/>
      <c r="II73" s="129"/>
      <c r="IJ73" s="129"/>
      <c r="IK73" s="129"/>
      <c r="IL73" s="129"/>
      <c r="IM73" s="129"/>
      <c r="IN73" s="129"/>
      <c r="IO73" s="129"/>
      <c r="IP73" s="129"/>
      <c r="IQ73" s="129"/>
      <c r="IR73" s="129"/>
      <c r="IS73" s="129"/>
      <c r="IT73" s="129"/>
      <c r="IU73" s="129"/>
      <c r="IV73" s="129"/>
      <c r="IW73" s="129"/>
      <c r="IX73" s="129"/>
      <c r="IY73" s="129"/>
      <c r="IZ73" s="129"/>
      <c r="JA73" s="129"/>
      <c r="JB73" s="129"/>
      <c r="JC73" s="129"/>
      <c r="JD73" s="129"/>
      <c r="JE73" s="129"/>
      <c r="JF73" s="129"/>
      <c r="JG73" s="129"/>
      <c r="JH73" s="129"/>
      <c r="JI73" s="129"/>
      <c r="JJ73" s="129"/>
      <c r="JK73" s="129"/>
      <c r="JL73" s="129"/>
      <c r="JM73" s="129"/>
      <c r="JN73" s="129"/>
      <c r="JO73" s="129"/>
      <c r="JP73" s="129"/>
      <c r="JQ73" s="129"/>
      <c r="JR73" s="129"/>
      <c r="JS73" s="129"/>
      <c r="JT73" s="129"/>
      <c r="JU73" s="129"/>
      <c r="JV73" s="129"/>
      <c r="JW73" s="129"/>
      <c r="JX73" s="129"/>
      <c r="JY73" s="129"/>
      <c r="JZ73" s="129"/>
      <c r="KA73" s="129"/>
      <c r="KB73" s="129"/>
      <c r="KC73" s="129"/>
      <c r="KD73" s="129"/>
      <c r="KE73" s="129"/>
      <c r="KF73" s="129"/>
      <c r="KG73" s="129"/>
      <c r="KH73" s="129"/>
      <c r="KI73" s="129"/>
      <c r="KJ73" s="129"/>
      <c r="KK73" s="129"/>
      <c r="KL73" s="129"/>
      <c r="KM73" s="129"/>
      <c r="KN73" s="129"/>
      <c r="KO73" s="129"/>
      <c r="KP73" s="129"/>
      <c r="KQ73" s="129"/>
      <c r="KR73" s="129"/>
      <c r="KS73" s="129"/>
      <c r="KT73" s="129"/>
      <c r="KU73" s="129"/>
      <c r="KV73" s="129"/>
      <c r="KW73" s="129"/>
      <c r="KX73" s="129"/>
      <c r="KY73" s="129"/>
      <c r="KZ73" s="129"/>
      <c r="LA73" s="129"/>
      <c r="LB73" s="129"/>
      <c r="LC73" s="129"/>
      <c r="LD73" s="129"/>
      <c r="LE73" s="129"/>
      <c r="LF73" s="129"/>
      <c r="LG73" s="129"/>
      <c r="LH73" s="129"/>
      <c r="LI73" s="129"/>
      <c r="LJ73" s="129"/>
      <c r="LK73" s="129"/>
      <c r="LL73" s="129"/>
      <c r="LM73" s="129"/>
      <c r="LN73" s="129"/>
      <c r="LO73" s="129"/>
      <c r="LP73" s="129"/>
      <c r="LQ73" s="129"/>
      <c r="LR73" s="129"/>
      <c r="LS73" s="129"/>
      <c r="LT73" s="129"/>
      <c r="LU73" s="129"/>
      <c r="LV73" s="129"/>
      <c r="LW73" s="129"/>
      <c r="LX73" s="129"/>
      <c r="LY73" s="129"/>
      <c r="LZ73" s="129"/>
      <c r="MA73" s="129"/>
      <c r="MB73" s="129"/>
      <c r="MC73" s="129"/>
      <c r="MD73" s="129"/>
      <c r="ME73" s="129"/>
      <c r="MF73" s="129"/>
      <c r="MG73" s="129"/>
      <c r="MH73" s="129"/>
      <c r="MI73" s="129"/>
      <c r="MJ73" s="129"/>
      <c r="MK73" s="129"/>
      <c r="ML73" s="129"/>
      <c r="MM73" s="129"/>
      <c r="MN73" s="129"/>
      <c r="MO73" s="129"/>
      <c r="MP73" s="129"/>
      <c r="MQ73" s="129"/>
      <c r="MR73" s="129"/>
      <c r="MS73" s="129"/>
      <c r="MT73" s="129"/>
      <c r="MU73" s="129"/>
      <c r="MV73" s="129"/>
      <c r="MW73" s="129"/>
      <c r="MX73" s="129"/>
      <c r="MY73" s="129"/>
      <c r="MZ73" s="129"/>
      <c r="NA73" s="129"/>
      <c r="NB73" s="129"/>
      <c r="NC73" s="129"/>
      <c r="ND73" s="129"/>
      <c r="NE73" s="129"/>
      <c r="NF73" s="129"/>
      <c r="NG73" s="129"/>
      <c r="NH73" s="129"/>
      <c r="NI73" s="129"/>
      <c r="NJ73" s="129"/>
      <c r="NK73" s="129"/>
      <c r="NL73" s="129"/>
      <c r="NM73" s="129"/>
      <c r="NN73" s="129"/>
      <c r="NO73" s="129"/>
      <c r="NP73" s="129"/>
      <c r="NQ73" s="129"/>
      <c r="NR73" s="129"/>
      <c r="NS73" s="129"/>
      <c r="NT73" s="129"/>
      <c r="NU73" s="129"/>
      <c r="NV73" s="129"/>
      <c r="NW73" s="129"/>
      <c r="NX73" s="129"/>
      <c r="NY73" s="129"/>
      <c r="NZ73" s="129"/>
      <c r="OA73" s="129"/>
      <c r="OB73" s="129"/>
      <c r="OC73" s="129"/>
      <c r="OD73" s="129"/>
      <c r="OE73" s="129"/>
      <c r="OF73" s="129"/>
      <c r="OG73" s="129"/>
      <c r="OH73" s="129"/>
      <c r="OI73" s="129"/>
      <c r="OJ73" s="129"/>
      <c r="OK73" s="129"/>
      <c r="OL73" s="129"/>
      <c r="OM73" s="129"/>
      <c r="ON73" s="129"/>
      <c r="OO73" s="129"/>
      <c r="OP73" s="129"/>
      <c r="OQ73" s="129"/>
      <c r="OR73" s="129"/>
      <c r="OS73" s="129"/>
      <c r="OT73" s="129"/>
      <c r="OU73" s="129"/>
      <c r="OV73" s="129"/>
      <c r="OW73" s="129"/>
      <c r="OX73" s="129"/>
      <c r="OY73" s="129"/>
      <c r="OZ73" s="129"/>
      <c r="PA73" s="129"/>
      <c r="PB73" s="129"/>
      <c r="PC73" s="129"/>
      <c r="PD73" s="129"/>
      <c r="PE73" s="129"/>
      <c r="PF73" s="129"/>
      <c r="PG73" s="129"/>
      <c r="PH73" s="129"/>
      <c r="PI73" s="129"/>
      <c r="PJ73" s="129"/>
      <c r="PK73" s="129"/>
      <c r="PL73" s="129"/>
      <c r="PM73" s="129"/>
      <c r="PN73" s="129"/>
      <c r="PO73" s="129"/>
      <c r="PP73" s="129"/>
      <c r="PQ73" s="129"/>
      <c r="PR73" s="129"/>
      <c r="PS73" s="129"/>
      <c r="PT73" s="129"/>
      <c r="PU73" s="129"/>
      <c r="PV73" s="129"/>
      <c r="PW73" s="129"/>
      <c r="PX73" s="129"/>
      <c r="PY73" s="129"/>
      <c r="PZ73" s="129"/>
      <c r="QA73" s="129"/>
      <c r="QB73" s="129"/>
      <c r="QC73" s="129"/>
      <c r="QD73" s="129"/>
      <c r="QE73" s="129"/>
      <c r="QF73" s="129"/>
      <c r="QG73" s="129"/>
      <c r="QH73" s="129"/>
      <c r="QI73" s="129"/>
      <c r="QJ73" s="129"/>
      <c r="QK73" s="129"/>
      <c r="QL73" s="129"/>
      <c r="QM73" s="129"/>
      <c r="QN73" s="129"/>
      <c r="QO73" s="129"/>
      <c r="QP73" s="129"/>
      <c r="QQ73" s="129"/>
      <c r="QR73" s="129"/>
      <c r="QS73" s="129"/>
      <c r="QT73" s="129"/>
      <c r="QU73" s="129"/>
      <c r="QV73" s="129"/>
      <c r="QW73" s="129"/>
      <c r="QX73" s="129"/>
      <c r="QY73" s="129"/>
      <c r="QZ73" s="129"/>
      <c r="RA73" s="129"/>
      <c r="RB73" s="129"/>
      <c r="RC73" s="129"/>
      <c r="RD73" s="129"/>
      <c r="RE73" s="129"/>
      <c r="RF73" s="129"/>
      <c r="RG73" s="129"/>
      <c r="RH73" s="129"/>
      <c r="RI73" s="129"/>
      <c r="RJ73" s="129"/>
      <c r="RK73" s="129"/>
      <c r="RL73" s="129"/>
      <c r="RM73" s="129"/>
      <c r="RN73" s="129"/>
      <c r="RO73" s="129"/>
      <c r="RP73" s="129"/>
      <c r="RQ73" s="129"/>
      <c r="RR73" s="129"/>
      <c r="RS73" s="129"/>
      <c r="RT73" s="129"/>
      <c r="RU73" s="129"/>
      <c r="RV73" s="129"/>
      <c r="RW73" s="129"/>
      <c r="RX73" s="129"/>
      <c r="RY73" s="129"/>
      <c r="RZ73" s="129"/>
      <c r="SA73" s="129"/>
      <c r="SB73" s="129"/>
      <c r="SC73" s="129"/>
      <c r="SD73" s="129"/>
      <c r="SE73" s="129"/>
      <c r="SF73" s="129"/>
      <c r="SG73" s="129"/>
      <c r="SH73" s="129"/>
      <c r="SI73" s="129"/>
      <c r="SJ73" s="129"/>
      <c r="SK73" s="129"/>
      <c r="SL73" s="129"/>
      <c r="SM73" s="129"/>
      <c r="SN73" s="129"/>
      <c r="SO73" s="129"/>
      <c r="SP73" s="129"/>
      <c r="SQ73" s="129"/>
      <c r="SR73" s="129"/>
      <c r="SS73" s="129"/>
      <c r="ST73" s="129"/>
      <c r="SU73" s="129"/>
      <c r="SV73" s="129"/>
      <c r="SW73" s="129"/>
      <c r="SX73" s="129"/>
      <c r="SY73" s="129"/>
      <c r="SZ73" s="129"/>
      <c r="TA73" s="129"/>
      <c r="TB73" s="129"/>
      <c r="TC73" s="129"/>
      <c r="TD73" s="129"/>
      <c r="TE73" s="129"/>
      <c r="TF73" s="129"/>
      <c r="TG73" s="129"/>
      <c r="TH73" s="129"/>
      <c r="TI73" s="129"/>
      <c r="TJ73" s="129"/>
      <c r="TK73" s="129"/>
      <c r="TL73" s="129"/>
      <c r="TM73" s="129"/>
      <c r="TN73" s="129"/>
      <c r="TO73" s="129"/>
      <c r="TP73" s="129"/>
      <c r="TQ73" s="129"/>
      <c r="TR73" s="129"/>
      <c r="TS73" s="129"/>
      <c r="TT73" s="129"/>
      <c r="TU73" s="129"/>
      <c r="TV73" s="129"/>
      <c r="TW73" s="129"/>
      <c r="TX73" s="129"/>
      <c r="TY73" s="129"/>
      <c r="TZ73" s="129"/>
      <c r="UA73" s="129"/>
      <c r="UB73" s="129"/>
      <c r="UC73" s="129"/>
      <c r="UD73" s="129"/>
      <c r="UE73" s="129"/>
      <c r="UF73" s="129"/>
      <c r="UG73" s="129"/>
      <c r="UH73" s="129"/>
      <c r="UI73" s="129"/>
      <c r="UJ73" s="129"/>
      <c r="UK73" s="129"/>
      <c r="UL73" s="129"/>
      <c r="UM73" s="129"/>
      <c r="UN73" s="129"/>
      <c r="UO73" s="129"/>
      <c r="UP73" s="129"/>
      <c r="UQ73" s="129"/>
      <c r="UR73" s="129"/>
      <c r="US73" s="129"/>
      <c r="UT73" s="129"/>
      <c r="UU73" s="129"/>
      <c r="UV73" s="129"/>
      <c r="UW73" s="129"/>
      <c r="UX73" s="129"/>
      <c r="UY73" s="129"/>
      <c r="UZ73" s="129"/>
      <c r="VA73" s="129"/>
      <c r="VB73" s="129"/>
      <c r="VC73" s="129"/>
      <c r="VD73" s="129"/>
      <c r="VE73" s="129"/>
      <c r="VF73" s="129"/>
      <c r="VG73" s="129"/>
      <c r="VH73" s="129"/>
      <c r="VI73" s="129"/>
      <c r="VJ73" s="129"/>
      <c r="VK73" s="129"/>
      <c r="VL73" s="129"/>
      <c r="VM73" s="129"/>
      <c r="VN73" s="129"/>
      <c r="VO73" s="129"/>
      <c r="VP73" s="129"/>
      <c r="VQ73" s="129"/>
      <c r="VR73" s="129"/>
      <c r="VS73" s="129"/>
      <c r="VT73" s="129"/>
      <c r="VU73" s="129"/>
      <c r="VV73" s="129"/>
      <c r="VW73" s="129"/>
      <c r="VX73" s="129"/>
      <c r="VY73" s="129"/>
      <c r="VZ73" s="129"/>
      <c r="WA73" s="129"/>
      <c r="WB73" s="129"/>
      <c r="WC73" s="129"/>
      <c r="WD73" s="129"/>
      <c r="WE73" s="129"/>
      <c r="WF73" s="129"/>
      <c r="WG73" s="129"/>
      <c r="WH73" s="129"/>
      <c r="WI73" s="129"/>
      <c r="WJ73" s="129"/>
      <c r="WK73" s="129"/>
      <c r="WL73" s="129"/>
      <c r="WM73" s="129"/>
      <c r="WN73" s="129"/>
      <c r="WO73" s="129"/>
      <c r="WP73" s="129"/>
      <c r="WQ73" s="129"/>
      <c r="WR73" s="129"/>
      <c r="WS73" s="129"/>
      <c r="WT73" s="129"/>
      <c r="WU73" s="129"/>
      <c r="WV73" s="129"/>
      <c r="WW73" s="129"/>
      <c r="WX73" s="129"/>
      <c r="WY73" s="129"/>
      <c r="WZ73" s="129"/>
      <c r="XA73" s="129"/>
      <c r="XB73" s="129"/>
      <c r="XC73" s="129"/>
      <c r="XD73" s="129"/>
      <c r="XE73" s="129"/>
      <c r="XF73" s="129"/>
      <c r="XG73" s="129"/>
      <c r="XH73" s="129"/>
      <c r="XI73" s="129"/>
      <c r="XJ73" s="129"/>
      <c r="XK73" s="129"/>
      <c r="XL73" s="129"/>
      <c r="XM73" s="129"/>
      <c r="XN73" s="129"/>
      <c r="XO73" s="129"/>
      <c r="XP73" s="129"/>
      <c r="XQ73" s="129"/>
      <c r="XR73" s="129"/>
      <c r="XS73" s="129"/>
      <c r="XT73" s="129"/>
      <c r="XU73" s="129"/>
      <c r="XV73" s="129"/>
      <c r="XW73" s="129"/>
      <c r="XX73" s="129"/>
      <c r="XY73" s="129"/>
      <c r="XZ73" s="129"/>
      <c r="YA73" s="129"/>
      <c r="YB73" s="129"/>
      <c r="YC73" s="129"/>
      <c r="YD73" s="129"/>
      <c r="YE73" s="129"/>
      <c r="YF73" s="129"/>
      <c r="YG73" s="129"/>
      <c r="YH73" s="129"/>
      <c r="YI73" s="129"/>
      <c r="YJ73" s="129"/>
      <c r="YK73" s="129"/>
      <c r="YL73" s="129"/>
      <c r="YM73" s="129"/>
      <c r="YN73" s="129"/>
      <c r="YO73" s="129"/>
      <c r="YP73" s="129"/>
      <c r="YQ73" s="129"/>
      <c r="YR73" s="129"/>
      <c r="YS73" s="129"/>
      <c r="YT73" s="129"/>
      <c r="YU73" s="129"/>
      <c r="YV73" s="129"/>
      <c r="YW73" s="129"/>
      <c r="YX73" s="129"/>
      <c r="YY73" s="129"/>
      <c r="YZ73" s="129"/>
      <c r="ZA73" s="129"/>
      <c r="ZB73" s="129"/>
      <c r="ZC73" s="129"/>
      <c r="ZD73" s="129"/>
      <c r="ZE73" s="129"/>
      <c r="ZF73" s="129"/>
      <c r="ZG73" s="129"/>
      <c r="ZH73" s="129"/>
      <c r="ZI73" s="129"/>
      <c r="ZJ73" s="129"/>
      <c r="ZK73" s="129"/>
      <c r="ZL73" s="129"/>
      <c r="ZM73" s="129"/>
      <c r="ZN73" s="129"/>
      <c r="ZO73" s="129"/>
      <c r="ZP73" s="129"/>
      <c r="ZQ73" s="129"/>
      <c r="ZR73" s="129"/>
      <c r="ZS73" s="129"/>
      <c r="ZT73" s="129"/>
      <c r="ZU73" s="129"/>
      <c r="ZV73" s="129"/>
      <c r="ZW73" s="129"/>
      <c r="ZX73" s="129"/>
      <c r="ZY73" s="129"/>
      <c r="ZZ73" s="129"/>
      <c r="AAA73" s="129"/>
      <c r="AAB73" s="129"/>
      <c r="AAC73" s="129"/>
      <c r="AAD73" s="129"/>
      <c r="AAE73" s="129"/>
      <c r="AAF73" s="129"/>
      <c r="AAG73" s="129"/>
      <c r="AAH73" s="129"/>
      <c r="AAI73" s="129"/>
      <c r="AAJ73" s="129"/>
      <c r="AAK73" s="129"/>
      <c r="AAL73" s="129"/>
      <c r="AAM73" s="129"/>
      <c r="AAN73" s="129"/>
      <c r="AAO73" s="129"/>
      <c r="AAP73" s="129"/>
      <c r="AAQ73" s="129"/>
      <c r="AAR73" s="129"/>
      <c r="AAS73" s="129"/>
      <c r="AAT73" s="129"/>
      <c r="AAU73" s="129"/>
      <c r="AAV73" s="129"/>
      <c r="AAW73" s="129"/>
      <c r="AAX73" s="129"/>
      <c r="AAY73" s="129"/>
      <c r="AAZ73" s="129"/>
      <c r="ABA73" s="129"/>
      <c r="ABB73" s="129"/>
      <c r="ABC73" s="129"/>
      <c r="ABD73" s="129"/>
      <c r="ABE73" s="129"/>
      <c r="ABF73" s="129"/>
      <c r="ABG73" s="129"/>
      <c r="ABH73" s="129"/>
      <c r="ABI73" s="129"/>
      <c r="ABJ73" s="129"/>
      <c r="ABK73" s="129"/>
      <c r="ABL73" s="129"/>
      <c r="ABM73" s="129"/>
      <c r="ABN73" s="129"/>
      <c r="ABO73" s="129"/>
      <c r="ABP73" s="129"/>
      <c r="ABQ73" s="129"/>
      <c r="ABR73" s="129"/>
      <c r="ABS73" s="129"/>
      <c r="ABT73" s="129"/>
      <c r="ABU73" s="129"/>
      <c r="ABV73" s="129"/>
      <c r="ABW73" s="129"/>
      <c r="ABX73" s="129"/>
      <c r="ABY73" s="129"/>
      <c r="ABZ73" s="129"/>
      <c r="ACA73" s="129"/>
      <c r="ACB73" s="129"/>
      <c r="ACC73" s="129"/>
      <c r="ACD73" s="129"/>
      <c r="ACE73" s="129"/>
      <c r="ACF73" s="129"/>
      <c r="ACG73" s="129"/>
      <c r="ACH73" s="129"/>
      <c r="ACI73" s="129"/>
      <c r="ACJ73" s="129"/>
      <c r="ACK73" s="129"/>
      <c r="ACL73" s="129"/>
      <c r="ACM73" s="129"/>
      <c r="ACN73" s="129"/>
      <c r="ACO73" s="129"/>
      <c r="ACP73" s="129"/>
      <c r="ACQ73" s="129"/>
      <c r="ACR73" s="129"/>
      <c r="ACS73" s="129"/>
      <c r="ACT73" s="129"/>
      <c r="ACU73" s="129"/>
      <c r="ACV73" s="129"/>
      <c r="ACW73" s="129"/>
      <c r="ACX73" s="129"/>
      <c r="ACY73" s="129"/>
      <c r="ACZ73" s="129"/>
      <c r="ADA73" s="129"/>
      <c r="ADB73" s="129"/>
      <c r="ADC73" s="129"/>
      <c r="ADD73" s="129"/>
      <c r="ADE73" s="129"/>
      <c r="ADF73" s="129"/>
      <c r="ADG73" s="129"/>
      <c r="ADH73" s="129"/>
      <c r="ADI73" s="129"/>
      <c r="ADJ73" s="129"/>
      <c r="ADK73" s="129"/>
      <c r="ADL73" s="129"/>
      <c r="ADM73" s="129"/>
      <c r="ADN73" s="129"/>
      <c r="ADO73" s="129"/>
      <c r="ADP73" s="129"/>
      <c r="ADQ73" s="129"/>
      <c r="ADR73" s="129"/>
      <c r="ADS73" s="129"/>
      <c r="ADT73" s="129"/>
      <c r="ADU73" s="129"/>
      <c r="ADV73" s="129"/>
      <c r="ADW73" s="129"/>
      <c r="ADX73" s="129"/>
      <c r="ADY73" s="129"/>
      <c r="ADZ73" s="129"/>
      <c r="AEA73" s="129"/>
      <c r="AEB73" s="129"/>
      <c r="AEC73" s="129"/>
      <c r="AED73" s="129"/>
      <c r="AEE73" s="129"/>
      <c r="AEF73" s="129"/>
      <c r="AEG73" s="129"/>
      <c r="AEH73" s="129"/>
      <c r="AEI73" s="129"/>
      <c r="AEJ73" s="129"/>
      <c r="AEK73" s="129"/>
      <c r="AEL73" s="129"/>
      <c r="AEM73" s="129"/>
      <c r="AEN73" s="129"/>
      <c r="AEO73" s="129"/>
      <c r="AEP73" s="129"/>
      <c r="AEQ73" s="129"/>
      <c r="AER73" s="129"/>
      <c r="AES73" s="129"/>
      <c r="AET73" s="129"/>
      <c r="AEU73" s="129"/>
      <c r="AEV73" s="129"/>
      <c r="AEW73" s="129"/>
      <c r="AEX73" s="129"/>
      <c r="AEY73" s="129"/>
      <c r="AEZ73" s="129"/>
      <c r="AFA73" s="129"/>
      <c r="AFB73" s="129"/>
      <c r="AFC73" s="129"/>
      <c r="AFD73" s="129"/>
      <c r="AFE73" s="129"/>
      <c r="AFF73" s="129"/>
      <c r="AFG73" s="129"/>
      <c r="AFH73" s="129"/>
      <c r="AFI73" s="129"/>
      <c r="AFJ73" s="129"/>
      <c r="AFK73" s="129"/>
      <c r="AFL73" s="129"/>
      <c r="AFM73" s="129"/>
      <c r="AFN73" s="129"/>
      <c r="AFO73" s="129"/>
      <c r="AFP73" s="129"/>
      <c r="AFQ73" s="129"/>
      <c r="AFR73" s="129"/>
      <c r="AFS73" s="129"/>
      <c r="AFT73" s="129"/>
      <c r="AFU73" s="129"/>
      <c r="AFV73" s="129"/>
      <c r="AFW73" s="129"/>
      <c r="AFX73" s="129"/>
      <c r="AFY73" s="129"/>
      <c r="AFZ73" s="129"/>
      <c r="AGA73" s="129"/>
      <c r="AGB73" s="129"/>
      <c r="AGC73" s="129"/>
      <c r="AGD73" s="129"/>
      <c r="AGE73" s="129"/>
      <c r="AGF73" s="129"/>
      <c r="AGG73" s="129"/>
      <c r="AGH73" s="129"/>
      <c r="AGI73" s="129"/>
      <c r="AGJ73" s="129"/>
      <c r="AGK73" s="129"/>
      <c r="AGL73" s="129"/>
      <c r="AGM73" s="129"/>
      <c r="AGN73" s="129"/>
      <c r="AGO73" s="129"/>
      <c r="AGP73" s="129"/>
      <c r="AGQ73" s="129"/>
      <c r="AGR73" s="129"/>
      <c r="AGS73" s="129"/>
      <c r="AGT73" s="129"/>
      <c r="AGU73" s="129"/>
      <c r="AGV73" s="129"/>
      <c r="AGW73" s="129"/>
      <c r="AGX73" s="129"/>
      <c r="AGY73" s="129"/>
      <c r="AGZ73" s="129"/>
      <c r="AHA73" s="129"/>
      <c r="AHB73" s="129"/>
      <c r="AHC73" s="129"/>
      <c r="AHD73" s="129"/>
      <c r="AHE73" s="129"/>
      <c r="AHF73" s="129"/>
      <c r="AHG73" s="129"/>
      <c r="AHH73" s="129"/>
      <c r="AHI73" s="129"/>
      <c r="AHJ73" s="129"/>
      <c r="AHK73" s="129"/>
      <c r="AHL73" s="129"/>
      <c r="AHM73" s="129"/>
      <c r="AHN73" s="129"/>
      <c r="AHO73" s="129"/>
      <c r="AHP73" s="129"/>
      <c r="AHQ73" s="129"/>
      <c r="AHR73" s="129"/>
      <c r="AHS73" s="129"/>
      <c r="AHT73" s="129"/>
      <c r="AHU73" s="129"/>
      <c r="AHV73" s="129"/>
      <c r="AHW73" s="129"/>
      <c r="AHX73" s="129"/>
      <c r="AHY73" s="129"/>
      <c r="AHZ73" s="129"/>
      <c r="AIA73" s="129"/>
      <c r="AIB73" s="129"/>
      <c r="AIC73" s="129"/>
      <c r="AID73" s="129"/>
      <c r="AIE73" s="129"/>
      <c r="AIF73" s="129"/>
      <c r="AIG73" s="129"/>
      <c r="AIH73" s="129"/>
      <c r="AII73" s="129"/>
      <c r="AIJ73" s="129"/>
      <c r="AIK73" s="129"/>
      <c r="AIL73" s="129"/>
      <c r="AIM73" s="129"/>
      <c r="AIN73" s="129"/>
      <c r="AIO73" s="129"/>
      <c r="AIP73" s="129"/>
      <c r="AIQ73" s="129"/>
      <c r="AIR73" s="129"/>
      <c r="AIS73" s="129"/>
      <c r="AIT73" s="129"/>
      <c r="AIU73" s="129"/>
      <c r="AIV73" s="129"/>
      <c r="AIW73" s="129"/>
      <c r="AIX73" s="129"/>
      <c r="AIY73" s="129"/>
      <c r="AIZ73" s="129"/>
      <c r="AJA73" s="129"/>
      <c r="AJB73" s="129"/>
      <c r="AJC73" s="129"/>
      <c r="AJD73" s="129"/>
      <c r="AJE73" s="129"/>
      <c r="AJF73" s="129"/>
      <c r="AJG73" s="129"/>
      <c r="AJH73" s="129"/>
      <c r="AJI73" s="129"/>
      <c r="AJJ73" s="129"/>
      <c r="AJK73" s="129"/>
      <c r="AJL73" s="129"/>
      <c r="AJM73" s="129"/>
      <c r="AJN73" s="129"/>
      <c r="AJO73" s="129"/>
      <c r="AJP73" s="129"/>
      <c r="AJQ73" s="129"/>
      <c r="AJR73" s="129"/>
      <c r="AJS73" s="129"/>
      <c r="AJT73" s="129"/>
      <c r="AJU73" s="129"/>
      <c r="AJV73" s="129"/>
      <c r="AJW73" s="129"/>
      <c r="AJX73" s="129"/>
      <c r="AJY73" s="129"/>
      <c r="AJZ73" s="129"/>
      <c r="AKA73" s="129"/>
      <c r="AKB73" s="129"/>
      <c r="AKC73" s="129"/>
      <c r="AKD73" s="129"/>
      <c r="AKE73" s="129"/>
      <c r="AKF73" s="129"/>
      <c r="AKG73" s="129"/>
      <c r="AKH73" s="129"/>
      <c r="AKI73" s="129"/>
      <c r="AKJ73" s="129"/>
      <c r="AKK73" s="129"/>
      <c r="AKL73" s="129"/>
      <c r="AKM73" s="129"/>
      <c r="AKN73" s="129"/>
      <c r="AKO73" s="129"/>
      <c r="AKP73" s="129"/>
      <c r="AKQ73" s="129"/>
      <c r="AKR73" s="129"/>
      <c r="AKS73" s="129"/>
      <c r="AKT73" s="129"/>
      <c r="AKU73" s="129"/>
      <c r="AKV73" s="129"/>
      <c r="AKW73" s="129"/>
      <c r="AKX73" s="129"/>
      <c r="AKY73" s="129"/>
      <c r="AKZ73" s="129"/>
      <c r="ALA73" s="129"/>
      <c r="ALB73" s="129"/>
      <c r="ALC73" s="129"/>
      <c r="ALD73" s="129"/>
      <c r="ALE73" s="129"/>
      <c r="ALF73" s="129"/>
      <c r="ALG73" s="129"/>
      <c r="ALH73" s="129"/>
      <c r="ALI73" s="129"/>
      <c r="ALJ73" s="129"/>
      <c r="ALK73" s="129"/>
      <c r="ALL73" s="129"/>
      <c r="ALM73" s="129"/>
      <c r="ALN73" s="129"/>
      <c r="ALO73" s="129"/>
      <c r="ALP73" s="129"/>
      <c r="ALQ73" s="129"/>
      <c r="ALR73" s="129"/>
      <c r="ALS73" s="129"/>
      <c r="ALT73" s="129"/>
      <c r="ALU73" s="129"/>
      <c r="ALV73" s="129"/>
      <c r="ALW73" s="129"/>
      <c r="ALX73" s="129"/>
      <c r="ALY73" s="129"/>
      <c r="ALZ73" s="129"/>
      <c r="AMA73" s="129"/>
      <c r="AMB73" s="129"/>
      <c r="AMC73" s="129"/>
      <c r="AMD73" s="129"/>
      <c r="AME73" s="129"/>
      <c r="AMF73" s="129"/>
      <c r="AMG73" s="129"/>
      <c r="AMH73" s="129"/>
      <c r="AMI73" s="129"/>
      <c r="AMJ73" s="129"/>
      <c r="AMK73" s="129"/>
    </row>
    <row r="74" spans="1:1025" s="131" customFormat="1">
      <c r="A74" s="129" t="s">
        <v>11</v>
      </c>
      <c r="B74" s="169" t="s">
        <v>79</v>
      </c>
      <c r="C74" s="156" t="str">
        <f>VLOOKUP(B74,A_soortinfo!C:F,4,FALSE)</f>
        <v>BE</v>
      </c>
      <c r="D74" s="181">
        <v>0</v>
      </c>
      <c r="E74" s="181">
        <v>0</v>
      </c>
      <c r="F74" s="181">
        <v>0</v>
      </c>
      <c r="G74" s="181">
        <v>0</v>
      </c>
      <c r="H74" s="181">
        <v>0</v>
      </c>
      <c r="I74" s="181">
        <v>0</v>
      </c>
      <c r="J74" s="181">
        <v>0</v>
      </c>
      <c r="K74" s="181">
        <v>0</v>
      </c>
      <c r="L74" s="165"/>
      <c r="M74" s="166"/>
      <c r="N74" s="181">
        <v>0</v>
      </c>
      <c r="O74" s="132"/>
      <c r="P74" s="132"/>
      <c r="Q74" s="181">
        <v>0.55000000000000004</v>
      </c>
      <c r="R74" s="132"/>
      <c r="S74" s="132"/>
      <c r="T74" s="181">
        <v>2.7632500000000002</v>
      </c>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29"/>
      <c r="AY74" s="129"/>
      <c r="AZ74" s="129"/>
      <c r="BA74" s="129"/>
      <c r="BB74" s="129"/>
      <c r="BC74" s="129"/>
      <c r="BD74" s="129"/>
      <c r="BE74" s="129"/>
      <c r="BF74" s="129"/>
      <c r="BG74" s="129"/>
      <c r="BH74" s="129"/>
      <c r="BI74" s="129"/>
      <c r="BJ74" s="129"/>
      <c r="BK74" s="129"/>
      <c r="BL74" s="129"/>
      <c r="BM74" s="129"/>
      <c r="BN74" s="129"/>
      <c r="BO74" s="129"/>
      <c r="BP74" s="129"/>
      <c r="BQ74" s="129"/>
      <c r="BR74" s="129"/>
      <c r="BS74" s="129"/>
      <c r="BT74" s="129"/>
      <c r="BU74" s="129"/>
      <c r="BV74" s="129"/>
      <c r="BW74" s="129"/>
      <c r="BX74" s="129"/>
      <c r="BY74" s="129"/>
      <c r="BZ74" s="129"/>
      <c r="CA74" s="129"/>
      <c r="CB74" s="129"/>
      <c r="CC74" s="129"/>
      <c r="CD74" s="129"/>
      <c r="CE74" s="129"/>
      <c r="CF74" s="129"/>
      <c r="CG74" s="129"/>
      <c r="CH74" s="129"/>
      <c r="CI74" s="129"/>
      <c r="CJ74" s="129"/>
      <c r="CK74" s="129"/>
      <c r="CL74" s="129"/>
      <c r="CM74" s="129"/>
      <c r="CN74" s="129"/>
      <c r="CO74" s="129"/>
      <c r="CP74" s="129"/>
      <c r="CQ74" s="129"/>
      <c r="CR74" s="129"/>
      <c r="CS74" s="129"/>
      <c r="CT74" s="129"/>
      <c r="CU74" s="129"/>
      <c r="CV74" s="129"/>
      <c r="CW74" s="129"/>
      <c r="CX74" s="129"/>
      <c r="CY74" s="129"/>
      <c r="CZ74" s="129"/>
      <c r="DA74" s="129"/>
      <c r="DB74" s="129"/>
      <c r="DC74" s="129"/>
      <c r="DD74" s="129"/>
      <c r="DE74" s="129"/>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129"/>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X74" s="129"/>
      <c r="FY74" s="129"/>
      <c r="FZ74" s="129"/>
      <c r="GA74" s="129"/>
      <c r="GB74" s="129"/>
      <c r="GC74" s="129"/>
      <c r="GD74" s="129"/>
      <c r="GE74" s="129"/>
      <c r="GF74" s="129"/>
      <c r="GG74" s="129"/>
      <c r="GH74" s="129"/>
      <c r="GI74" s="129"/>
      <c r="GJ74" s="129"/>
      <c r="GK74" s="129"/>
      <c r="GL74" s="129"/>
      <c r="GM74" s="129"/>
      <c r="GN74" s="129"/>
      <c r="GO74" s="129"/>
      <c r="GP74" s="129"/>
      <c r="GQ74" s="129"/>
      <c r="GR74" s="129"/>
      <c r="GS74" s="129"/>
      <c r="GT74" s="129"/>
      <c r="GU74" s="129"/>
      <c r="GV74" s="129"/>
      <c r="GW74" s="129"/>
      <c r="GX74" s="129"/>
      <c r="GY74" s="129"/>
      <c r="GZ74" s="129"/>
      <c r="HA74" s="129"/>
      <c r="HB74" s="129"/>
      <c r="HC74" s="129"/>
      <c r="HD74" s="129"/>
      <c r="HE74" s="129"/>
      <c r="HF74" s="129"/>
      <c r="HG74" s="129"/>
      <c r="HH74" s="129"/>
      <c r="HI74" s="129"/>
      <c r="HJ74" s="129"/>
      <c r="HK74" s="129"/>
      <c r="HL74" s="129"/>
      <c r="HM74" s="129"/>
      <c r="HN74" s="129"/>
      <c r="HO74" s="129"/>
      <c r="HP74" s="129"/>
      <c r="HQ74" s="129"/>
      <c r="HR74" s="129"/>
      <c r="HS74" s="129"/>
      <c r="HT74" s="129"/>
      <c r="HU74" s="129"/>
      <c r="HV74" s="129"/>
      <c r="HW74" s="129"/>
      <c r="HX74" s="129"/>
      <c r="HY74" s="129"/>
      <c r="HZ74" s="129"/>
      <c r="IA74" s="129"/>
      <c r="IB74" s="129"/>
      <c r="IC74" s="129"/>
      <c r="ID74" s="129"/>
      <c r="IE74" s="129"/>
      <c r="IF74" s="129"/>
      <c r="IG74" s="129"/>
      <c r="IH74" s="129"/>
      <c r="II74" s="129"/>
      <c r="IJ74" s="129"/>
      <c r="IK74" s="129"/>
      <c r="IL74" s="129"/>
      <c r="IM74" s="129"/>
      <c r="IN74" s="129"/>
      <c r="IO74" s="129"/>
      <c r="IP74" s="129"/>
      <c r="IQ74" s="129"/>
      <c r="IR74" s="129"/>
      <c r="IS74" s="129"/>
      <c r="IT74" s="129"/>
      <c r="IU74" s="129"/>
      <c r="IV74" s="129"/>
      <c r="IW74" s="129"/>
      <c r="IX74" s="129"/>
      <c r="IY74" s="129"/>
      <c r="IZ74" s="129"/>
      <c r="JA74" s="129"/>
      <c r="JB74" s="129"/>
      <c r="JC74" s="129"/>
      <c r="JD74" s="129"/>
      <c r="JE74" s="129"/>
      <c r="JF74" s="129"/>
      <c r="JG74" s="129"/>
      <c r="JH74" s="129"/>
      <c r="JI74" s="129"/>
      <c r="JJ74" s="129"/>
      <c r="JK74" s="129"/>
      <c r="JL74" s="129"/>
      <c r="JM74" s="129"/>
      <c r="JN74" s="129"/>
      <c r="JO74" s="129"/>
      <c r="JP74" s="129"/>
      <c r="JQ74" s="129"/>
      <c r="JR74" s="129"/>
      <c r="JS74" s="129"/>
      <c r="JT74" s="129"/>
      <c r="JU74" s="129"/>
      <c r="JV74" s="129"/>
      <c r="JW74" s="129"/>
      <c r="JX74" s="129"/>
      <c r="JY74" s="129"/>
      <c r="JZ74" s="129"/>
      <c r="KA74" s="129"/>
      <c r="KB74" s="129"/>
      <c r="KC74" s="129"/>
      <c r="KD74" s="129"/>
      <c r="KE74" s="129"/>
      <c r="KF74" s="129"/>
      <c r="KG74" s="129"/>
      <c r="KH74" s="129"/>
      <c r="KI74" s="129"/>
      <c r="KJ74" s="129"/>
      <c r="KK74" s="129"/>
      <c r="KL74" s="129"/>
      <c r="KM74" s="129"/>
      <c r="KN74" s="129"/>
      <c r="KO74" s="129"/>
      <c r="KP74" s="129"/>
      <c r="KQ74" s="129"/>
      <c r="KR74" s="129"/>
      <c r="KS74" s="129"/>
      <c r="KT74" s="129"/>
      <c r="KU74" s="129"/>
      <c r="KV74" s="129"/>
      <c r="KW74" s="129"/>
      <c r="KX74" s="129"/>
      <c r="KY74" s="129"/>
      <c r="KZ74" s="129"/>
      <c r="LA74" s="129"/>
      <c r="LB74" s="129"/>
      <c r="LC74" s="129"/>
      <c r="LD74" s="129"/>
      <c r="LE74" s="129"/>
      <c r="LF74" s="129"/>
      <c r="LG74" s="129"/>
      <c r="LH74" s="129"/>
      <c r="LI74" s="129"/>
      <c r="LJ74" s="129"/>
      <c r="LK74" s="129"/>
      <c r="LL74" s="129"/>
      <c r="LM74" s="129"/>
      <c r="LN74" s="129"/>
      <c r="LO74" s="129"/>
      <c r="LP74" s="129"/>
      <c r="LQ74" s="129"/>
      <c r="LR74" s="129"/>
      <c r="LS74" s="129"/>
      <c r="LT74" s="129"/>
      <c r="LU74" s="129"/>
      <c r="LV74" s="129"/>
      <c r="LW74" s="129"/>
      <c r="LX74" s="129"/>
      <c r="LY74" s="129"/>
      <c r="LZ74" s="129"/>
      <c r="MA74" s="129"/>
      <c r="MB74" s="129"/>
      <c r="MC74" s="129"/>
      <c r="MD74" s="129"/>
      <c r="ME74" s="129"/>
      <c r="MF74" s="129"/>
      <c r="MG74" s="129"/>
      <c r="MH74" s="129"/>
      <c r="MI74" s="129"/>
      <c r="MJ74" s="129"/>
      <c r="MK74" s="129"/>
      <c r="ML74" s="129"/>
      <c r="MM74" s="129"/>
      <c r="MN74" s="129"/>
      <c r="MO74" s="129"/>
      <c r="MP74" s="129"/>
      <c r="MQ74" s="129"/>
      <c r="MR74" s="129"/>
      <c r="MS74" s="129"/>
      <c r="MT74" s="129"/>
      <c r="MU74" s="129"/>
      <c r="MV74" s="129"/>
      <c r="MW74" s="129"/>
      <c r="MX74" s="129"/>
      <c r="MY74" s="129"/>
      <c r="MZ74" s="129"/>
      <c r="NA74" s="129"/>
      <c r="NB74" s="129"/>
      <c r="NC74" s="129"/>
      <c r="ND74" s="129"/>
      <c r="NE74" s="129"/>
      <c r="NF74" s="129"/>
      <c r="NG74" s="129"/>
      <c r="NH74" s="129"/>
      <c r="NI74" s="129"/>
      <c r="NJ74" s="129"/>
      <c r="NK74" s="129"/>
      <c r="NL74" s="129"/>
      <c r="NM74" s="129"/>
      <c r="NN74" s="129"/>
      <c r="NO74" s="129"/>
      <c r="NP74" s="129"/>
      <c r="NQ74" s="129"/>
      <c r="NR74" s="129"/>
      <c r="NS74" s="129"/>
      <c r="NT74" s="129"/>
      <c r="NU74" s="129"/>
      <c r="NV74" s="129"/>
      <c r="NW74" s="129"/>
      <c r="NX74" s="129"/>
      <c r="NY74" s="129"/>
      <c r="NZ74" s="129"/>
      <c r="OA74" s="129"/>
      <c r="OB74" s="129"/>
      <c r="OC74" s="129"/>
      <c r="OD74" s="129"/>
      <c r="OE74" s="129"/>
      <c r="OF74" s="129"/>
      <c r="OG74" s="129"/>
      <c r="OH74" s="129"/>
      <c r="OI74" s="129"/>
      <c r="OJ74" s="129"/>
      <c r="OK74" s="129"/>
      <c r="OL74" s="129"/>
      <c r="OM74" s="129"/>
      <c r="ON74" s="129"/>
      <c r="OO74" s="129"/>
      <c r="OP74" s="129"/>
      <c r="OQ74" s="129"/>
      <c r="OR74" s="129"/>
      <c r="OS74" s="129"/>
      <c r="OT74" s="129"/>
      <c r="OU74" s="129"/>
      <c r="OV74" s="129"/>
      <c r="OW74" s="129"/>
      <c r="OX74" s="129"/>
      <c r="OY74" s="129"/>
      <c r="OZ74" s="129"/>
      <c r="PA74" s="129"/>
      <c r="PB74" s="129"/>
      <c r="PC74" s="129"/>
      <c r="PD74" s="129"/>
      <c r="PE74" s="129"/>
      <c r="PF74" s="129"/>
      <c r="PG74" s="129"/>
      <c r="PH74" s="129"/>
      <c r="PI74" s="129"/>
      <c r="PJ74" s="129"/>
      <c r="PK74" s="129"/>
      <c r="PL74" s="129"/>
      <c r="PM74" s="129"/>
      <c r="PN74" s="129"/>
      <c r="PO74" s="129"/>
      <c r="PP74" s="129"/>
      <c r="PQ74" s="129"/>
      <c r="PR74" s="129"/>
      <c r="PS74" s="129"/>
      <c r="PT74" s="129"/>
      <c r="PU74" s="129"/>
      <c r="PV74" s="129"/>
      <c r="PW74" s="129"/>
      <c r="PX74" s="129"/>
      <c r="PY74" s="129"/>
      <c r="PZ74" s="129"/>
      <c r="QA74" s="129"/>
      <c r="QB74" s="129"/>
      <c r="QC74" s="129"/>
      <c r="QD74" s="129"/>
      <c r="QE74" s="129"/>
      <c r="QF74" s="129"/>
      <c r="QG74" s="129"/>
      <c r="QH74" s="129"/>
      <c r="QI74" s="129"/>
      <c r="QJ74" s="129"/>
      <c r="QK74" s="129"/>
      <c r="QL74" s="129"/>
      <c r="QM74" s="129"/>
      <c r="QN74" s="129"/>
      <c r="QO74" s="129"/>
      <c r="QP74" s="129"/>
      <c r="QQ74" s="129"/>
      <c r="QR74" s="129"/>
      <c r="QS74" s="129"/>
      <c r="QT74" s="129"/>
      <c r="QU74" s="129"/>
      <c r="QV74" s="129"/>
      <c r="QW74" s="129"/>
      <c r="QX74" s="129"/>
      <c r="QY74" s="129"/>
      <c r="QZ74" s="129"/>
      <c r="RA74" s="129"/>
      <c r="RB74" s="129"/>
      <c r="RC74" s="129"/>
      <c r="RD74" s="129"/>
      <c r="RE74" s="129"/>
      <c r="RF74" s="129"/>
      <c r="RG74" s="129"/>
      <c r="RH74" s="129"/>
      <c r="RI74" s="129"/>
      <c r="RJ74" s="129"/>
      <c r="RK74" s="129"/>
      <c r="RL74" s="129"/>
      <c r="RM74" s="129"/>
      <c r="RN74" s="129"/>
      <c r="RO74" s="129"/>
      <c r="RP74" s="129"/>
      <c r="RQ74" s="129"/>
      <c r="RR74" s="129"/>
      <c r="RS74" s="129"/>
      <c r="RT74" s="129"/>
      <c r="RU74" s="129"/>
      <c r="RV74" s="129"/>
      <c r="RW74" s="129"/>
      <c r="RX74" s="129"/>
      <c r="RY74" s="129"/>
      <c r="RZ74" s="129"/>
      <c r="SA74" s="129"/>
      <c r="SB74" s="129"/>
      <c r="SC74" s="129"/>
      <c r="SD74" s="129"/>
      <c r="SE74" s="129"/>
      <c r="SF74" s="129"/>
      <c r="SG74" s="129"/>
      <c r="SH74" s="129"/>
      <c r="SI74" s="129"/>
      <c r="SJ74" s="129"/>
      <c r="SK74" s="129"/>
      <c r="SL74" s="129"/>
      <c r="SM74" s="129"/>
      <c r="SN74" s="129"/>
      <c r="SO74" s="129"/>
      <c r="SP74" s="129"/>
      <c r="SQ74" s="129"/>
      <c r="SR74" s="129"/>
      <c r="SS74" s="129"/>
      <c r="ST74" s="129"/>
      <c r="SU74" s="129"/>
      <c r="SV74" s="129"/>
      <c r="SW74" s="129"/>
      <c r="SX74" s="129"/>
      <c r="SY74" s="129"/>
      <c r="SZ74" s="129"/>
      <c r="TA74" s="129"/>
      <c r="TB74" s="129"/>
      <c r="TC74" s="129"/>
      <c r="TD74" s="129"/>
      <c r="TE74" s="129"/>
      <c r="TF74" s="129"/>
      <c r="TG74" s="129"/>
      <c r="TH74" s="129"/>
      <c r="TI74" s="129"/>
      <c r="TJ74" s="129"/>
      <c r="TK74" s="129"/>
      <c r="TL74" s="129"/>
      <c r="TM74" s="129"/>
      <c r="TN74" s="129"/>
      <c r="TO74" s="129"/>
      <c r="TP74" s="129"/>
      <c r="TQ74" s="129"/>
      <c r="TR74" s="129"/>
      <c r="TS74" s="129"/>
      <c r="TT74" s="129"/>
      <c r="TU74" s="129"/>
      <c r="TV74" s="129"/>
      <c r="TW74" s="129"/>
      <c r="TX74" s="129"/>
      <c r="TY74" s="129"/>
      <c r="TZ74" s="129"/>
      <c r="UA74" s="129"/>
      <c r="UB74" s="129"/>
      <c r="UC74" s="129"/>
      <c r="UD74" s="129"/>
      <c r="UE74" s="129"/>
      <c r="UF74" s="129"/>
      <c r="UG74" s="129"/>
      <c r="UH74" s="129"/>
      <c r="UI74" s="129"/>
      <c r="UJ74" s="129"/>
      <c r="UK74" s="129"/>
      <c r="UL74" s="129"/>
      <c r="UM74" s="129"/>
      <c r="UN74" s="129"/>
      <c r="UO74" s="129"/>
      <c r="UP74" s="129"/>
      <c r="UQ74" s="129"/>
      <c r="UR74" s="129"/>
      <c r="US74" s="129"/>
      <c r="UT74" s="129"/>
      <c r="UU74" s="129"/>
      <c r="UV74" s="129"/>
      <c r="UW74" s="129"/>
      <c r="UX74" s="129"/>
      <c r="UY74" s="129"/>
      <c r="UZ74" s="129"/>
      <c r="VA74" s="129"/>
      <c r="VB74" s="129"/>
      <c r="VC74" s="129"/>
      <c r="VD74" s="129"/>
      <c r="VE74" s="129"/>
      <c r="VF74" s="129"/>
      <c r="VG74" s="129"/>
      <c r="VH74" s="129"/>
      <c r="VI74" s="129"/>
      <c r="VJ74" s="129"/>
      <c r="VK74" s="129"/>
      <c r="VL74" s="129"/>
      <c r="VM74" s="129"/>
      <c r="VN74" s="129"/>
      <c r="VO74" s="129"/>
      <c r="VP74" s="129"/>
      <c r="VQ74" s="129"/>
      <c r="VR74" s="129"/>
      <c r="VS74" s="129"/>
      <c r="VT74" s="129"/>
      <c r="VU74" s="129"/>
      <c r="VV74" s="129"/>
      <c r="VW74" s="129"/>
      <c r="VX74" s="129"/>
      <c r="VY74" s="129"/>
      <c r="VZ74" s="129"/>
      <c r="WA74" s="129"/>
      <c r="WB74" s="129"/>
      <c r="WC74" s="129"/>
      <c r="WD74" s="129"/>
      <c r="WE74" s="129"/>
      <c r="WF74" s="129"/>
      <c r="WG74" s="129"/>
      <c r="WH74" s="129"/>
      <c r="WI74" s="129"/>
      <c r="WJ74" s="129"/>
      <c r="WK74" s="129"/>
      <c r="WL74" s="129"/>
      <c r="WM74" s="129"/>
      <c r="WN74" s="129"/>
      <c r="WO74" s="129"/>
      <c r="WP74" s="129"/>
      <c r="WQ74" s="129"/>
      <c r="WR74" s="129"/>
      <c r="WS74" s="129"/>
      <c r="WT74" s="129"/>
      <c r="WU74" s="129"/>
      <c r="WV74" s="129"/>
      <c r="WW74" s="129"/>
      <c r="WX74" s="129"/>
      <c r="WY74" s="129"/>
      <c r="WZ74" s="129"/>
      <c r="XA74" s="129"/>
      <c r="XB74" s="129"/>
      <c r="XC74" s="129"/>
      <c r="XD74" s="129"/>
      <c r="XE74" s="129"/>
      <c r="XF74" s="129"/>
      <c r="XG74" s="129"/>
      <c r="XH74" s="129"/>
      <c r="XI74" s="129"/>
      <c r="XJ74" s="129"/>
      <c r="XK74" s="129"/>
      <c r="XL74" s="129"/>
      <c r="XM74" s="129"/>
      <c r="XN74" s="129"/>
      <c r="XO74" s="129"/>
      <c r="XP74" s="129"/>
      <c r="XQ74" s="129"/>
      <c r="XR74" s="129"/>
      <c r="XS74" s="129"/>
      <c r="XT74" s="129"/>
      <c r="XU74" s="129"/>
      <c r="XV74" s="129"/>
      <c r="XW74" s="129"/>
      <c r="XX74" s="129"/>
      <c r="XY74" s="129"/>
      <c r="XZ74" s="129"/>
      <c r="YA74" s="129"/>
      <c r="YB74" s="129"/>
      <c r="YC74" s="129"/>
      <c r="YD74" s="129"/>
      <c r="YE74" s="129"/>
      <c r="YF74" s="129"/>
      <c r="YG74" s="129"/>
      <c r="YH74" s="129"/>
      <c r="YI74" s="129"/>
      <c r="YJ74" s="129"/>
      <c r="YK74" s="129"/>
      <c r="YL74" s="129"/>
      <c r="YM74" s="129"/>
      <c r="YN74" s="129"/>
      <c r="YO74" s="129"/>
      <c r="YP74" s="129"/>
      <c r="YQ74" s="129"/>
      <c r="YR74" s="129"/>
      <c r="YS74" s="129"/>
      <c r="YT74" s="129"/>
      <c r="YU74" s="129"/>
      <c r="YV74" s="129"/>
      <c r="YW74" s="129"/>
      <c r="YX74" s="129"/>
      <c r="YY74" s="129"/>
      <c r="YZ74" s="129"/>
      <c r="ZA74" s="129"/>
      <c r="ZB74" s="129"/>
      <c r="ZC74" s="129"/>
      <c r="ZD74" s="129"/>
      <c r="ZE74" s="129"/>
      <c r="ZF74" s="129"/>
      <c r="ZG74" s="129"/>
      <c r="ZH74" s="129"/>
      <c r="ZI74" s="129"/>
      <c r="ZJ74" s="129"/>
      <c r="ZK74" s="129"/>
      <c r="ZL74" s="129"/>
      <c r="ZM74" s="129"/>
      <c r="ZN74" s="129"/>
      <c r="ZO74" s="129"/>
      <c r="ZP74" s="129"/>
      <c r="ZQ74" s="129"/>
      <c r="ZR74" s="129"/>
      <c r="ZS74" s="129"/>
      <c r="ZT74" s="129"/>
      <c r="ZU74" s="129"/>
      <c r="ZV74" s="129"/>
      <c r="ZW74" s="129"/>
      <c r="ZX74" s="129"/>
      <c r="ZY74" s="129"/>
      <c r="ZZ74" s="129"/>
      <c r="AAA74" s="129"/>
      <c r="AAB74" s="129"/>
      <c r="AAC74" s="129"/>
      <c r="AAD74" s="129"/>
      <c r="AAE74" s="129"/>
      <c r="AAF74" s="129"/>
      <c r="AAG74" s="129"/>
      <c r="AAH74" s="129"/>
      <c r="AAI74" s="129"/>
      <c r="AAJ74" s="129"/>
      <c r="AAK74" s="129"/>
      <c r="AAL74" s="129"/>
      <c r="AAM74" s="129"/>
      <c r="AAN74" s="129"/>
      <c r="AAO74" s="129"/>
      <c r="AAP74" s="129"/>
      <c r="AAQ74" s="129"/>
      <c r="AAR74" s="129"/>
      <c r="AAS74" s="129"/>
      <c r="AAT74" s="129"/>
      <c r="AAU74" s="129"/>
      <c r="AAV74" s="129"/>
      <c r="AAW74" s="129"/>
      <c r="AAX74" s="129"/>
      <c r="AAY74" s="129"/>
      <c r="AAZ74" s="129"/>
      <c r="ABA74" s="129"/>
      <c r="ABB74" s="129"/>
      <c r="ABC74" s="129"/>
      <c r="ABD74" s="129"/>
      <c r="ABE74" s="129"/>
      <c r="ABF74" s="129"/>
      <c r="ABG74" s="129"/>
      <c r="ABH74" s="129"/>
      <c r="ABI74" s="129"/>
      <c r="ABJ74" s="129"/>
      <c r="ABK74" s="129"/>
      <c r="ABL74" s="129"/>
      <c r="ABM74" s="129"/>
      <c r="ABN74" s="129"/>
      <c r="ABO74" s="129"/>
      <c r="ABP74" s="129"/>
      <c r="ABQ74" s="129"/>
      <c r="ABR74" s="129"/>
      <c r="ABS74" s="129"/>
      <c r="ABT74" s="129"/>
      <c r="ABU74" s="129"/>
      <c r="ABV74" s="129"/>
      <c r="ABW74" s="129"/>
      <c r="ABX74" s="129"/>
      <c r="ABY74" s="129"/>
      <c r="ABZ74" s="129"/>
      <c r="ACA74" s="129"/>
      <c r="ACB74" s="129"/>
      <c r="ACC74" s="129"/>
      <c r="ACD74" s="129"/>
      <c r="ACE74" s="129"/>
      <c r="ACF74" s="129"/>
      <c r="ACG74" s="129"/>
      <c r="ACH74" s="129"/>
      <c r="ACI74" s="129"/>
      <c r="ACJ74" s="129"/>
      <c r="ACK74" s="129"/>
      <c r="ACL74" s="129"/>
      <c r="ACM74" s="129"/>
      <c r="ACN74" s="129"/>
      <c r="ACO74" s="129"/>
      <c r="ACP74" s="129"/>
      <c r="ACQ74" s="129"/>
      <c r="ACR74" s="129"/>
      <c r="ACS74" s="129"/>
      <c r="ACT74" s="129"/>
      <c r="ACU74" s="129"/>
      <c r="ACV74" s="129"/>
      <c r="ACW74" s="129"/>
      <c r="ACX74" s="129"/>
      <c r="ACY74" s="129"/>
      <c r="ACZ74" s="129"/>
      <c r="ADA74" s="129"/>
      <c r="ADB74" s="129"/>
      <c r="ADC74" s="129"/>
      <c r="ADD74" s="129"/>
      <c r="ADE74" s="129"/>
      <c r="ADF74" s="129"/>
      <c r="ADG74" s="129"/>
      <c r="ADH74" s="129"/>
      <c r="ADI74" s="129"/>
      <c r="ADJ74" s="129"/>
      <c r="ADK74" s="129"/>
      <c r="ADL74" s="129"/>
      <c r="ADM74" s="129"/>
      <c r="ADN74" s="129"/>
      <c r="ADO74" s="129"/>
      <c r="ADP74" s="129"/>
      <c r="ADQ74" s="129"/>
      <c r="ADR74" s="129"/>
      <c r="ADS74" s="129"/>
      <c r="ADT74" s="129"/>
      <c r="ADU74" s="129"/>
      <c r="ADV74" s="129"/>
      <c r="ADW74" s="129"/>
      <c r="ADX74" s="129"/>
      <c r="ADY74" s="129"/>
      <c r="ADZ74" s="129"/>
      <c r="AEA74" s="129"/>
      <c r="AEB74" s="129"/>
      <c r="AEC74" s="129"/>
      <c r="AED74" s="129"/>
      <c r="AEE74" s="129"/>
      <c r="AEF74" s="129"/>
      <c r="AEG74" s="129"/>
      <c r="AEH74" s="129"/>
      <c r="AEI74" s="129"/>
      <c r="AEJ74" s="129"/>
      <c r="AEK74" s="129"/>
      <c r="AEL74" s="129"/>
      <c r="AEM74" s="129"/>
      <c r="AEN74" s="129"/>
      <c r="AEO74" s="129"/>
      <c r="AEP74" s="129"/>
      <c r="AEQ74" s="129"/>
      <c r="AER74" s="129"/>
      <c r="AES74" s="129"/>
      <c r="AET74" s="129"/>
      <c r="AEU74" s="129"/>
      <c r="AEV74" s="129"/>
      <c r="AEW74" s="129"/>
      <c r="AEX74" s="129"/>
      <c r="AEY74" s="129"/>
      <c r="AEZ74" s="129"/>
      <c r="AFA74" s="129"/>
      <c r="AFB74" s="129"/>
      <c r="AFC74" s="129"/>
      <c r="AFD74" s="129"/>
      <c r="AFE74" s="129"/>
      <c r="AFF74" s="129"/>
      <c r="AFG74" s="129"/>
      <c r="AFH74" s="129"/>
      <c r="AFI74" s="129"/>
      <c r="AFJ74" s="129"/>
      <c r="AFK74" s="129"/>
      <c r="AFL74" s="129"/>
      <c r="AFM74" s="129"/>
      <c r="AFN74" s="129"/>
      <c r="AFO74" s="129"/>
      <c r="AFP74" s="129"/>
      <c r="AFQ74" s="129"/>
      <c r="AFR74" s="129"/>
      <c r="AFS74" s="129"/>
      <c r="AFT74" s="129"/>
      <c r="AFU74" s="129"/>
      <c r="AFV74" s="129"/>
      <c r="AFW74" s="129"/>
      <c r="AFX74" s="129"/>
      <c r="AFY74" s="129"/>
      <c r="AFZ74" s="129"/>
      <c r="AGA74" s="129"/>
      <c r="AGB74" s="129"/>
      <c r="AGC74" s="129"/>
      <c r="AGD74" s="129"/>
      <c r="AGE74" s="129"/>
      <c r="AGF74" s="129"/>
      <c r="AGG74" s="129"/>
      <c r="AGH74" s="129"/>
      <c r="AGI74" s="129"/>
      <c r="AGJ74" s="129"/>
      <c r="AGK74" s="129"/>
      <c r="AGL74" s="129"/>
      <c r="AGM74" s="129"/>
      <c r="AGN74" s="129"/>
      <c r="AGO74" s="129"/>
      <c r="AGP74" s="129"/>
      <c r="AGQ74" s="129"/>
      <c r="AGR74" s="129"/>
      <c r="AGS74" s="129"/>
      <c r="AGT74" s="129"/>
      <c r="AGU74" s="129"/>
      <c r="AGV74" s="129"/>
      <c r="AGW74" s="129"/>
      <c r="AGX74" s="129"/>
      <c r="AGY74" s="129"/>
      <c r="AGZ74" s="129"/>
      <c r="AHA74" s="129"/>
      <c r="AHB74" s="129"/>
      <c r="AHC74" s="129"/>
      <c r="AHD74" s="129"/>
      <c r="AHE74" s="129"/>
      <c r="AHF74" s="129"/>
      <c r="AHG74" s="129"/>
      <c r="AHH74" s="129"/>
      <c r="AHI74" s="129"/>
      <c r="AHJ74" s="129"/>
      <c r="AHK74" s="129"/>
      <c r="AHL74" s="129"/>
      <c r="AHM74" s="129"/>
      <c r="AHN74" s="129"/>
      <c r="AHO74" s="129"/>
      <c r="AHP74" s="129"/>
      <c r="AHQ74" s="129"/>
      <c r="AHR74" s="129"/>
      <c r="AHS74" s="129"/>
      <c r="AHT74" s="129"/>
      <c r="AHU74" s="129"/>
      <c r="AHV74" s="129"/>
      <c r="AHW74" s="129"/>
      <c r="AHX74" s="129"/>
      <c r="AHY74" s="129"/>
      <c r="AHZ74" s="129"/>
      <c r="AIA74" s="129"/>
      <c r="AIB74" s="129"/>
      <c r="AIC74" s="129"/>
      <c r="AID74" s="129"/>
      <c r="AIE74" s="129"/>
      <c r="AIF74" s="129"/>
      <c r="AIG74" s="129"/>
      <c r="AIH74" s="129"/>
      <c r="AII74" s="129"/>
      <c r="AIJ74" s="129"/>
      <c r="AIK74" s="129"/>
      <c r="AIL74" s="129"/>
      <c r="AIM74" s="129"/>
      <c r="AIN74" s="129"/>
      <c r="AIO74" s="129"/>
      <c r="AIP74" s="129"/>
      <c r="AIQ74" s="129"/>
      <c r="AIR74" s="129"/>
      <c r="AIS74" s="129"/>
      <c r="AIT74" s="129"/>
      <c r="AIU74" s="129"/>
      <c r="AIV74" s="129"/>
      <c r="AIW74" s="129"/>
      <c r="AIX74" s="129"/>
      <c r="AIY74" s="129"/>
      <c r="AIZ74" s="129"/>
      <c r="AJA74" s="129"/>
      <c r="AJB74" s="129"/>
      <c r="AJC74" s="129"/>
      <c r="AJD74" s="129"/>
      <c r="AJE74" s="129"/>
      <c r="AJF74" s="129"/>
      <c r="AJG74" s="129"/>
      <c r="AJH74" s="129"/>
      <c r="AJI74" s="129"/>
      <c r="AJJ74" s="129"/>
      <c r="AJK74" s="129"/>
      <c r="AJL74" s="129"/>
      <c r="AJM74" s="129"/>
      <c r="AJN74" s="129"/>
      <c r="AJO74" s="129"/>
      <c r="AJP74" s="129"/>
      <c r="AJQ74" s="129"/>
      <c r="AJR74" s="129"/>
      <c r="AJS74" s="129"/>
      <c r="AJT74" s="129"/>
      <c r="AJU74" s="129"/>
      <c r="AJV74" s="129"/>
      <c r="AJW74" s="129"/>
      <c r="AJX74" s="129"/>
      <c r="AJY74" s="129"/>
      <c r="AJZ74" s="129"/>
      <c r="AKA74" s="129"/>
      <c r="AKB74" s="129"/>
      <c r="AKC74" s="129"/>
      <c r="AKD74" s="129"/>
      <c r="AKE74" s="129"/>
      <c r="AKF74" s="129"/>
      <c r="AKG74" s="129"/>
      <c r="AKH74" s="129"/>
      <c r="AKI74" s="129"/>
      <c r="AKJ74" s="129"/>
      <c r="AKK74" s="129"/>
      <c r="AKL74" s="129"/>
      <c r="AKM74" s="129"/>
      <c r="AKN74" s="129"/>
      <c r="AKO74" s="129"/>
      <c r="AKP74" s="129"/>
      <c r="AKQ74" s="129"/>
      <c r="AKR74" s="129"/>
      <c r="AKS74" s="129"/>
      <c r="AKT74" s="129"/>
      <c r="AKU74" s="129"/>
      <c r="AKV74" s="129"/>
      <c r="AKW74" s="129"/>
      <c r="AKX74" s="129"/>
      <c r="AKY74" s="129"/>
      <c r="AKZ74" s="129"/>
      <c r="ALA74" s="129"/>
      <c r="ALB74" s="129"/>
      <c r="ALC74" s="129"/>
      <c r="ALD74" s="129"/>
      <c r="ALE74" s="129"/>
      <c r="ALF74" s="129"/>
      <c r="ALG74" s="129"/>
      <c r="ALH74" s="129"/>
      <c r="ALI74" s="129"/>
      <c r="ALJ74" s="129"/>
      <c r="ALK74" s="129"/>
      <c r="ALL74" s="129"/>
      <c r="ALM74" s="129"/>
      <c r="ALN74" s="129"/>
      <c r="ALO74" s="129"/>
      <c r="ALP74" s="129"/>
      <c r="ALQ74" s="129"/>
      <c r="ALR74" s="129"/>
      <c r="ALS74" s="129"/>
      <c r="ALT74" s="129"/>
      <c r="ALU74" s="129"/>
      <c r="ALV74" s="129"/>
      <c r="ALW74" s="129"/>
      <c r="ALX74" s="129"/>
      <c r="ALY74" s="129"/>
      <c r="ALZ74" s="129"/>
      <c r="AMA74" s="129"/>
      <c r="AMB74" s="129"/>
      <c r="AMC74" s="129"/>
      <c r="AMD74" s="129"/>
      <c r="AME74" s="129"/>
      <c r="AMF74" s="129"/>
      <c r="AMG74" s="129"/>
      <c r="AMH74" s="129"/>
      <c r="AMI74" s="129"/>
      <c r="AMJ74" s="129"/>
      <c r="AMK74" s="129"/>
    </row>
    <row r="75" spans="1:1025" s="131" customFormat="1">
      <c r="A75" s="129" t="s">
        <v>15</v>
      </c>
      <c r="B75" s="169" t="s">
        <v>143</v>
      </c>
      <c r="C75" s="156" t="str">
        <f>VLOOKUP(B75,A_soortinfo!C:F,4,FALSE)</f>
        <v>nvt</v>
      </c>
      <c r="D75" s="181">
        <v>0.46137499999999998</v>
      </c>
      <c r="E75" s="181">
        <v>1.0940000000000001</v>
      </c>
      <c r="F75" s="181">
        <v>2.0957499999999998</v>
      </c>
      <c r="G75" s="181">
        <v>4.5517624999999997</v>
      </c>
      <c r="H75" s="181">
        <v>3.8089</v>
      </c>
      <c r="I75" s="181">
        <v>0.91485000000000005</v>
      </c>
      <c r="J75" s="181">
        <v>2.2210999999999999</v>
      </c>
      <c r="K75" s="181">
        <v>1.476375</v>
      </c>
      <c r="L75" s="165"/>
      <c r="M75" s="166"/>
      <c r="N75" s="181">
        <v>2.06</v>
      </c>
      <c r="O75" s="132"/>
      <c r="P75" s="132"/>
      <c r="Q75" s="181">
        <v>2.92</v>
      </c>
      <c r="R75" s="132"/>
      <c r="S75" s="132"/>
      <c r="T75" s="181">
        <v>1.2448249999999996</v>
      </c>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29"/>
      <c r="BT75" s="129"/>
      <c r="BU75" s="129"/>
      <c r="BV75" s="129"/>
      <c r="BW75" s="129"/>
      <c r="BX75" s="129"/>
      <c r="BY75" s="129"/>
      <c r="BZ75" s="129"/>
      <c r="CA75" s="129"/>
      <c r="CB75" s="129"/>
      <c r="CC75" s="129"/>
      <c r="CD75" s="129"/>
      <c r="CE75" s="129"/>
      <c r="CF75" s="129"/>
      <c r="CG75" s="129"/>
      <c r="CH75" s="129"/>
      <c r="CI75" s="129"/>
      <c r="CJ75" s="129"/>
      <c r="CK75" s="129"/>
      <c r="CL75" s="129"/>
      <c r="CM75" s="129"/>
      <c r="CN75" s="129"/>
      <c r="CO75" s="129"/>
      <c r="CP75" s="129"/>
      <c r="CQ75" s="129"/>
      <c r="CR75" s="129"/>
      <c r="CS75" s="129"/>
      <c r="CT75" s="129"/>
      <c r="CU75" s="129"/>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X75" s="129"/>
      <c r="FY75" s="129"/>
      <c r="FZ75" s="129"/>
      <c r="GA75" s="129"/>
      <c r="GB75" s="129"/>
      <c r="GC75" s="129"/>
      <c r="GD75" s="129"/>
      <c r="GE75" s="129"/>
      <c r="GF75" s="129"/>
      <c r="GG75" s="129"/>
      <c r="GH75" s="129"/>
      <c r="GI75" s="129"/>
      <c r="GJ75" s="129"/>
      <c r="GK75" s="129"/>
      <c r="GL75" s="129"/>
      <c r="GM75" s="129"/>
      <c r="GN75" s="129"/>
      <c r="GO75" s="129"/>
      <c r="GP75" s="129"/>
      <c r="GQ75" s="129"/>
      <c r="GR75" s="129"/>
      <c r="GS75" s="129"/>
      <c r="GT75" s="129"/>
      <c r="GU75" s="129"/>
      <c r="GV75" s="129"/>
      <c r="GW75" s="129"/>
      <c r="GX75" s="129"/>
      <c r="GY75" s="129"/>
      <c r="GZ75" s="129"/>
      <c r="HA75" s="129"/>
      <c r="HB75" s="129"/>
      <c r="HC75" s="129"/>
      <c r="HD75" s="129"/>
      <c r="HE75" s="129"/>
      <c r="HF75" s="129"/>
      <c r="HG75" s="129"/>
      <c r="HH75" s="129"/>
      <c r="HI75" s="129"/>
      <c r="HJ75" s="129"/>
      <c r="HK75" s="129"/>
      <c r="HL75" s="129"/>
      <c r="HM75" s="129"/>
      <c r="HN75" s="129"/>
      <c r="HO75" s="129"/>
      <c r="HP75" s="129"/>
      <c r="HQ75" s="129"/>
      <c r="HR75" s="129"/>
      <c r="HS75" s="129"/>
      <c r="HT75" s="129"/>
      <c r="HU75" s="129"/>
      <c r="HV75" s="129"/>
      <c r="HW75" s="129"/>
      <c r="HX75" s="129"/>
      <c r="HY75" s="129"/>
      <c r="HZ75" s="129"/>
      <c r="IA75" s="129"/>
      <c r="IB75" s="129"/>
      <c r="IC75" s="129"/>
      <c r="ID75" s="129"/>
      <c r="IE75" s="129"/>
      <c r="IF75" s="129"/>
      <c r="IG75" s="129"/>
      <c r="IH75" s="129"/>
      <c r="II75" s="129"/>
      <c r="IJ75" s="129"/>
      <c r="IK75" s="129"/>
      <c r="IL75" s="129"/>
      <c r="IM75" s="129"/>
      <c r="IN75" s="129"/>
      <c r="IO75" s="129"/>
      <c r="IP75" s="129"/>
      <c r="IQ75" s="129"/>
      <c r="IR75" s="129"/>
      <c r="IS75" s="129"/>
      <c r="IT75" s="129"/>
      <c r="IU75" s="129"/>
      <c r="IV75" s="129"/>
      <c r="IW75" s="129"/>
      <c r="IX75" s="129"/>
      <c r="IY75" s="129"/>
      <c r="IZ75" s="129"/>
      <c r="JA75" s="129"/>
      <c r="JB75" s="129"/>
      <c r="JC75" s="129"/>
      <c r="JD75" s="129"/>
      <c r="JE75" s="129"/>
      <c r="JF75" s="129"/>
      <c r="JG75" s="129"/>
      <c r="JH75" s="129"/>
      <c r="JI75" s="129"/>
      <c r="JJ75" s="129"/>
      <c r="JK75" s="129"/>
      <c r="JL75" s="129"/>
      <c r="JM75" s="129"/>
      <c r="JN75" s="129"/>
      <c r="JO75" s="129"/>
      <c r="JP75" s="129"/>
      <c r="JQ75" s="129"/>
      <c r="JR75" s="129"/>
      <c r="JS75" s="129"/>
      <c r="JT75" s="129"/>
      <c r="JU75" s="129"/>
      <c r="JV75" s="129"/>
      <c r="JW75" s="129"/>
      <c r="JX75" s="129"/>
      <c r="JY75" s="129"/>
      <c r="JZ75" s="129"/>
      <c r="KA75" s="129"/>
      <c r="KB75" s="129"/>
      <c r="KC75" s="129"/>
      <c r="KD75" s="129"/>
      <c r="KE75" s="129"/>
      <c r="KF75" s="129"/>
      <c r="KG75" s="129"/>
      <c r="KH75" s="129"/>
      <c r="KI75" s="129"/>
      <c r="KJ75" s="129"/>
      <c r="KK75" s="129"/>
      <c r="KL75" s="129"/>
      <c r="KM75" s="129"/>
      <c r="KN75" s="129"/>
      <c r="KO75" s="129"/>
      <c r="KP75" s="129"/>
      <c r="KQ75" s="129"/>
      <c r="KR75" s="129"/>
      <c r="KS75" s="129"/>
      <c r="KT75" s="129"/>
      <c r="KU75" s="129"/>
      <c r="KV75" s="129"/>
      <c r="KW75" s="129"/>
      <c r="KX75" s="129"/>
      <c r="KY75" s="129"/>
      <c r="KZ75" s="129"/>
      <c r="LA75" s="129"/>
      <c r="LB75" s="129"/>
      <c r="LC75" s="129"/>
      <c r="LD75" s="129"/>
      <c r="LE75" s="129"/>
      <c r="LF75" s="129"/>
      <c r="LG75" s="129"/>
      <c r="LH75" s="129"/>
      <c r="LI75" s="129"/>
      <c r="LJ75" s="129"/>
      <c r="LK75" s="129"/>
      <c r="LL75" s="129"/>
      <c r="LM75" s="129"/>
      <c r="LN75" s="129"/>
      <c r="LO75" s="129"/>
      <c r="LP75" s="129"/>
      <c r="LQ75" s="129"/>
      <c r="LR75" s="129"/>
      <c r="LS75" s="129"/>
      <c r="LT75" s="129"/>
      <c r="LU75" s="129"/>
      <c r="LV75" s="129"/>
      <c r="LW75" s="129"/>
      <c r="LX75" s="129"/>
      <c r="LY75" s="129"/>
      <c r="LZ75" s="129"/>
      <c r="MA75" s="129"/>
      <c r="MB75" s="129"/>
      <c r="MC75" s="129"/>
      <c r="MD75" s="129"/>
      <c r="ME75" s="129"/>
      <c r="MF75" s="129"/>
      <c r="MG75" s="129"/>
      <c r="MH75" s="129"/>
      <c r="MI75" s="129"/>
      <c r="MJ75" s="129"/>
      <c r="MK75" s="129"/>
      <c r="ML75" s="129"/>
      <c r="MM75" s="129"/>
      <c r="MN75" s="129"/>
      <c r="MO75" s="129"/>
      <c r="MP75" s="129"/>
      <c r="MQ75" s="129"/>
      <c r="MR75" s="129"/>
      <c r="MS75" s="129"/>
      <c r="MT75" s="129"/>
      <c r="MU75" s="129"/>
      <c r="MV75" s="129"/>
      <c r="MW75" s="129"/>
      <c r="MX75" s="129"/>
      <c r="MY75" s="129"/>
      <c r="MZ75" s="129"/>
      <c r="NA75" s="129"/>
      <c r="NB75" s="129"/>
      <c r="NC75" s="129"/>
      <c r="ND75" s="129"/>
      <c r="NE75" s="129"/>
      <c r="NF75" s="129"/>
      <c r="NG75" s="129"/>
      <c r="NH75" s="129"/>
      <c r="NI75" s="129"/>
      <c r="NJ75" s="129"/>
      <c r="NK75" s="129"/>
      <c r="NL75" s="129"/>
      <c r="NM75" s="129"/>
      <c r="NN75" s="129"/>
      <c r="NO75" s="129"/>
      <c r="NP75" s="129"/>
      <c r="NQ75" s="129"/>
      <c r="NR75" s="129"/>
      <c r="NS75" s="129"/>
      <c r="NT75" s="129"/>
      <c r="NU75" s="129"/>
      <c r="NV75" s="129"/>
      <c r="NW75" s="129"/>
      <c r="NX75" s="129"/>
      <c r="NY75" s="129"/>
      <c r="NZ75" s="129"/>
      <c r="OA75" s="129"/>
      <c r="OB75" s="129"/>
      <c r="OC75" s="129"/>
      <c r="OD75" s="129"/>
      <c r="OE75" s="129"/>
      <c r="OF75" s="129"/>
      <c r="OG75" s="129"/>
      <c r="OH75" s="129"/>
      <c r="OI75" s="129"/>
      <c r="OJ75" s="129"/>
      <c r="OK75" s="129"/>
      <c r="OL75" s="129"/>
      <c r="OM75" s="129"/>
      <c r="ON75" s="129"/>
      <c r="OO75" s="129"/>
      <c r="OP75" s="129"/>
      <c r="OQ75" s="129"/>
      <c r="OR75" s="129"/>
      <c r="OS75" s="129"/>
      <c r="OT75" s="129"/>
      <c r="OU75" s="129"/>
      <c r="OV75" s="129"/>
      <c r="OW75" s="129"/>
      <c r="OX75" s="129"/>
      <c r="OY75" s="129"/>
      <c r="OZ75" s="129"/>
      <c r="PA75" s="129"/>
      <c r="PB75" s="129"/>
      <c r="PC75" s="129"/>
      <c r="PD75" s="129"/>
      <c r="PE75" s="129"/>
      <c r="PF75" s="129"/>
      <c r="PG75" s="129"/>
      <c r="PH75" s="129"/>
      <c r="PI75" s="129"/>
      <c r="PJ75" s="129"/>
      <c r="PK75" s="129"/>
      <c r="PL75" s="129"/>
      <c r="PM75" s="129"/>
      <c r="PN75" s="129"/>
      <c r="PO75" s="129"/>
      <c r="PP75" s="129"/>
      <c r="PQ75" s="129"/>
      <c r="PR75" s="129"/>
      <c r="PS75" s="129"/>
      <c r="PT75" s="129"/>
      <c r="PU75" s="129"/>
      <c r="PV75" s="129"/>
      <c r="PW75" s="129"/>
      <c r="PX75" s="129"/>
      <c r="PY75" s="129"/>
      <c r="PZ75" s="129"/>
      <c r="QA75" s="129"/>
      <c r="QB75" s="129"/>
      <c r="QC75" s="129"/>
      <c r="QD75" s="129"/>
      <c r="QE75" s="129"/>
      <c r="QF75" s="129"/>
      <c r="QG75" s="129"/>
      <c r="QH75" s="129"/>
      <c r="QI75" s="129"/>
      <c r="QJ75" s="129"/>
      <c r="QK75" s="129"/>
      <c r="QL75" s="129"/>
      <c r="QM75" s="129"/>
      <c r="QN75" s="129"/>
      <c r="QO75" s="129"/>
      <c r="QP75" s="129"/>
      <c r="QQ75" s="129"/>
      <c r="QR75" s="129"/>
      <c r="QS75" s="129"/>
      <c r="QT75" s="129"/>
      <c r="QU75" s="129"/>
      <c r="QV75" s="129"/>
      <c r="QW75" s="129"/>
      <c r="QX75" s="129"/>
      <c r="QY75" s="129"/>
      <c r="QZ75" s="129"/>
      <c r="RA75" s="129"/>
      <c r="RB75" s="129"/>
      <c r="RC75" s="129"/>
      <c r="RD75" s="129"/>
      <c r="RE75" s="129"/>
      <c r="RF75" s="129"/>
      <c r="RG75" s="129"/>
      <c r="RH75" s="129"/>
      <c r="RI75" s="129"/>
      <c r="RJ75" s="129"/>
      <c r="RK75" s="129"/>
      <c r="RL75" s="129"/>
      <c r="RM75" s="129"/>
      <c r="RN75" s="129"/>
      <c r="RO75" s="129"/>
      <c r="RP75" s="129"/>
      <c r="RQ75" s="129"/>
      <c r="RR75" s="129"/>
      <c r="RS75" s="129"/>
      <c r="RT75" s="129"/>
      <c r="RU75" s="129"/>
      <c r="RV75" s="129"/>
      <c r="RW75" s="129"/>
      <c r="RX75" s="129"/>
      <c r="RY75" s="129"/>
      <c r="RZ75" s="129"/>
      <c r="SA75" s="129"/>
      <c r="SB75" s="129"/>
      <c r="SC75" s="129"/>
      <c r="SD75" s="129"/>
      <c r="SE75" s="129"/>
      <c r="SF75" s="129"/>
      <c r="SG75" s="129"/>
      <c r="SH75" s="129"/>
      <c r="SI75" s="129"/>
      <c r="SJ75" s="129"/>
      <c r="SK75" s="129"/>
      <c r="SL75" s="129"/>
      <c r="SM75" s="129"/>
      <c r="SN75" s="129"/>
      <c r="SO75" s="129"/>
      <c r="SP75" s="129"/>
      <c r="SQ75" s="129"/>
      <c r="SR75" s="129"/>
      <c r="SS75" s="129"/>
      <c r="ST75" s="129"/>
      <c r="SU75" s="129"/>
      <c r="SV75" s="129"/>
      <c r="SW75" s="129"/>
      <c r="SX75" s="129"/>
      <c r="SY75" s="129"/>
      <c r="SZ75" s="129"/>
      <c r="TA75" s="129"/>
      <c r="TB75" s="129"/>
      <c r="TC75" s="129"/>
      <c r="TD75" s="129"/>
      <c r="TE75" s="129"/>
      <c r="TF75" s="129"/>
      <c r="TG75" s="129"/>
      <c r="TH75" s="129"/>
      <c r="TI75" s="129"/>
      <c r="TJ75" s="129"/>
      <c r="TK75" s="129"/>
      <c r="TL75" s="129"/>
      <c r="TM75" s="129"/>
      <c r="TN75" s="129"/>
      <c r="TO75" s="129"/>
      <c r="TP75" s="129"/>
      <c r="TQ75" s="129"/>
      <c r="TR75" s="129"/>
      <c r="TS75" s="129"/>
      <c r="TT75" s="129"/>
      <c r="TU75" s="129"/>
      <c r="TV75" s="129"/>
      <c r="TW75" s="129"/>
      <c r="TX75" s="129"/>
      <c r="TY75" s="129"/>
      <c r="TZ75" s="129"/>
      <c r="UA75" s="129"/>
      <c r="UB75" s="129"/>
      <c r="UC75" s="129"/>
      <c r="UD75" s="129"/>
      <c r="UE75" s="129"/>
      <c r="UF75" s="129"/>
      <c r="UG75" s="129"/>
      <c r="UH75" s="129"/>
      <c r="UI75" s="129"/>
      <c r="UJ75" s="129"/>
      <c r="UK75" s="129"/>
      <c r="UL75" s="129"/>
      <c r="UM75" s="129"/>
      <c r="UN75" s="129"/>
      <c r="UO75" s="129"/>
      <c r="UP75" s="129"/>
      <c r="UQ75" s="129"/>
      <c r="UR75" s="129"/>
      <c r="US75" s="129"/>
      <c r="UT75" s="129"/>
      <c r="UU75" s="129"/>
      <c r="UV75" s="129"/>
      <c r="UW75" s="129"/>
      <c r="UX75" s="129"/>
      <c r="UY75" s="129"/>
      <c r="UZ75" s="129"/>
      <c r="VA75" s="129"/>
      <c r="VB75" s="129"/>
      <c r="VC75" s="129"/>
      <c r="VD75" s="129"/>
      <c r="VE75" s="129"/>
      <c r="VF75" s="129"/>
      <c r="VG75" s="129"/>
      <c r="VH75" s="129"/>
      <c r="VI75" s="129"/>
      <c r="VJ75" s="129"/>
      <c r="VK75" s="129"/>
      <c r="VL75" s="129"/>
      <c r="VM75" s="129"/>
      <c r="VN75" s="129"/>
      <c r="VO75" s="129"/>
      <c r="VP75" s="129"/>
      <c r="VQ75" s="129"/>
      <c r="VR75" s="129"/>
      <c r="VS75" s="129"/>
      <c r="VT75" s="129"/>
      <c r="VU75" s="129"/>
      <c r="VV75" s="129"/>
      <c r="VW75" s="129"/>
      <c r="VX75" s="129"/>
      <c r="VY75" s="129"/>
      <c r="VZ75" s="129"/>
      <c r="WA75" s="129"/>
      <c r="WB75" s="129"/>
      <c r="WC75" s="129"/>
      <c r="WD75" s="129"/>
      <c r="WE75" s="129"/>
      <c r="WF75" s="129"/>
      <c r="WG75" s="129"/>
      <c r="WH75" s="129"/>
      <c r="WI75" s="129"/>
      <c r="WJ75" s="129"/>
      <c r="WK75" s="129"/>
      <c r="WL75" s="129"/>
      <c r="WM75" s="129"/>
      <c r="WN75" s="129"/>
      <c r="WO75" s="129"/>
      <c r="WP75" s="129"/>
      <c r="WQ75" s="129"/>
      <c r="WR75" s="129"/>
      <c r="WS75" s="129"/>
      <c r="WT75" s="129"/>
      <c r="WU75" s="129"/>
      <c r="WV75" s="129"/>
      <c r="WW75" s="129"/>
      <c r="WX75" s="129"/>
      <c r="WY75" s="129"/>
      <c r="WZ75" s="129"/>
      <c r="XA75" s="129"/>
      <c r="XB75" s="129"/>
      <c r="XC75" s="129"/>
      <c r="XD75" s="129"/>
      <c r="XE75" s="129"/>
      <c r="XF75" s="129"/>
      <c r="XG75" s="129"/>
      <c r="XH75" s="129"/>
      <c r="XI75" s="129"/>
      <c r="XJ75" s="129"/>
      <c r="XK75" s="129"/>
      <c r="XL75" s="129"/>
      <c r="XM75" s="129"/>
      <c r="XN75" s="129"/>
      <c r="XO75" s="129"/>
      <c r="XP75" s="129"/>
      <c r="XQ75" s="129"/>
      <c r="XR75" s="129"/>
      <c r="XS75" s="129"/>
      <c r="XT75" s="129"/>
      <c r="XU75" s="129"/>
      <c r="XV75" s="129"/>
      <c r="XW75" s="129"/>
      <c r="XX75" s="129"/>
      <c r="XY75" s="129"/>
      <c r="XZ75" s="129"/>
      <c r="YA75" s="129"/>
      <c r="YB75" s="129"/>
      <c r="YC75" s="129"/>
      <c r="YD75" s="129"/>
      <c r="YE75" s="129"/>
      <c r="YF75" s="129"/>
      <c r="YG75" s="129"/>
      <c r="YH75" s="129"/>
      <c r="YI75" s="129"/>
      <c r="YJ75" s="129"/>
      <c r="YK75" s="129"/>
      <c r="YL75" s="129"/>
      <c r="YM75" s="129"/>
      <c r="YN75" s="129"/>
      <c r="YO75" s="129"/>
      <c r="YP75" s="129"/>
      <c r="YQ75" s="129"/>
      <c r="YR75" s="129"/>
      <c r="YS75" s="129"/>
      <c r="YT75" s="129"/>
      <c r="YU75" s="129"/>
      <c r="YV75" s="129"/>
      <c r="YW75" s="129"/>
      <c r="YX75" s="129"/>
      <c r="YY75" s="129"/>
      <c r="YZ75" s="129"/>
      <c r="ZA75" s="129"/>
      <c r="ZB75" s="129"/>
      <c r="ZC75" s="129"/>
      <c r="ZD75" s="129"/>
      <c r="ZE75" s="129"/>
      <c r="ZF75" s="129"/>
      <c r="ZG75" s="129"/>
      <c r="ZH75" s="129"/>
      <c r="ZI75" s="129"/>
      <c r="ZJ75" s="129"/>
      <c r="ZK75" s="129"/>
      <c r="ZL75" s="129"/>
      <c r="ZM75" s="129"/>
      <c r="ZN75" s="129"/>
      <c r="ZO75" s="129"/>
      <c r="ZP75" s="129"/>
      <c r="ZQ75" s="129"/>
      <c r="ZR75" s="129"/>
      <c r="ZS75" s="129"/>
      <c r="ZT75" s="129"/>
      <c r="ZU75" s="129"/>
      <c r="ZV75" s="129"/>
      <c r="ZW75" s="129"/>
      <c r="ZX75" s="129"/>
      <c r="ZY75" s="129"/>
      <c r="ZZ75" s="129"/>
      <c r="AAA75" s="129"/>
      <c r="AAB75" s="129"/>
      <c r="AAC75" s="129"/>
      <c r="AAD75" s="129"/>
      <c r="AAE75" s="129"/>
      <c r="AAF75" s="129"/>
      <c r="AAG75" s="129"/>
      <c r="AAH75" s="129"/>
      <c r="AAI75" s="129"/>
      <c r="AAJ75" s="129"/>
      <c r="AAK75" s="129"/>
      <c r="AAL75" s="129"/>
      <c r="AAM75" s="129"/>
      <c r="AAN75" s="129"/>
      <c r="AAO75" s="129"/>
      <c r="AAP75" s="129"/>
      <c r="AAQ75" s="129"/>
      <c r="AAR75" s="129"/>
      <c r="AAS75" s="129"/>
      <c r="AAT75" s="129"/>
      <c r="AAU75" s="129"/>
      <c r="AAV75" s="129"/>
      <c r="AAW75" s="129"/>
      <c r="AAX75" s="129"/>
      <c r="AAY75" s="129"/>
      <c r="AAZ75" s="129"/>
      <c r="ABA75" s="129"/>
      <c r="ABB75" s="129"/>
      <c r="ABC75" s="129"/>
      <c r="ABD75" s="129"/>
      <c r="ABE75" s="129"/>
      <c r="ABF75" s="129"/>
      <c r="ABG75" s="129"/>
      <c r="ABH75" s="129"/>
      <c r="ABI75" s="129"/>
      <c r="ABJ75" s="129"/>
      <c r="ABK75" s="129"/>
      <c r="ABL75" s="129"/>
      <c r="ABM75" s="129"/>
      <c r="ABN75" s="129"/>
      <c r="ABO75" s="129"/>
      <c r="ABP75" s="129"/>
      <c r="ABQ75" s="129"/>
      <c r="ABR75" s="129"/>
      <c r="ABS75" s="129"/>
      <c r="ABT75" s="129"/>
      <c r="ABU75" s="129"/>
      <c r="ABV75" s="129"/>
      <c r="ABW75" s="129"/>
      <c r="ABX75" s="129"/>
      <c r="ABY75" s="129"/>
      <c r="ABZ75" s="129"/>
      <c r="ACA75" s="129"/>
      <c r="ACB75" s="129"/>
      <c r="ACC75" s="129"/>
      <c r="ACD75" s="129"/>
      <c r="ACE75" s="129"/>
      <c r="ACF75" s="129"/>
      <c r="ACG75" s="129"/>
      <c r="ACH75" s="129"/>
      <c r="ACI75" s="129"/>
      <c r="ACJ75" s="129"/>
      <c r="ACK75" s="129"/>
      <c r="ACL75" s="129"/>
      <c r="ACM75" s="129"/>
      <c r="ACN75" s="129"/>
      <c r="ACO75" s="129"/>
      <c r="ACP75" s="129"/>
      <c r="ACQ75" s="129"/>
      <c r="ACR75" s="129"/>
      <c r="ACS75" s="129"/>
      <c r="ACT75" s="129"/>
      <c r="ACU75" s="129"/>
      <c r="ACV75" s="129"/>
      <c r="ACW75" s="129"/>
      <c r="ACX75" s="129"/>
      <c r="ACY75" s="129"/>
      <c r="ACZ75" s="129"/>
      <c r="ADA75" s="129"/>
      <c r="ADB75" s="129"/>
      <c r="ADC75" s="129"/>
      <c r="ADD75" s="129"/>
      <c r="ADE75" s="129"/>
      <c r="ADF75" s="129"/>
      <c r="ADG75" s="129"/>
      <c r="ADH75" s="129"/>
      <c r="ADI75" s="129"/>
      <c r="ADJ75" s="129"/>
      <c r="ADK75" s="129"/>
      <c r="ADL75" s="129"/>
      <c r="ADM75" s="129"/>
      <c r="ADN75" s="129"/>
      <c r="ADO75" s="129"/>
      <c r="ADP75" s="129"/>
      <c r="ADQ75" s="129"/>
      <c r="ADR75" s="129"/>
      <c r="ADS75" s="129"/>
      <c r="ADT75" s="129"/>
      <c r="ADU75" s="129"/>
      <c r="ADV75" s="129"/>
      <c r="ADW75" s="129"/>
      <c r="ADX75" s="129"/>
      <c r="ADY75" s="129"/>
      <c r="ADZ75" s="129"/>
      <c r="AEA75" s="129"/>
      <c r="AEB75" s="129"/>
      <c r="AEC75" s="129"/>
      <c r="AED75" s="129"/>
      <c r="AEE75" s="129"/>
      <c r="AEF75" s="129"/>
      <c r="AEG75" s="129"/>
      <c r="AEH75" s="129"/>
      <c r="AEI75" s="129"/>
      <c r="AEJ75" s="129"/>
      <c r="AEK75" s="129"/>
      <c r="AEL75" s="129"/>
      <c r="AEM75" s="129"/>
      <c r="AEN75" s="129"/>
      <c r="AEO75" s="129"/>
      <c r="AEP75" s="129"/>
      <c r="AEQ75" s="129"/>
      <c r="AER75" s="129"/>
      <c r="AES75" s="129"/>
      <c r="AET75" s="129"/>
      <c r="AEU75" s="129"/>
      <c r="AEV75" s="129"/>
      <c r="AEW75" s="129"/>
      <c r="AEX75" s="129"/>
      <c r="AEY75" s="129"/>
      <c r="AEZ75" s="129"/>
      <c r="AFA75" s="129"/>
      <c r="AFB75" s="129"/>
      <c r="AFC75" s="129"/>
      <c r="AFD75" s="129"/>
      <c r="AFE75" s="129"/>
      <c r="AFF75" s="129"/>
      <c r="AFG75" s="129"/>
      <c r="AFH75" s="129"/>
      <c r="AFI75" s="129"/>
      <c r="AFJ75" s="129"/>
      <c r="AFK75" s="129"/>
      <c r="AFL75" s="129"/>
      <c r="AFM75" s="129"/>
      <c r="AFN75" s="129"/>
      <c r="AFO75" s="129"/>
      <c r="AFP75" s="129"/>
      <c r="AFQ75" s="129"/>
      <c r="AFR75" s="129"/>
      <c r="AFS75" s="129"/>
      <c r="AFT75" s="129"/>
      <c r="AFU75" s="129"/>
      <c r="AFV75" s="129"/>
      <c r="AFW75" s="129"/>
      <c r="AFX75" s="129"/>
      <c r="AFY75" s="129"/>
      <c r="AFZ75" s="129"/>
      <c r="AGA75" s="129"/>
      <c r="AGB75" s="129"/>
      <c r="AGC75" s="129"/>
      <c r="AGD75" s="129"/>
      <c r="AGE75" s="129"/>
      <c r="AGF75" s="129"/>
      <c r="AGG75" s="129"/>
      <c r="AGH75" s="129"/>
      <c r="AGI75" s="129"/>
      <c r="AGJ75" s="129"/>
      <c r="AGK75" s="129"/>
      <c r="AGL75" s="129"/>
      <c r="AGM75" s="129"/>
      <c r="AGN75" s="129"/>
      <c r="AGO75" s="129"/>
      <c r="AGP75" s="129"/>
      <c r="AGQ75" s="129"/>
      <c r="AGR75" s="129"/>
      <c r="AGS75" s="129"/>
      <c r="AGT75" s="129"/>
      <c r="AGU75" s="129"/>
      <c r="AGV75" s="129"/>
      <c r="AGW75" s="129"/>
      <c r="AGX75" s="129"/>
      <c r="AGY75" s="129"/>
      <c r="AGZ75" s="129"/>
      <c r="AHA75" s="129"/>
      <c r="AHB75" s="129"/>
      <c r="AHC75" s="129"/>
      <c r="AHD75" s="129"/>
      <c r="AHE75" s="129"/>
      <c r="AHF75" s="129"/>
      <c r="AHG75" s="129"/>
      <c r="AHH75" s="129"/>
      <c r="AHI75" s="129"/>
      <c r="AHJ75" s="129"/>
      <c r="AHK75" s="129"/>
      <c r="AHL75" s="129"/>
      <c r="AHM75" s="129"/>
      <c r="AHN75" s="129"/>
      <c r="AHO75" s="129"/>
      <c r="AHP75" s="129"/>
      <c r="AHQ75" s="129"/>
      <c r="AHR75" s="129"/>
      <c r="AHS75" s="129"/>
      <c r="AHT75" s="129"/>
      <c r="AHU75" s="129"/>
      <c r="AHV75" s="129"/>
      <c r="AHW75" s="129"/>
      <c r="AHX75" s="129"/>
      <c r="AHY75" s="129"/>
      <c r="AHZ75" s="129"/>
      <c r="AIA75" s="129"/>
      <c r="AIB75" s="129"/>
      <c r="AIC75" s="129"/>
      <c r="AID75" s="129"/>
      <c r="AIE75" s="129"/>
      <c r="AIF75" s="129"/>
      <c r="AIG75" s="129"/>
      <c r="AIH75" s="129"/>
      <c r="AII75" s="129"/>
      <c r="AIJ75" s="129"/>
      <c r="AIK75" s="129"/>
      <c r="AIL75" s="129"/>
      <c r="AIM75" s="129"/>
      <c r="AIN75" s="129"/>
      <c r="AIO75" s="129"/>
      <c r="AIP75" s="129"/>
      <c r="AIQ75" s="129"/>
      <c r="AIR75" s="129"/>
      <c r="AIS75" s="129"/>
      <c r="AIT75" s="129"/>
      <c r="AIU75" s="129"/>
      <c r="AIV75" s="129"/>
      <c r="AIW75" s="129"/>
      <c r="AIX75" s="129"/>
      <c r="AIY75" s="129"/>
      <c r="AIZ75" s="129"/>
      <c r="AJA75" s="129"/>
      <c r="AJB75" s="129"/>
      <c r="AJC75" s="129"/>
      <c r="AJD75" s="129"/>
      <c r="AJE75" s="129"/>
      <c r="AJF75" s="129"/>
      <c r="AJG75" s="129"/>
      <c r="AJH75" s="129"/>
      <c r="AJI75" s="129"/>
      <c r="AJJ75" s="129"/>
      <c r="AJK75" s="129"/>
      <c r="AJL75" s="129"/>
      <c r="AJM75" s="129"/>
      <c r="AJN75" s="129"/>
      <c r="AJO75" s="129"/>
      <c r="AJP75" s="129"/>
      <c r="AJQ75" s="129"/>
      <c r="AJR75" s="129"/>
      <c r="AJS75" s="129"/>
      <c r="AJT75" s="129"/>
      <c r="AJU75" s="129"/>
      <c r="AJV75" s="129"/>
      <c r="AJW75" s="129"/>
      <c r="AJX75" s="129"/>
      <c r="AJY75" s="129"/>
      <c r="AJZ75" s="129"/>
      <c r="AKA75" s="129"/>
      <c r="AKB75" s="129"/>
      <c r="AKC75" s="129"/>
      <c r="AKD75" s="129"/>
      <c r="AKE75" s="129"/>
      <c r="AKF75" s="129"/>
      <c r="AKG75" s="129"/>
      <c r="AKH75" s="129"/>
      <c r="AKI75" s="129"/>
      <c r="AKJ75" s="129"/>
      <c r="AKK75" s="129"/>
      <c r="AKL75" s="129"/>
      <c r="AKM75" s="129"/>
      <c r="AKN75" s="129"/>
      <c r="AKO75" s="129"/>
      <c r="AKP75" s="129"/>
      <c r="AKQ75" s="129"/>
      <c r="AKR75" s="129"/>
      <c r="AKS75" s="129"/>
      <c r="AKT75" s="129"/>
      <c r="AKU75" s="129"/>
      <c r="AKV75" s="129"/>
      <c r="AKW75" s="129"/>
      <c r="AKX75" s="129"/>
      <c r="AKY75" s="129"/>
      <c r="AKZ75" s="129"/>
      <c r="ALA75" s="129"/>
      <c r="ALB75" s="129"/>
      <c r="ALC75" s="129"/>
      <c r="ALD75" s="129"/>
      <c r="ALE75" s="129"/>
      <c r="ALF75" s="129"/>
      <c r="ALG75" s="129"/>
      <c r="ALH75" s="129"/>
      <c r="ALI75" s="129"/>
      <c r="ALJ75" s="129"/>
      <c r="ALK75" s="129"/>
      <c r="ALL75" s="129"/>
      <c r="ALM75" s="129"/>
      <c r="ALN75" s="129"/>
      <c r="ALO75" s="129"/>
      <c r="ALP75" s="129"/>
      <c r="ALQ75" s="129"/>
      <c r="ALR75" s="129"/>
      <c r="ALS75" s="129"/>
      <c r="ALT75" s="129"/>
      <c r="ALU75" s="129"/>
      <c r="ALV75" s="129"/>
      <c r="ALW75" s="129"/>
      <c r="ALX75" s="129"/>
      <c r="ALY75" s="129"/>
      <c r="ALZ75" s="129"/>
      <c r="AMA75" s="129"/>
      <c r="AMB75" s="129"/>
      <c r="AMC75" s="129"/>
      <c r="AMD75" s="129"/>
      <c r="AME75" s="129"/>
      <c r="AMF75" s="129"/>
      <c r="AMG75" s="129"/>
      <c r="AMH75" s="129"/>
      <c r="AMI75" s="129"/>
      <c r="AMJ75" s="129"/>
      <c r="AMK75" s="129"/>
    </row>
    <row r="76" spans="1:1025" s="131" customFormat="1">
      <c r="A76" s="129" t="s">
        <v>55</v>
      </c>
      <c r="B76" s="146" t="s">
        <v>56</v>
      </c>
      <c r="C76" s="156" t="str">
        <f>VLOOKUP(B76,A_soortinfo!C:F,4,FALSE)</f>
        <v>nvt</v>
      </c>
      <c r="D76" s="181">
        <v>2.9010625000000001</v>
      </c>
      <c r="E76" s="181">
        <v>0.17415</v>
      </c>
      <c r="F76" s="181">
        <v>4.35375E-2</v>
      </c>
      <c r="G76" s="181">
        <v>0.18275</v>
      </c>
      <c r="H76" s="181">
        <v>0</v>
      </c>
      <c r="I76" s="181">
        <v>0</v>
      </c>
      <c r="J76" s="181">
        <v>2.7074750000000001</v>
      </c>
      <c r="K76" s="181">
        <v>1.1504125000000001</v>
      </c>
      <c r="L76" s="165"/>
      <c r="M76" s="166"/>
      <c r="N76" s="181">
        <v>0.38</v>
      </c>
      <c r="O76" s="132"/>
      <c r="P76" s="132"/>
      <c r="Q76" s="181">
        <v>1.27</v>
      </c>
      <c r="R76" s="132"/>
      <c r="S76" s="132"/>
      <c r="T76" s="181">
        <v>1.8500750000000001</v>
      </c>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c r="AZ76" s="129"/>
      <c r="BA76" s="129"/>
      <c r="BB76" s="129"/>
      <c r="BC76" s="129"/>
      <c r="BD76" s="129"/>
      <c r="BE76" s="129"/>
      <c r="BF76" s="129"/>
      <c r="BG76" s="129"/>
      <c r="BH76" s="129"/>
      <c r="BI76" s="129"/>
      <c r="BJ76" s="129"/>
      <c r="BK76" s="129"/>
      <c r="BL76" s="129"/>
      <c r="BM76" s="129"/>
      <c r="BN76" s="129"/>
      <c r="BO76" s="129"/>
      <c r="BP76" s="129"/>
      <c r="BQ76" s="129"/>
      <c r="BR76" s="129"/>
      <c r="BS76" s="129"/>
      <c r="BT76" s="129"/>
      <c r="BU76" s="129"/>
      <c r="BV76" s="129"/>
      <c r="BW76" s="129"/>
      <c r="BX76" s="129"/>
      <c r="BY76" s="129"/>
      <c r="BZ76" s="129"/>
      <c r="CA76" s="129"/>
      <c r="CB76" s="129"/>
      <c r="CC76" s="129"/>
      <c r="CD76" s="129"/>
      <c r="CE76" s="129"/>
      <c r="CF76" s="129"/>
      <c r="CG76" s="129"/>
      <c r="CH76" s="129"/>
      <c r="CI76" s="129"/>
      <c r="CJ76" s="129"/>
      <c r="CK76" s="129"/>
      <c r="CL76" s="129"/>
      <c r="CM76" s="129"/>
      <c r="CN76" s="129"/>
      <c r="CO76" s="129"/>
      <c r="CP76" s="129"/>
      <c r="CQ76" s="129"/>
      <c r="CR76" s="129"/>
      <c r="CS76" s="129"/>
      <c r="CT76" s="129"/>
      <c r="CU76" s="129"/>
      <c r="CV76" s="129"/>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29"/>
      <c r="FX76" s="129"/>
      <c r="FY76" s="129"/>
      <c r="FZ76" s="129"/>
      <c r="GA76" s="129"/>
      <c r="GB76" s="129"/>
      <c r="GC76" s="129"/>
      <c r="GD76" s="129"/>
      <c r="GE76" s="129"/>
      <c r="GF76" s="129"/>
      <c r="GG76" s="129"/>
      <c r="GH76" s="129"/>
      <c r="GI76" s="129"/>
      <c r="GJ76" s="129"/>
      <c r="GK76" s="129"/>
      <c r="GL76" s="129"/>
      <c r="GM76" s="129"/>
      <c r="GN76" s="129"/>
      <c r="GO76" s="129"/>
      <c r="GP76" s="129"/>
      <c r="GQ76" s="129"/>
      <c r="GR76" s="129"/>
      <c r="GS76" s="129"/>
      <c r="GT76" s="129"/>
      <c r="GU76" s="129"/>
      <c r="GV76" s="129"/>
      <c r="GW76" s="129"/>
      <c r="GX76" s="129"/>
      <c r="GY76" s="129"/>
      <c r="GZ76" s="129"/>
      <c r="HA76" s="129"/>
      <c r="HB76" s="129"/>
      <c r="HC76" s="129"/>
      <c r="HD76" s="129"/>
      <c r="HE76" s="129"/>
      <c r="HF76" s="129"/>
      <c r="HG76" s="129"/>
      <c r="HH76" s="129"/>
      <c r="HI76" s="129"/>
      <c r="HJ76" s="129"/>
      <c r="HK76" s="129"/>
      <c r="HL76" s="129"/>
      <c r="HM76" s="129"/>
      <c r="HN76" s="129"/>
      <c r="HO76" s="129"/>
      <c r="HP76" s="129"/>
      <c r="HQ76" s="129"/>
      <c r="HR76" s="129"/>
      <c r="HS76" s="129"/>
      <c r="HT76" s="129"/>
      <c r="HU76" s="129"/>
      <c r="HV76" s="129"/>
      <c r="HW76" s="129"/>
      <c r="HX76" s="129"/>
      <c r="HY76" s="129"/>
      <c r="HZ76" s="129"/>
      <c r="IA76" s="129"/>
      <c r="IB76" s="129"/>
      <c r="IC76" s="129"/>
      <c r="ID76" s="129"/>
      <c r="IE76" s="129"/>
      <c r="IF76" s="129"/>
      <c r="IG76" s="129"/>
      <c r="IH76" s="129"/>
      <c r="II76" s="129"/>
      <c r="IJ76" s="129"/>
      <c r="IK76" s="129"/>
      <c r="IL76" s="129"/>
      <c r="IM76" s="129"/>
      <c r="IN76" s="129"/>
      <c r="IO76" s="129"/>
      <c r="IP76" s="129"/>
      <c r="IQ76" s="129"/>
      <c r="IR76" s="129"/>
      <c r="IS76" s="129"/>
      <c r="IT76" s="129"/>
      <c r="IU76" s="129"/>
      <c r="IV76" s="129"/>
      <c r="IW76" s="129"/>
      <c r="IX76" s="129"/>
      <c r="IY76" s="129"/>
      <c r="IZ76" s="129"/>
      <c r="JA76" s="129"/>
      <c r="JB76" s="129"/>
      <c r="JC76" s="129"/>
      <c r="JD76" s="129"/>
      <c r="JE76" s="129"/>
      <c r="JF76" s="129"/>
      <c r="JG76" s="129"/>
      <c r="JH76" s="129"/>
      <c r="JI76" s="129"/>
      <c r="JJ76" s="129"/>
      <c r="JK76" s="129"/>
      <c r="JL76" s="129"/>
      <c r="JM76" s="129"/>
      <c r="JN76" s="129"/>
      <c r="JO76" s="129"/>
      <c r="JP76" s="129"/>
      <c r="JQ76" s="129"/>
      <c r="JR76" s="129"/>
      <c r="JS76" s="129"/>
      <c r="JT76" s="129"/>
      <c r="JU76" s="129"/>
      <c r="JV76" s="129"/>
      <c r="JW76" s="129"/>
      <c r="JX76" s="129"/>
      <c r="JY76" s="129"/>
      <c r="JZ76" s="129"/>
      <c r="KA76" s="129"/>
      <c r="KB76" s="129"/>
      <c r="KC76" s="129"/>
      <c r="KD76" s="129"/>
      <c r="KE76" s="129"/>
      <c r="KF76" s="129"/>
      <c r="KG76" s="129"/>
      <c r="KH76" s="129"/>
      <c r="KI76" s="129"/>
      <c r="KJ76" s="129"/>
      <c r="KK76" s="129"/>
      <c r="KL76" s="129"/>
      <c r="KM76" s="129"/>
      <c r="KN76" s="129"/>
      <c r="KO76" s="129"/>
      <c r="KP76" s="129"/>
      <c r="KQ76" s="129"/>
      <c r="KR76" s="129"/>
      <c r="KS76" s="129"/>
      <c r="KT76" s="129"/>
      <c r="KU76" s="129"/>
      <c r="KV76" s="129"/>
      <c r="KW76" s="129"/>
      <c r="KX76" s="129"/>
      <c r="KY76" s="129"/>
      <c r="KZ76" s="129"/>
      <c r="LA76" s="129"/>
      <c r="LB76" s="129"/>
      <c r="LC76" s="129"/>
      <c r="LD76" s="129"/>
      <c r="LE76" s="129"/>
      <c r="LF76" s="129"/>
      <c r="LG76" s="129"/>
      <c r="LH76" s="129"/>
      <c r="LI76" s="129"/>
      <c r="LJ76" s="129"/>
      <c r="LK76" s="129"/>
      <c r="LL76" s="129"/>
      <c r="LM76" s="129"/>
      <c r="LN76" s="129"/>
      <c r="LO76" s="129"/>
      <c r="LP76" s="129"/>
      <c r="LQ76" s="129"/>
      <c r="LR76" s="129"/>
      <c r="LS76" s="129"/>
      <c r="LT76" s="129"/>
      <c r="LU76" s="129"/>
      <c r="LV76" s="129"/>
      <c r="LW76" s="129"/>
      <c r="LX76" s="129"/>
      <c r="LY76" s="129"/>
      <c r="LZ76" s="129"/>
      <c r="MA76" s="129"/>
      <c r="MB76" s="129"/>
      <c r="MC76" s="129"/>
      <c r="MD76" s="129"/>
      <c r="ME76" s="129"/>
      <c r="MF76" s="129"/>
      <c r="MG76" s="129"/>
      <c r="MH76" s="129"/>
      <c r="MI76" s="129"/>
      <c r="MJ76" s="129"/>
      <c r="MK76" s="129"/>
      <c r="ML76" s="129"/>
      <c r="MM76" s="129"/>
      <c r="MN76" s="129"/>
      <c r="MO76" s="129"/>
      <c r="MP76" s="129"/>
      <c r="MQ76" s="129"/>
      <c r="MR76" s="129"/>
      <c r="MS76" s="129"/>
      <c r="MT76" s="129"/>
      <c r="MU76" s="129"/>
      <c r="MV76" s="129"/>
      <c r="MW76" s="129"/>
      <c r="MX76" s="129"/>
      <c r="MY76" s="129"/>
      <c r="MZ76" s="129"/>
      <c r="NA76" s="129"/>
      <c r="NB76" s="129"/>
      <c r="NC76" s="129"/>
      <c r="ND76" s="129"/>
      <c r="NE76" s="129"/>
      <c r="NF76" s="129"/>
      <c r="NG76" s="129"/>
      <c r="NH76" s="129"/>
      <c r="NI76" s="129"/>
      <c r="NJ76" s="129"/>
      <c r="NK76" s="129"/>
      <c r="NL76" s="129"/>
      <c r="NM76" s="129"/>
      <c r="NN76" s="129"/>
      <c r="NO76" s="129"/>
      <c r="NP76" s="129"/>
      <c r="NQ76" s="129"/>
      <c r="NR76" s="129"/>
      <c r="NS76" s="129"/>
      <c r="NT76" s="129"/>
      <c r="NU76" s="129"/>
      <c r="NV76" s="129"/>
      <c r="NW76" s="129"/>
      <c r="NX76" s="129"/>
      <c r="NY76" s="129"/>
      <c r="NZ76" s="129"/>
      <c r="OA76" s="129"/>
      <c r="OB76" s="129"/>
      <c r="OC76" s="129"/>
      <c r="OD76" s="129"/>
      <c r="OE76" s="129"/>
      <c r="OF76" s="129"/>
      <c r="OG76" s="129"/>
      <c r="OH76" s="129"/>
      <c r="OI76" s="129"/>
      <c r="OJ76" s="129"/>
      <c r="OK76" s="129"/>
      <c r="OL76" s="129"/>
      <c r="OM76" s="129"/>
      <c r="ON76" s="129"/>
      <c r="OO76" s="129"/>
      <c r="OP76" s="129"/>
      <c r="OQ76" s="129"/>
      <c r="OR76" s="129"/>
      <c r="OS76" s="129"/>
      <c r="OT76" s="129"/>
      <c r="OU76" s="129"/>
      <c r="OV76" s="129"/>
      <c r="OW76" s="129"/>
      <c r="OX76" s="129"/>
      <c r="OY76" s="129"/>
      <c r="OZ76" s="129"/>
      <c r="PA76" s="129"/>
      <c r="PB76" s="129"/>
      <c r="PC76" s="129"/>
      <c r="PD76" s="129"/>
      <c r="PE76" s="129"/>
      <c r="PF76" s="129"/>
      <c r="PG76" s="129"/>
      <c r="PH76" s="129"/>
      <c r="PI76" s="129"/>
      <c r="PJ76" s="129"/>
      <c r="PK76" s="129"/>
      <c r="PL76" s="129"/>
      <c r="PM76" s="129"/>
      <c r="PN76" s="129"/>
      <c r="PO76" s="129"/>
      <c r="PP76" s="129"/>
      <c r="PQ76" s="129"/>
      <c r="PR76" s="129"/>
      <c r="PS76" s="129"/>
      <c r="PT76" s="129"/>
      <c r="PU76" s="129"/>
      <c r="PV76" s="129"/>
      <c r="PW76" s="129"/>
      <c r="PX76" s="129"/>
      <c r="PY76" s="129"/>
      <c r="PZ76" s="129"/>
      <c r="QA76" s="129"/>
      <c r="QB76" s="129"/>
      <c r="QC76" s="129"/>
      <c r="QD76" s="129"/>
      <c r="QE76" s="129"/>
      <c r="QF76" s="129"/>
      <c r="QG76" s="129"/>
      <c r="QH76" s="129"/>
      <c r="QI76" s="129"/>
      <c r="QJ76" s="129"/>
      <c r="QK76" s="129"/>
      <c r="QL76" s="129"/>
      <c r="QM76" s="129"/>
      <c r="QN76" s="129"/>
      <c r="QO76" s="129"/>
      <c r="QP76" s="129"/>
      <c r="QQ76" s="129"/>
      <c r="QR76" s="129"/>
      <c r="QS76" s="129"/>
      <c r="QT76" s="129"/>
      <c r="QU76" s="129"/>
      <c r="QV76" s="129"/>
      <c r="QW76" s="129"/>
      <c r="QX76" s="129"/>
      <c r="QY76" s="129"/>
      <c r="QZ76" s="129"/>
      <c r="RA76" s="129"/>
      <c r="RB76" s="129"/>
      <c r="RC76" s="129"/>
      <c r="RD76" s="129"/>
      <c r="RE76" s="129"/>
      <c r="RF76" s="129"/>
      <c r="RG76" s="129"/>
      <c r="RH76" s="129"/>
      <c r="RI76" s="129"/>
      <c r="RJ76" s="129"/>
      <c r="RK76" s="129"/>
      <c r="RL76" s="129"/>
      <c r="RM76" s="129"/>
      <c r="RN76" s="129"/>
      <c r="RO76" s="129"/>
      <c r="RP76" s="129"/>
      <c r="RQ76" s="129"/>
      <c r="RR76" s="129"/>
      <c r="RS76" s="129"/>
      <c r="RT76" s="129"/>
      <c r="RU76" s="129"/>
      <c r="RV76" s="129"/>
      <c r="RW76" s="129"/>
      <c r="RX76" s="129"/>
      <c r="RY76" s="129"/>
      <c r="RZ76" s="129"/>
      <c r="SA76" s="129"/>
      <c r="SB76" s="129"/>
      <c r="SC76" s="129"/>
      <c r="SD76" s="129"/>
      <c r="SE76" s="129"/>
      <c r="SF76" s="129"/>
      <c r="SG76" s="129"/>
      <c r="SH76" s="129"/>
      <c r="SI76" s="129"/>
      <c r="SJ76" s="129"/>
      <c r="SK76" s="129"/>
      <c r="SL76" s="129"/>
      <c r="SM76" s="129"/>
      <c r="SN76" s="129"/>
      <c r="SO76" s="129"/>
      <c r="SP76" s="129"/>
      <c r="SQ76" s="129"/>
      <c r="SR76" s="129"/>
      <c r="SS76" s="129"/>
      <c r="ST76" s="129"/>
      <c r="SU76" s="129"/>
      <c r="SV76" s="129"/>
      <c r="SW76" s="129"/>
      <c r="SX76" s="129"/>
      <c r="SY76" s="129"/>
      <c r="SZ76" s="129"/>
      <c r="TA76" s="129"/>
      <c r="TB76" s="129"/>
      <c r="TC76" s="129"/>
      <c r="TD76" s="129"/>
      <c r="TE76" s="129"/>
      <c r="TF76" s="129"/>
      <c r="TG76" s="129"/>
      <c r="TH76" s="129"/>
      <c r="TI76" s="129"/>
      <c r="TJ76" s="129"/>
      <c r="TK76" s="129"/>
      <c r="TL76" s="129"/>
      <c r="TM76" s="129"/>
      <c r="TN76" s="129"/>
      <c r="TO76" s="129"/>
      <c r="TP76" s="129"/>
      <c r="TQ76" s="129"/>
      <c r="TR76" s="129"/>
      <c r="TS76" s="129"/>
      <c r="TT76" s="129"/>
      <c r="TU76" s="129"/>
      <c r="TV76" s="129"/>
      <c r="TW76" s="129"/>
      <c r="TX76" s="129"/>
      <c r="TY76" s="129"/>
      <c r="TZ76" s="129"/>
      <c r="UA76" s="129"/>
      <c r="UB76" s="129"/>
      <c r="UC76" s="129"/>
      <c r="UD76" s="129"/>
      <c r="UE76" s="129"/>
      <c r="UF76" s="129"/>
      <c r="UG76" s="129"/>
      <c r="UH76" s="129"/>
      <c r="UI76" s="129"/>
      <c r="UJ76" s="129"/>
      <c r="UK76" s="129"/>
      <c r="UL76" s="129"/>
      <c r="UM76" s="129"/>
      <c r="UN76" s="129"/>
      <c r="UO76" s="129"/>
      <c r="UP76" s="129"/>
      <c r="UQ76" s="129"/>
      <c r="UR76" s="129"/>
      <c r="US76" s="129"/>
      <c r="UT76" s="129"/>
      <c r="UU76" s="129"/>
      <c r="UV76" s="129"/>
      <c r="UW76" s="129"/>
      <c r="UX76" s="129"/>
      <c r="UY76" s="129"/>
      <c r="UZ76" s="129"/>
      <c r="VA76" s="129"/>
      <c r="VB76" s="129"/>
      <c r="VC76" s="129"/>
      <c r="VD76" s="129"/>
      <c r="VE76" s="129"/>
      <c r="VF76" s="129"/>
      <c r="VG76" s="129"/>
      <c r="VH76" s="129"/>
      <c r="VI76" s="129"/>
      <c r="VJ76" s="129"/>
      <c r="VK76" s="129"/>
      <c r="VL76" s="129"/>
      <c r="VM76" s="129"/>
      <c r="VN76" s="129"/>
      <c r="VO76" s="129"/>
      <c r="VP76" s="129"/>
      <c r="VQ76" s="129"/>
      <c r="VR76" s="129"/>
      <c r="VS76" s="129"/>
      <c r="VT76" s="129"/>
      <c r="VU76" s="129"/>
      <c r="VV76" s="129"/>
      <c r="VW76" s="129"/>
      <c r="VX76" s="129"/>
      <c r="VY76" s="129"/>
      <c r="VZ76" s="129"/>
      <c r="WA76" s="129"/>
      <c r="WB76" s="129"/>
      <c r="WC76" s="129"/>
      <c r="WD76" s="129"/>
      <c r="WE76" s="129"/>
      <c r="WF76" s="129"/>
      <c r="WG76" s="129"/>
      <c r="WH76" s="129"/>
      <c r="WI76" s="129"/>
      <c r="WJ76" s="129"/>
      <c r="WK76" s="129"/>
      <c r="WL76" s="129"/>
      <c r="WM76" s="129"/>
      <c r="WN76" s="129"/>
      <c r="WO76" s="129"/>
      <c r="WP76" s="129"/>
      <c r="WQ76" s="129"/>
      <c r="WR76" s="129"/>
      <c r="WS76" s="129"/>
      <c r="WT76" s="129"/>
      <c r="WU76" s="129"/>
      <c r="WV76" s="129"/>
      <c r="WW76" s="129"/>
      <c r="WX76" s="129"/>
      <c r="WY76" s="129"/>
      <c r="WZ76" s="129"/>
      <c r="XA76" s="129"/>
      <c r="XB76" s="129"/>
      <c r="XC76" s="129"/>
      <c r="XD76" s="129"/>
      <c r="XE76" s="129"/>
      <c r="XF76" s="129"/>
      <c r="XG76" s="129"/>
      <c r="XH76" s="129"/>
      <c r="XI76" s="129"/>
      <c r="XJ76" s="129"/>
      <c r="XK76" s="129"/>
      <c r="XL76" s="129"/>
      <c r="XM76" s="129"/>
      <c r="XN76" s="129"/>
      <c r="XO76" s="129"/>
      <c r="XP76" s="129"/>
      <c r="XQ76" s="129"/>
      <c r="XR76" s="129"/>
      <c r="XS76" s="129"/>
      <c r="XT76" s="129"/>
      <c r="XU76" s="129"/>
      <c r="XV76" s="129"/>
      <c r="XW76" s="129"/>
      <c r="XX76" s="129"/>
      <c r="XY76" s="129"/>
      <c r="XZ76" s="129"/>
      <c r="YA76" s="129"/>
      <c r="YB76" s="129"/>
      <c r="YC76" s="129"/>
      <c r="YD76" s="129"/>
      <c r="YE76" s="129"/>
      <c r="YF76" s="129"/>
      <c r="YG76" s="129"/>
      <c r="YH76" s="129"/>
      <c r="YI76" s="129"/>
      <c r="YJ76" s="129"/>
      <c r="YK76" s="129"/>
      <c r="YL76" s="129"/>
      <c r="YM76" s="129"/>
      <c r="YN76" s="129"/>
      <c r="YO76" s="129"/>
      <c r="YP76" s="129"/>
      <c r="YQ76" s="129"/>
      <c r="YR76" s="129"/>
      <c r="YS76" s="129"/>
      <c r="YT76" s="129"/>
      <c r="YU76" s="129"/>
      <c r="YV76" s="129"/>
      <c r="YW76" s="129"/>
      <c r="YX76" s="129"/>
      <c r="YY76" s="129"/>
      <c r="YZ76" s="129"/>
      <c r="ZA76" s="129"/>
      <c r="ZB76" s="129"/>
      <c r="ZC76" s="129"/>
      <c r="ZD76" s="129"/>
      <c r="ZE76" s="129"/>
      <c r="ZF76" s="129"/>
      <c r="ZG76" s="129"/>
      <c r="ZH76" s="129"/>
      <c r="ZI76" s="129"/>
      <c r="ZJ76" s="129"/>
      <c r="ZK76" s="129"/>
      <c r="ZL76" s="129"/>
      <c r="ZM76" s="129"/>
      <c r="ZN76" s="129"/>
      <c r="ZO76" s="129"/>
      <c r="ZP76" s="129"/>
      <c r="ZQ76" s="129"/>
      <c r="ZR76" s="129"/>
      <c r="ZS76" s="129"/>
      <c r="ZT76" s="129"/>
      <c r="ZU76" s="129"/>
      <c r="ZV76" s="129"/>
      <c r="ZW76" s="129"/>
      <c r="ZX76" s="129"/>
      <c r="ZY76" s="129"/>
      <c r="ZZ76" s="129"/>
      <c r="AAA76" s="129"/>
      <c r="AAB76" s="129"/>
      <c r="AAC76" s="129"/>
      <c r="AAD76" s="129"/>
      <c r="AAE76" s="129"/>
      <c r="AAF76" s="129"/>
      <c r="AAG76" s="129"/>
      <c r="AAH76" s="129"/>
      <c r="AAI76" s="129"/>
      <c r="AAJ76" s="129"/>
      <c r="AAK76" s="129"/>
      <c r="AAL76" s="129"/>
      <c r="AAM76" s="129"/>
      <c r="AAN76" s="129"/>
      <c r="AAO76" s="129"/>
      <c r="AAP76" s="129"/>
      <c r="AAQ76" s="129"/>
      <c r="AAR76" s="129"/>
      <c r="AAS76" s="129"/>
      <c r="AAT76" s="129"/>
      <c r="AAU76" s="129"/>
      <c r="AAV76" s="129"/>
      <c r="AAW76" s="129"/>
      <c r="AAX76" s="129"/>
      <c r="AAY76" s="129"/>
      <c r="AAZ76" s="129"/>
      <c r="ABA76" s="129"/>
      <c r="ABB76" s="129"/>
      <c r="ABC76" s="129"/>
      <c r="ABD76" s="129"/>
      <c r="ABE76" s="129"/>
      <c r="ABF76" s="129"/>
      <c r="ABG76" s="129"/>
      <c r="ABH76" s="129"/>
      <c r="ABI76" s="129"/>
      <c r="ABJ76" s="129"/>
      <c r="ABK76" s="129"/>
      <c r="ABL76" s="129"/>
      <c r="ABM76" s="129"/>
      <c r="ABN76" s="129"/>
      <c r="ABO76" s="129"/>
      <c r="ABP76" s="129"/>
      <c r="ABQ76" s="129"/>
      <c r="ABR76" s="129"/>
      <c r="ABS76" s="129"/>
      <c r="ABT76" s="129"/>
      <c r="ABU76" s="129"/>
      <c r="ABV76" s="129"/>
      <c r="ABW76" s="129"/>
      <c r="ABX76" s="129"/>
      <c r="ABY76" s="129"/>
      <c r="ABZ76" s="129"/>
      <c r="ACA76" s="129"/>
      <c r="ACB76" s="129"/>
      <c r="ACC76" s="129"/>
      <c r="ACD76" s="129"/>
      <c r="ACE76" s="129"/>
      <c r="ACF76" s="129"/>
      <c r="ACG76" s="129"/>
      <c r="ACH76" s="129"/>
      <c r="ACI76" s="129"/>
      <c r="ACJ76" s="129"/>
      <c r="ACK76" s="129"/>
      <c r="ACL76" s="129"/>
      <c r="ACM76" s="129"/>
      <c r="ACN76" s="129"/>
      <c r="ACO76" s="129"/>
      <c r="ACP76" s="129"/>
      <c r="ACQ76" s="129"/>
      <c r="ACR76" s="129"/>
      <c r="ACS76" s="129"/>
      <c r="ACT76" s="129"/>
      <c r="ACU76" s="129"/>
      <c r="ACV76" s="129"/>
      <c r="ACW76" s="129"/>
      <c r="ACX76" s="129"/>
      <c r="ACY76" s="129"/>
      <c r="ACZ76" s="129"/>
      <c r="ADA76" s="129"/>
      <c r="ADB76" s="129"/>
      <c r="ADC76" s="129"/>
      <c r="ADD76" s="129"/>
      <c r="ADE76" s="129"/>
      <c r="ADF76" s="129"/>
      <c r="ADG76" s="129"/>
      <c r="ADH76" s="129"/>
      <c r="ADI76" s="129"/>
      <c r="ADJ76" s="129"/>
      <c r="ADK76" s="129"/>
      <c r="ADL76" s="129"/>
      <c r="ADM76" s="129"/>
      <c r="ADN76" s="129"/>
      <c r="ADO76" s="129"/>
      <c r="ADP76" s="129"/>
      <c r="ADQ76" s="129"/>
      <c r="ADR76" s="129"/>
      <c r="ADS76" s="129"/>
      <c r="ADT76" s="129"/>
      <c r="ADU76" s="129"/>
      <c r="ADV76" s="129"/>
      <c r="ADW76" s="129"/>
      <c r="ADX76" s="129"/>
      <c r="ADY76" s="129"/>
      <c r="ADZ76" s="129"/>
      <c r="AEA76" s="129"/>
      <c r="AEB76" s="129"/>
      <c r="AEC76" s="129"/>
      <c r="AED76" s="129"/>
      <c r="AEE76" s="129"/>
      <c r="AEF76" s="129"/>
      <c r="AEG76" s="129"/>
      <c r="AEH76" s="129"/>
      <c r="AEI76" s="129"/>
      <c r="AEJ76" s="129"/>
      <c r="AEK76" s="129"/>
      <c r="AEL76" s="129"/>
      <c r="AEM76" s="129"/>
      <c r="AEN76" s="129"/>
      <c r="AEO76" s="129"/>
      <c r="AEP76" s="129"/>
      <c r="AEQ76" s="129"/>
      <c r="AER76" s="129"/>
      <c r="AES76" s="129"/>
      <c r="AET76" s="129"/>
      <c r="AEU76" s="129"/>
      <c r="AEV76" s="129"/>
      <c r="AEW76" s="129"/>
      <c r="AEX76" s="129"/>
      <c r="AEY76" s="129"/>
      <c r="AEZ76" s="129"/>
      <c r="AFA76" s="129"/>
      <c r="AFB76" s="129"/>
      <c r="AFC76" s="129"/>
      <c r="AFD76" s="129"/>
      <c r="AFE76" s="129"/>
      <c r="AFF76" s="129"/>
      <c r="AFG76" s="129"/>
      <c r="AFH76" s="129"/>
      <c r="AFI76" s="129"/>
      <c r="AFJ76" s="129"/>
      <c r="AFK76" s="129"/>
      <c r="AFL76" s="129"/>
      <c r="AFM76" s="129"/>
      <c r="AFN76" s="129"/>
      <c r="AFO76" s="129"/>
      <c r="AFP76" s="129"/>
      <c r="AFQ76" s="129"/>
      <c r="AFR76" s="129"/>
      <c r="AFS76" s="129"/>
      <c r="AFT76" s="129"/>
      <c r="AFU76" s="129"/>
      <c r="AFV76" s="129"/>
      <c r="AFW76" s="129"/>
      <c r="AFX76" s="129"/>
      <c r="AFY76" s="129"/>
      <c r="AFZ76" s="129"/>
      <c r="AGA76" s="129"/>
      <c r="AGB76" s="129"/>
      <c r="AGC76" s="129"/>
      <c r="AGD76" s="129"/>
      <c r="AGE76" s="129"/>
      <c r="AGF76" s="129"/>
      <c r="AGG76" s="129"/>
      <c r="AGH76" s="129"/>
      <c r="AGI76" s="129"/>
      <c r="AGJ76" s="129"/>
      <c r="AGK76" s="129"/>
      <c r="AGL76" s="129"/>
      <c r="AGM76" s="129"/>
      <c r="AGN76" s="129"/>
      <c r="AGO76" s="129"/>
      <c r="AGP76" s="129"/>
      <c r="AGQ76" s="129"/>
      <c r="AGR76" s="129"/>
      <c r="AGS76" s="129"/>
      <c r="AGT76" s="129"/>
      <c r="AGU76" s="129"/>
      <c r="AGV76" s="129"/>
      <c r="AGW76" s="129"/>
      <c r="AGX76" s="129"/>
      <c r="AGY76" s="129"/>
      <c r="AGZ76" s="129"/>
      <c r="AHA76" s="129"/>
      <c r="AHB76" s="129"/>
      <c r="AHC76" s="129"/>
      <c r="AHD76" s="129"/>
      <c r="AHE76" s="129"/>
      <c r="AHF76" s="129"/>
      <c r="AHG76" s="129"/>
      <c r="AHH76" s="129"/>
      <c r="AHI76" s="129"/>
      <c r="AHJ76" s="129"/>
      <c r="AHK76" s="129"/>
      <c r="AHL76" s="129"/>
      <c r="AHM76" s="129"/>
      <c r="AHN76" s="129"/>
      <c r="AHO76" s="129"/>
      <c r="AHP76" s="129"/>
      <c r="AHQ76" s="129"/>
      <c r="AHR76" s="129"/>
      <c r="AHS76" s="129"/>
      <c r="AHT76" s="129"/>
      <c r="AHU76" s="129"/>
      <c r="AHV76" s="129"/>
      <c r="AHW76" s="129"/>
      <c r="AHX76" s="129"/>
      <c r="AHY76" s="129"/>
      <c r="AHZ76" s="129"/>
      <c r="AIA76" s="129"/>
      <c r="AIB76" s="129"/>
      <c r="AIC76" s="129"/>
      <c r="AID76" s="129"/>
      <c r="AIE76" s="129"/>
      <c r="AIF76" s="129"/>
      <c r="AIG76" s="129"/>
      <c r="AIH76" s="129"/>
      <c r="AII76" s="129"/>
      <c r="AIJ76" s="129"/>
      <c r="AIK76" s="129"/>
      <c r="AIL76" s="129"/>
      <c r="AIM76" s="129"/>
      <c r="AIN76" s="129"/>
      <c r="AIO76" s="129"/>
      <c r="AIP76" s="129"/>
      <c r="AIQ76" s="129"/>
      <c r="AIR76" s="129"/>
      <c r="AIS76" s="129"/>
      <c r="AIT76" s="129"/>
      <c r="AIU76" s="129"/>
      <c r="AIV76" s="129"/>
      <c r="AIW76" s="129"/>
      <c r="AIX76" s="129"/>
      <c r="AIY76" s="129"/>
      <c r="AIZ76" s="129"/>
      <c r="AJA76" s="129"/>
      <c r="AJB76" s="129"/>
      <c r="AJC76" s="129"/>
      <c r="AJD76" s="129"/>
      <c r="AJE76" s="129"/>
      <c r="AJF76" s="129"/>
      <c r="AJG76" s="129"/>
      <c r="AJH76" s="129"/>
      <c r="AJI76" s="129"/>
      <c r="AJJ76" s="129"/>
      <c r="AJK76" s="129"/>
      <c r="AJL76" s="129"/>
      <c r="AJM76" s="129"/>
      <c r="AJN76" s="129"/>
      <c r="AJO76" s="129"/>
      <c r="AJP76" s="129"/>
      <c r="AJQ76" s="129"/>
      <c r="AJR76" s="129"/>
      <c r="AJS76" s="129"/>
      <c r="AJT76" s="129"/>
      <c r="AJU76" s="129"/>
      <c r="AJV76" s="129"/>
      <c r="AJW76" s="129"/>
      <c r="AJX76" s="129"/>
      <c r="AJY76" s="129"/>
      <c r="AJZ76" s="129"/>
      <c r="AKA76" s="129"/>
      <c r="AKB76" s="129"/>
      <c r="AKC76" s="129"/>
      <c r="AKD76" s="129"/>
      <c r="AKE76" s="129"/>
      <c r="AKF76" s="129"/>
      <c r="AKG76" s="129"/>
      <c r="AKH76" s="129"/>
      <c r="AKI76" s="129"/>
      <c r="AKJ76" s="129"/>
      <c r="AKK76" s="129"/>
      <c r="AKL76" s="129"/>
      <c r="AKM76" s="129"/>
      <c r="AKN76" s="129"/>
      <c r="AKO76" s="129"/>
      <c r="AKP76" s="129"/>
      <c r="AKQ76" s="129"/>
      <c r="AKR76" s="129"/>
      <c r="AKS76" s="129"/>
      <c r="AKT76" s="129"/>
      <c r="AKU76" s="129"/>
      <c r="AKV76" s="129"/>
      <c r="AKW76" s="129"/>
      <c r="AKX76" s="129"/>
      <c r="AKY76" s="129"/>
      <c r="AKZ76" s="129"/>
      <c r="ALA76" s="129"/>
      <c r="ALB76" s="129"/>
      <c r="ALC76" s="129"/>
      <c r="ALD76" s="129"/>
      <c r="ALE76" s="129"/>
      <c r="ALF76" s="129"/>
      <c r="ALG76" s="129"/>
      <c r="ALH76" s="129"/>
      <c r="ALI76" s="129"/>
      <c r="ALJ76" s="129"/>
      <c r="ALK76" s="129"/>
      <c r="ALL76" s="129"/>
      <c r="ALM76" s="129"/>
      <c r="ALN76" s="129"/>
      <c r="ALO76" s="129"/>
      <c r="ALP76" s="129"/>
      <c r="ALQ76" s="129"/>
      <c r="ALR76" s="129"/>
      <c r="ALS76" s="129"/>
      <c r="ALT76" s="129"/>
      <c r="ALU76" s="129"/>
      <c r="ALV76" s="129"/>
      <c r="ALW76" s="129"/>
      <c r="ALX76" s="129"/>
      <c r="ALY76" s="129"/>
      <c r="ALZ76" s="129"/>
      <c r="AMA76" s="129"/>
      <c r="AMB76" s="129"/>
      <c r="AMC76" s="129"/>
      <c r="AMD76" s="129"/>
      <c r="AME76" s="129"/>
      <c r="AMF76" s="129"/>
      <c r="AMG76" s="129"/>
      <c r="AMH76" s="129"/>
      <c r="AMI76" s="129"/>
      <c r="AMJ76" s="129"/>
      <c r="AMK76" s="129"/>
    </row>
    <row r="77" spans="1:1025" s="131" customFormat="1">
      <c r="A77" s="129" t="s">
        <v>108</v>
      </c>
      <c r="B77" s="146" t="s">
        <v>138</v>
      </c>
      <c r="C77" s="156" t="str">
        <f>VLOOKUP(B77,A_soortinfo!C:F,4,FALSE)</f>
        <v>nvt</v>
      </c>
      <c r="D77" s="181">
        <v>0</v>
      </c>
      <c r="E77" s="181">
        <v>0</v>
      </c>
      <c r="F77" s="181">
        <v>0</v>
      </c>
      <c r="G77" s="181">
        <v>0</v>
      </c>
      <c r="H77" s="181">
        <v>0</v>
      </c>
      <c r="I77" s="181">
        <v>0</v>
      </c>
      <c r="J77" s="181">
        <v>0</v>
      </c>
      <c r="K77" s="181">
        <v>0</v>
      </c>
      <c r="L77" s="165"/>
      <c r="M77" s="166"/>
      <c r="N77" s="181">
        <v>0</v>
      </c>
      <c r="O77" s="132"/>
      <c r="P77" s="132"/>
      <c r="Q77" s="181">
        <v>0.03</v>
      </c>
      <c r="R77" s="132"/>
      <c r="S77" s="132"/>
      <c r="T77" s="181">
        <v>0</v>
      </c>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129"/>
      <c r="AY77" s="129"/>
      <c r="AZ77" s="129"/>
      <c r="BA77" s="129"/>
      <c r="BB77" s="129"/>
      <c r="BC77" s="129"/>
      <c r="BD77" s="129"/>
      <c r="BE77" s="129"/>
      <c r="BF77" s="129"/>
      <c r="BG77" s="129"/>
      <c r="BH77" s="129"/>
      <c r="BI77" s="129"/>
      <c r="BJ77" s="129"/>
      <c r="BK77" s="129"/>
      <c r="BL77" s="129"/>
      <c r="BM77" s="129"/>
      <c r="BN77" s="129"/>
      <c r="BO77" s="129"/>
      <c r="BP77" s="129"/>
      <c r="BQ77" s="129"/>
      <c r="BR77" s="129"/>
      <c r="BS77" s="129"/>
      <c r="BT77" s="129"/>
      <c r="BU77" s="129"/>
      <c r="BV77" s="129"/>
      <c r="BW77" s="129"/>
      <c r="BX77" s="129"/>
      <c r="BY77" s="129"/>
      <c r="BZ77" s="129"/>
      <c r="CA77" s="129"/>
      <c r="CB77" s="129"/>
      <c r="CC77" s="129"/>
      <c r="CD77" s="129"/>
      <c r="CE77" s="129"/>
      <c r="CF77" s="129"/>
      <c r="CG77" s="129"/>
      <c r="CH77" s="129"/>
      <c r="CI77" s="129"/>
      <c r="CJ77" s="129"/>
      <c r="CK77" s="129"/>
      <c r="CL77" s="129"/>
      <c r="CM77" s="129"/>
      <c r="CN77" s="129"/>
      <c r="CO77" s="129"/>
      <c r="CP77" s="129"/>
      <c r="CQ77" s="129"/>
      <c r="CR77" s="129"/>
      <c r="CS77" s="129"/>
      <c r="CT77" s="129"/>
      <c r="CU77" s="129"/>
      <c r="CV77" s="129"/>
      <c r="CW77" s="129"/>
      <c r="CX77" s="129"/>
      <c r="CY77" s="129"/>
      <c r="CZ77" s="129"/>
      <c r="DA77" s="129"/>
      <c r="DB77" s="129"/>
      <c r="DC77" s="129"/>
      <c r="DD77" s="129"/>
      <c r="DE77" s="129"/>
      <c r="DF77" s="129"/>
      <c r="DG77" s="129"/>
      <c r="DH77" s="129"/>
      <c r="DI77" s="129"/>
      <c r="DJ77" s="129"/>
      <c r="DK77" s="129"/>
      <c r="DL77" s="129"/>
      <c r="DM77" s="129"/>
      <c r="DN77" s="129"/>
      <c r="DO77" s="129"/>
      <c r="DP77" s="129"/>
      <c r="DQ77" s="129"/>
      <c r="DR77" s="129"/>
      <c r="DS77" s="129"/>
      <c r="DT77" s="129"/>
      <c r="DU77" s="129"/>
      <c r="DV77" s="129"/>
      <c r="DW77" s="129"/>
      <c r="DX77" s="129"/>
      <c r="DY77" s="129"/>
      <c r="DZ77" s="129"/>
      <c r="EA77" s="129"/>
      <c r="EB77" s="129"/>
      <c r="EC77" s="129"/>
      <c r="ED77" s="129"/>
      <c r="EE77" s="129"/>
      <c r="EF77" s="129"/>
      <c r="EG77" s="129"/>
      <c r="EH77" s="129"/>
      <c r="EI77" s="129"/>
      <c r="EJ77" s="129"/>
      <c r="EK77" s="129"/>
      <c r="EL77" s="129"/>
      <c r="EM77" s="129"/>
      <c r="EN77" s="129"/>
      <c r="EO77" s="129"/>
      <c r="EP77" s="129"/>
      <c r="EQ77" s="129"/>
      <c r="ER77" s="129"/>
      <c r="ES77" s="129"/>
      <c r="ET77" s="129"/>
      <c r="EU77" s="129"/>
      <c r="EV77" s="129"/>
      <c r="EW77" s="129"/>
      <c r="EX77" s="129"/>
      <c r="EY77" s="129"/>
      <c r="EZ77" s="129"/>
      <c r="FA77" s="129"/>
      <c r="FB77" s="129"/>
      <c r="FC77" s="129"/>
      <c r="FD77" s="129"/>
      <c r="FE77" s="129"/>
      <c r="FF77" s="129"/>
      <c r="FG77" s="129"/>
      <c r="FH77" s="129"/>
      <c r="FI77" s="129"/>
      <c r="FJ77" s="129"/>
      <c r="FK77" s="129"/>
      <c r="FL77" s="129"/>
      <c r="FM77" s="129"/>
      <c r="FN77" s="129"/>
      <c r="FO77" s="129"/>
      <c r="FP77" s="129"/>
      <c r="FQ77" s="129"/>
      <c r="FR77" s="129"/>
      <c r="FS77" s="129"/>
      <c r="FT77" s="129"/>
      <c r="FU77" s="129"/>
      <c r="FV77" s="129"/>
      <c r="FW77" s="129"/>
      <c r="FX77" s="129"/>
      <c r="FY77" s="129"/>
      <c r="FZ77" s="129"/>
      <c r="GA77" s="129"/>
      <c r="GB77" s="129"/>
      <c r="GC77" s="129"/>
      <c r="GD77" s="129"/>
      <c r="GE77" s="129"/>
      <c r="GF77" s="129"/>
      <c r="GG77" s="129"/>
      <c r="GH77" s="129"/>
      <c r="GI77" s="129"/>
      <c r="GJ77" s="129"/>
      <c r="GK77" s="129"/>
      <c r="GL77" s="129"/>
      <c r="GM77" s="129"/>
      <c r="GN77" s="129"/>
      <c r="GO77" s="129"/>
      <c r="GP77" s="129"/>
      <c r="GQ77" s="129"/>
      <c r="GR77" s="129"/>
      <c r="GS77" s="129"/>
      <c r="GT77" s="129"/>
      <c r="GU77" s="129"/>
      <c r="GV77" s="129"/>
      <c r="GW77" s="129"/>
      <c r="GX77" s="129"/>
      <c r="GY77" s="129"/>
      <c r="GZ77" s="129"/>
      <c r="HA77" s="129"/>
      <c r="HB77" s="129"/>
      <c r="HC77" s="129"/>
      <c r="HD77" s="129"/>
      <c r="HE77" s="129"/>
      <c r="HF77" s="129"/>
      <c r="HG77" s="129"/>
      <c r="HH77" s="129"/>
      <c r="HI77" s="129"/>
      <c r="HJ77" s="129"/>
      <c r="HK77" s="129"/>
      <c r="HL77" s="129"/>
      <c r="HM77" s="129"/>
      <c r="HN77" s="129"/>
      <c r="HO77" s="129"/>
      <c r="HP77" s="129"/>
      <c r="HQ77" s="129"/>
      <c r="HR77" s="129"/>
      <c r="HS77" s="129"/>
      <c r="HT77" s="129"/>
      <c r="HU77" s="129"/>
      <c r="HV77" s="129"/>
      <c r="HW77" s="129"/>
      <c r="HX77" s="129"/>
      <c r="HY77" s="129"/>
      <c r="HZ77" s="129"/>
      <c r="IA77" s="129"/>
      <c r="IB77" s="129"/>
      <c r="IC77" s="129"/>
      <c r="ID77" s="129"/>
      <c r="IE77" s="129"/>
      <c r="IF77" s="129"/>
      <c r="IG77" s="129"/>
      <c r="IH77" s="129"/>
      <c r="II77" s="129"/>
      <c r="IJ77" s="129"/>
      <c r="IK77" s="129"/>
      <c r="IL77" s="129"/>
      <c r="IM77" s="129"/>
      <c r="IN77" s="129"/>
      <c r="IO77" s="129"/>
      <c r="IP77" s="129"/>
      <c r="IQ77" s="129"/>
      <c r="IR77" s="129"/>
      <c r="IS77" s="129"/>
      <c r="IT77" s="129"/>
      <c r="IU77" s="129"/>
      <c r="IV77" s="129"/>
      <c r="IW77" s="129"/>
      <c r="IX77" s="129"/>
      <c r="IY77" s="129"/>
      <c r="IZ77" s="129"/>
      <c r="JA77" s="129"/>
      <c r="JB77" s="129"/>
      <c r="JC77" s="129"/>
      <c r="JD77" s="129"/>
      <c r="JE77" s="129"/>
      <c r="JF77" s="129"/>
      <c r="JG77" s="129"/>
      <c r="JH77" s="129"/>
      <c r="JI77" s="129"/>
      <c r="JJ77" s="129"/>
      <c r="JK77" s="129"/>
      <c r="JL77" s="129"/>
      <c r="JM77" s="129"/>
      <c r="JN77" s="129"/>
      <c r="JO77" s="129"/>
      <c r="JP77" s="129"/>
      <c r="JQ77" s="129"/>
      <c r="JR77" s="129"/>
      <c r="JS77" s="129"/>
      <c r="JT77" s="129"/>
      <c r="JU77" s="129"/>
      <c r="JV77" s="129"/>
      <c r="JW77" s="129"/>
      <c r="JX77" s="129"/>
      <c r="JY77" s="129"/>
      <c r="JZ77" s="129"/>
      <c r="KA77" s="129"/>
      <c r="KB77" s="129"/>
      <c r="KC77" s="129"/>
      <c r="KD77" s="129"/>
      <c r="KE77" s="129"/>
      <c r="KF77" s="129"/>
      <c r="KG77" s="129"/>
      <c r="KH77" s="129"/>
      <c r="KI77" s="129"/>
      <c r="KJ77" s="129"/>
      <c r="KK77" s="129"/>
      <c r="KL77" s="129"/>
      <c r="KM77" s="129"/>
      <c r="KN77" s="129"/>
      <c r="KO77" s="129"/>
      <c r="KP77" s="129"/>
      <c r="KQ77" s="129"/>
      <c r="KR77" s="129"/>
      <c r="KS77" s="129"/>
      <c r="KT77" s="129"/>
      <c r="KU77" s="129"/>
      <c r="KV77" s="129"/>
      <c r="KW77" s="129"/>
      <c r="KX77" s="129"/>
      <c r="KY77" s="129"/>
      <c r="KZ77" s="129"/>
      <c r="LA77" s="129"/>
      <c r="LB77" s="129"/>
      <c r="LC77" s="129"/>
      <c r="LD77" s="129"/>
      <c r="LE77" s="129"/>
      <c r="LF77" s="129"/>
      <c r="LG77" s="129"/>
      <c r="LH77" s="129"/>
      <c r="LI77" s="129"/>
      <c r="LJ77" s="129"/>
      <c r="LK77" s="129"/>
      <c r="LL77" s="129"/>
      <c r="LM77" s="129"/>
      <c r="LN77" s="129"/>
      <c r="LO77" s="129"/>
      <c r="LP77" s="129"/>
      <c r="LQ77" s="129"/>
      <c r="LR77" s="129"/>
      <c r="LS77" s="129"/>
      <c r="LT77" s="129"/>
      <c r="LU77" s="129"/>
      <c r="LV77" s="129"/>
      <c r="LW77" s="129"/>
      <c r="LX77" s="129"/>
      <c r="LY77" s="129"/>
      <c r="LZ77" s="129"/>
      <c r="MA77" s="129"/>
      <c r="MB77" s="129"/>
      <c r="MC77" s="129"/>
      <c r="MD77" s="129"/>
      <c r="ME77" s="129"/>
      <c r="MF77" s="129"/>
      <c r="MG77" s="129"/>
      <c r="MH77" s="129"/>
      <c r="MI77" s="129"/>
      <c r="MJ77" s="129"/>
      <c r="MK77" s="129"/>
      <c r="ML77" s="129"/>
      <c r="MM77" s="129"/>
      <c r="MN77" s="129"/>
      <c r="MO77" s="129"/>
      <c r="MP77" s="129"/>
      <c r="MQ77" s="129"/>
      <c r="MR77" s="129"/>
      <c r="MS77" s="129"/>
      <c r="MT77" s="129"/>
      <c r="MU77" s="129"/>
      <c r="MV77" s="129"/>
      <c r="MW77" s="129"/>
      <c r="MX77" s="129"/>
      <c r="MY77" s="129"/>
      <c r="MZ77" s="129"/>
      <c r="NA77" s="129"/>
      <c r="NB77" s="129"/>
      <c r="NC77" s="129"/>
      <c r="ND77" s="129"/>
      <c r="NE77" s="129"/>
      <c r="NF77" s="129"/>
      <c r="NG77" s="129"/>
      <c r="NH77" s="129"/>
      <c r="NI77" s="129"/>
      <c r="NJ77" s="129"/>
      <c r="NK77" s="129"/>
      <c r="NL77" s="129"/>
      <c r="NM77" s="129"/>
      <c r="NN77" s="129"/>
      <c r="NO77" s="129"/>
      <c r="NP77" s="129"/>
      <c r="NQ77" s="129"/>
      <c r="NR77" s="129"/>
      <c r="NS77" s="129"/>
      <c r="NT77" s="129"/>
      <c r="NU77" s="129"/>
      <c r="NV77" s="129"/>
      <c r="NW77" s="129"/>
      <c r="NX77" s="129"/>
      <c r="NY77" s="129"/>
      <c r="NZ77" s="129"/>
      <c r="OA77" s="129"/>
      <c r="OB77" s="129"/>
      <c r="OC77" s="129"/>
      <c r="OD77" s="129"/>
      <c r="OE77" s="129"/>
      <c r="OF77" s="129"/>
      <c r="OG77" s="129"/>
      <c r="OH77" s="129"/>
      <c r="OI77" s="129"/>
      <c r="OJ77" s="129"/>
      <c r="OK77" s="129"/>
      <c r="OL77" s="129"/>
      <c r="OM77" s="129"/>
      <c r="ON77" s="129"/>
      <c r="OO77" s="129"/>
      <c r="OP77" s="129"/>
      <c r="OQ77" s="129"/>
      <c r="OR77" s="129"/>
      <c r="OS77" s="129"/>
      <c r="OT77" s="129"/>
      <c r="OU77" s="129"/>
      <c r="OV77" s="129"/>
      <c r="OW77" s="129"/>
      <c r="OX77" s="129"/>
      <c r="OY77" s="129"/>
      <c r="OZ77" s="129"/>
      <c r="PA77" s="129"/>
      <c r="PB77" s="129"/>
      <c r="PC77" s="129"/>
      <c r="PD77" s="129"/>
      <c r="PE77" s="129"/>
      <c r="PF77" s="129"/>
      <c r="PG77" s="129"/>
      <c r="PH77" s="129"/>
      <c r="PI77" s="129"/>
      <c r="PJ77" s="129"/>
      <c r="PK77" s="129"/>
      <c r="PL77" s="129"/>
      <c r="PM77" s="129"/>
      <c r="PN77" s="129"/>
      <c r="PO77" s="129"/>
      <c r="PP77" s="129"/>
      <c r="PQ77" s="129"/>
      <c r="PR77" s="129"/>
      <c r="PS77" s="129"/>
      <c r="PT77" s="129"/>
      <c r="PU77" s="129"/>
      <c r="PV77" s="129"/>
      <c r="PW77" s="129"/>
      <c r="PX77" s="129"/>
      <c r="PY77" s="129"/>
      <c r="PZ77" s="129"/>
      <c r="QA77" s="129"/>
      <c r="QB77" s="129"/>
      <c r="QC77" s="129"/>
      <c r="QD77" s="129"/>
      <c r="QE77" s="129"/>
      <c r="QF77" s="129"/>
      <c r="QG77" s="129"/>
      <c r="QH77" s="129"/>
      <c r="QI77" s="129"/>
      <c r="QJ77" s="129"/>
      <c r="QK77" s="129"/>
      <c r="QL77" s="129"/>
      <c r="QM77" s="129"/>
      <c r="QN77" s="129"/>
      <c r="QO77" s="129"/>
      <c r="QP77" s="129"/>
      <c r="QQ77" s="129"/>
      <c r="QR77" s="129"/>
      <c r="QS77" s="129"/>
      <c r="QT77" s="129"/>
      <c r="QU77" s="129"/>
      <c r="QV77" s="129"/>
      <c r="QW77" s="129"/>
      <c r="QX77" s="129"/>
      <c r="QY77" s="129"/>
      <c r="QZ77" s="129"/>
      <c r="RA77" s="129"/>
      <c r="RB77" s="129"/>
      <c r="RC77" s="129"/>
      <c r="RD77" s="129"/>
      <c r="RE77" s="129"/>
      <c r="RF77" s="129"/>
      <c r="RG77" s="129"/>
      <c r="RH77" s="129"/>
      <c r="RI77" s="129"/>
      <c r="RJ77" s="129"/>
      <c r="RK77" s="129"/>
      <c r="RL77" s="129"/>
      <c r="RM77" s="129"/>
      <c r="RN77" s="129"/>
      <c r="RO77" s="129"/>
      <c r="RP77" s="129"/>
      <c r="RQ77" s="129"/>
      <c r="RR77" s="129"/>
      <c r="RS77" s="129"/>
      <c r="RT77" s="129"/>
      <c r="RU77" s="129"/>
      <c r="RV77" s="129"/>
      <c r="RW77" s="129"/>
      <c r="RX77" s="129"/>
      <c r="RY77" s="129"/>
      <c r="RZ77" s="129"/>
      <c r="SA77" s="129"/>
      <c r="SB77" s="129"/>
      <c r="SC77" s="129"/>
      <c r="SD77" s="129"/>
      <c r="SE77" s="129"/>
      <c r="SF77" s="129"/>
      <c r="SG77" s="129"/>
      <c r="SH77" s="129"/>
      <c r="SI77" s="129"/>
      <c r="SJ77" s="129"/>
      <c r="SK77" s="129"/>
      <c r="SL77" s="129"/>
      <c r="SM77" s="129"/>
      <c r="SN77" s="129"/>
      <c r="SO77" s="129"/>
      <c r="SP77" s="129"/>
      <c r="SQ77" s="129"/>
      <c r="SR77" s="129"/>
      <c r="SS77" s="129"/>
      <c r="ST77" s="129"/>
      <c r="SU77" s="129"/>
      <c r="SV77" s="129"/>
      <c r="SW77" s="129"/>
      <c r="SX77" s="129"/>
      <c r="SY77" s="129"/>
      <c r="SZ77" s="129"/>
      <c r="TA77" s="129"/>
      <c r="TB77" s="129"/>
      <c r="TC77" s="129"/>
      <c r="TD77" s="129"/>
      <c r="TE77" s="129"/>
      <c r="TF77" s="129"/>
      <c r="TG77" s="129"/>
      <c r="TH77" s="129"/>
      <c r="TI77" s="129"/>
      <c r="TJ77" s="129"/>
      <c r="TK77" s="129"/>
      <c r="TL77" s="129"/>
      <c r="TM77" s="129"/>
      <c r="TN77" s="129"/>
      <c r="TO77" s="129"/>
      <c r="TP77" s="129"/>
      <c r="TQ77" s="129"/>
      <c r="TR77" s="129"/>
      <c r="TS77" s="129"/>
      <c r="TT77" s="129"/>
      <c r="TU77" s="129"/>
      <c r="TV77" s="129"/>
      <c r="TW77" s="129"/>
      <c r="TX77" s="129"/>
      <c r="TY77" s="129"/>
      <c r="TZ77" s="129"/>
      <c r="UA77" s="129"/>
      <c r="UB77" s="129"/>
      <c r="UC77" s="129"/>
      <c r="UD77" s="129"/>
      <c r="UE77" s="129"/>
      <c r="UF77" s="129"/>
      <c r="UG77" s="129"/>
      <c r="UH77" s="129"/>
      <c r="UI77" s="129"/>
      <c r="UJ77" s="129"/>
      <c r="UK77" s="129"/>
      <c r="UL77" s="129"/>
      <c r="UM77" s="129"/>
      <c r="UN77" s="129"/>
      <c r="UO77" s="129"/>
      <c r="UP77" s="129"/>
      <c r="UQ77" s="129"/>
      <c r="UR77" s="129"/>
      <c r="US77" s="129"/>
      <c r="UT77" s="129"/>
      <c r="UU77" s="129"/>
      <c r="UV77" s="129"/>
      <c r="UW77" s="129"/>
      <c r="UX77" s="129"/>
      <c r="UY77" s="129"/>
      <c r="UZ77" s="129"/>
      <c r="VA77" s="129"/>
      <c r="VB77" s="129"/>
      <c r="VC77" s="129"/>
      <c r="VD77" s="129"/>
      <c r="VE77" s="129"/>
      <c r="VF77" s="129"/>
      <c r="VG77" s="129"/>
      <c r="VH77" s="129"/>
      <c r="VI77" s="129"/>
      <c r="VJ77" s="129"/>
      <c r="VK77" s="129"/>
      <c r="VL77" s="129"/>
      <c r="VM77" s="129"/>
      <c r="VN77" s="129"/>
      <c r="VO77" s="129"/>
      <c r="VP77" s="129"/>
      <c r="VQ77" s="129"/>
      <c r="VR77" s="129"/>
      <c r="VS77" s="129"/>
      <c r="VT77" s="129"/>
      <c r="VU77" s="129"/>
      <c r="VV77" s="129"/>
      <c r="VW77" s="129"/>
      <c r="VX77" s="129"/>
      <c r="VY77" s="129"/>
      <c r="VZ77" s="129"/>
      <c r="WA77" s="129"/>
      <c r="WB77" s="129"/>
      <c r="WC77" s="129"/>
      <c r="WD77" s="129"/>
      <c r="WE77" s="129"/>
      <c r="WF77" s="129"/>
      <c r="WG77" s="129"/>
      <c r="WH77" s="129"/>
      <c r="WI77" s="129"/>
      <c r="WJ77" s="129"/>
      <c r="WK77" s="129"/>
      <c r="WL77" s="129"/>
      <c r="WM77" s="129"/>
      <c r="WN77" s="129"/>
      <c r="WO77" s="129"/>
      <c r="WP77" s="129"/>
      <c r="WQ77" s="129"/>
      <c r="WR77" s="129"/>
      <c r="WS77" s="129"/>
      <c r="WT77" s="129"/>
      <c r="WU77" s="129"/>
      <c r="WV77" s="129"/>
      <c r="WW77" s="129"/>
      <c r="WX77" s="129"/>
      <c r="WY77" s="129"/>
      <c r="WZ77" s="129"/>
      <c r="XA77" s="129"/>
      <c r="XB77" s="129"/>
      <c r="XC77" s="129"/>
      <c r="XD77" s="129"/>
      <c r="XE77" s="129"/>
      <c r="XF77" s="129"/>
      <c r="XG77" s="129"/>
      <c r="XH77" s="129"/>
      <c r="XI77" s="129"/>
      <c r="XJ77" s="129"/>
      <c r="XK77" s="129"/>
      <c r="XL77" s="129"/>
      <c r="XM77" s="129"/>
      <c r="XN77" s="129"/>
      <c r="XO77" s="129"/>
      <c r="XP77" s="129"/>
      <c r="XQ77" s="129"/>
      <c r="XR77" s="129"/>
      <c r="XS77" s="129"/>
      <c r="XT77" s="129"/>
      <c r="XU77" s="129"/>
      <c r="XV77" s="129"/>
      <c r="XW77" s="129"/>
      <c r="XX77" s="129"/>
      <c r="XY77" s="129"/>
      <c r="XZ77" s="129"/>
      <c r="YA77" s="129"/>
      <c r="YB77" s="129"/>
      <c r="YC77" s="129"/>
      <c r="YD77" s="129"/>
      <c r="YE77" s="129"/>
      <c r="YF77" s="129"/>
      <c r="YG77" s="129"/>
      <c r="YH77" s="129"/>
      <c r="YI77" s="129"/>
      <c r="YJ77" s="129"/>
      <c r="YK77" s="129"/>
      <c r="YL77" s="129"/>
      <c r="YM77" s="129"/>
      <c r="YN77" s="129"/>
      <c r="YO77" s="129"/>
      <c r="YP77" s="129"/>
      <c r="YQ77" s="129"/>
      <c r="YR77" s="129"/>
      <c r="YS77" s="129"/>
      <c r="YT77" s="129"/>
      <c r="YU77" s="129"/>
      <c r="YV77" s="129"/>
      <c r="YW77" s="129"/>
      <c r="YX77" s="129"/>
      <c r="YY77" s="129"/>
      <c r="YZ77" s="129"/>
      <c r="ZA77" s="129"/>
      <c r="ZB77" s="129"/>
      <c r="ZC77" s="129"/>
      <c r="ZD77" s="129"/>
      <c r="ZE77" s="129"/>
      <c r="ZF77" s="129"/>
      <c r="ZG77" s="129"/>
      <c r="ZH77" s="129"/>
      <c r="ZI77" s="129"/>
      <c r="ZJ77" s="129"/>
      <c r="ZK77" s="129"/>
      <c r="ZL77" s="129"/>
      <c r="ZM77" s="129"/>
      <c r="ZN77" s="129"/>
      <c r="ZO77" s="129"/>
      <c r="ZP77" s="129"/>
      <c r="ZQ77" s="129"/>
      <c r="ZR77" s="129"/>
      <c r="ZS77" s="129"/>
      <c r="ZT77" s="129"/>
      <c r="ZU77" s="129"/>
      <c r="ZV77" s="129"/>
      <c r="ZW77" s="129"/>
      <c r="ZX77" s="129"/>
      <c r="ZY77" s="129"/>
      <c r="ZZ77" s="129"/>
      <c r="AAA77" s="129"/>
      <c r="AAB77" s="129"/>
      <c r="AAC77" s="129"/>
      <c r="AAD77" s="129"/>
      <c r="AAE77" s="129"/>
      <c r="AAF77" s="129"/>
      <c r="AAG77" s="129"/>
      <c r="AAH77" s="129"/>
      <c r="AAI77" s="129"/>
      <c r="AAJ77" s="129"/>
      <c r="AAK77" s="129"/>
      <c r="AAL77" s="129"/>
      <c r="AAM77" s="129"/>
      <c r="AAN77" s="129"/>
      <c r="AAO77" s="129"/>
      <c r="AAP77" s="129"/>
      <c r="AAQ77" s="129"/>
      <c r="AAR77" s="129"/>
      <c r="AAS77" s="129"/>
      <c r="AAT77" s="129"/>
      <c r="AAU77" s="129"/>
      <c r="AAV77" s="129"/>
      <c r="AAW77" s="129"/>
      <c r="AAX77" s="129"/>
      <c r="AAY77" s="129"/>
      <c r="AAZ77" s="129"/>
      <c r="ABA77" s="129"/>
      <c r="ABB77" s="129"/>
      <c r="ABC77" s="129"/>
      <c r="ABD77" s="129"/>
      <c r="ABE77" s="129"/>
      <c r="ABF77" s="129"/>
      <c r="ABG77" s="129"/>
      <c r="ABH77" s="129"/>
      <c r="ABI77" s="129"/>
      <c r="ABJ77" s="129"/>
      <c r="ABK77" s="129"/>
      <c r="ABL77" s="129"/>
      <c r="ABM77" s="129"/>
      <c r="ABN77" s="129"/>
      <c r="ABO77" s="129"/>
      <c r="ABP77" s="129"/>
      <c r="ABQ77" s="129"/>
      <c r="ABR77" s="129"/>
      <c r="ABS77" s="129"/>
      <c r="ABT77" s="129"/>
      <c r="ABU77" s="129"/>
      <c r="ABV77" s="129"/>
      <c r="ABW77" s="129"/>
      <c r="ABX77" s="129"/>
      <c r="ABY77" s="129"/>
      <c r="ABZ77" s="129"/>
      <c r="ACA77" s="129"/>
      <c r="ACB77" s="129"/>
      <c r="ACC77" s="129"/>
      <c r="ACD77" s="129"/>
      <c r="ACE77" s="129"/>
      <c r="ACF77" s="129"/>
      <c r="ACG77" s="129"/>
      <c r="ACH77" s="129"/>
      <c r="ACI77" s="129"/>
      <c r="ACJ77" s="129"/>
      <c r="ACK77" s="129"/>
      <c r="ACL77" s="129"/>
      <c r="ACM77" s="129"/>
      <c r="ACN77" s="129"/>
      <c r="ACO77" s="129"/>
      <c r="ACP77" s="129"/>
      <c r="ACQ77" s="129"/>
      <c r="ACR77" s="129"/>
      <c r="ACS77" s="129"/>
      <c r="ACT77" s="129"/>
      <c r="ACU77" s="129"/>
      <c r="ACV77" s="129"/>
      <c r="ACW77" s="129"/>
      <c r="ACX77" s="129"/>
      <c r="ACY77" s="129"/>
      <c r="ACZ77" s="129"/>
      <c r="ADA77" s="129"/>
      <c r="ADB77" s="129"/>
      <c r="ADC77" s="129"/>
      <c r="ADD77" s="129"/>
      <c r="ADE77" s="129"/>
      <c r="ADF77" s="129"/>
      <c r="ADG77" s="129"/>
      <c r="ADH77" s="129"/>
      <c r="ADI77" s="129"/>
      <c r="ADJ77" s="129"/>
      <c r="ADK77" s="129"/>
      <c r="ADL77" s="129"/>
      <c r="ADM77" s="129"/>
      <c r="ADN77" s="129"/>
      <c r="ADO77" s="129"/>
      <c r="ADP77" s="129"/>
      <c r="ADQ77" s="129"/>
      <c r="ADR77" s="129"/>
      <c r="ADS77" s="129"/>
      <c r="ADT77" s="129"/>
      <c r="ADU77" s="129"/>
      <c r="ADV77" s="129"/>
      <c r="ADW77" s="129"/>
      <c r="ADX77" s="129"/>
      <c r="ADY77" s="129"/>
      <c r="ADZ77" s="129"/>
      <c r="AEA77" s="129"/>
      <c r="AEB77" s="129"/>
      <c r="AEC77" s="129"/>
      <c r="AED77" s="129"/>
      <c r="AEE77" s="129"/>
      <c r="AEF77" s="129"/>
      <c r="AEG77" s="129"/>
      <c r="AEH77" s="129"/>
      <c r="AEI77" s="129"/>
      <c r="AEJ77" s="129"/>
      <c r="AEK77" s="129"/>
      <c r="AEL77" s="129"/>
      <c r="AEM77" s="129"/>
      <c r="AEN77" s="129"/>
      <c r="AEO77" s="129"/>
      <c r="AEP77" s="129"/>
      <c r="AEQ77" s="129"/>
      <c r="AER77" s="129"/>
      <c r="AES77" s="129"/>
      <c r="AET77" s="129"/>
      <c r="AEU77" s="129"/>
      <c r="AEV77" s="129"/>
      <c r="AEW77" s="129"/>
      <c r="AEX77" s="129"/>
      <c r="AEY77" s="129"/>
      <c r="AEZ77" s="129"/>
      <c r="AFA77" s="129"/>
      <c r="AFB77" s="129"/>
      <c r="AFC77" s="129"/>
      <c r="AFD77" s="129"/>
      <c r="AFE77" s="129"/>
      <c r="AFF77" s="129"/>
      <c r="AFG77" s="129"/>
      <c r="AFH77" s="129"/>
      <c r="AFI77" s="129"/>
      <c r="AFJ77" s="129"/>
      <c r="AFK77" s="129"/>
      <c r="AFL77" s="129"/>
      <c r="AFM77" s="129"/>
      <c r="AFN77" s="129"/>
      <c r="AFO77" s="129"/>
      <c r="AFP77" s="129"/>
      <c r="AFQ77" s="129"/>
      <c r="AFR77" s="129"/>
      <c r="AFS77" s="129"/>
      <c r="AFT77" s="129"/>
      <c r="AFU77" s="129"/>
      <c r="AFV77" s="129"/>
      <c r="AFW77" s="129"/>
      <c r="AFX77" s="129"/>
      <c r="AFY77" s="129"/>
      <c r="AFZ77" s="129"/>
      <c r="AGA77" s="129"/>
      <c r="AGB77" s="129"/>
      <c r="AGC77" s="129"/>
      <c r="AGD77" s="129"/>
      <c r="AGE77" s="129"/>
      <c r="AGF77" s="129"/>
      <c r="AGG77" s="129"/>
      <c r="AGH77" s="129"/>
      <c r="AGI77" s="129"/>
      <c r="AGJ77" s="129"/>
      <c r="AGK77" s="129"/>
      <c r="AGL77" s="129"/>
      <c r="AGM77" s="129"/>
      <c r="AGN77" s="129"/>
      <c r="AGO77" s="129"/>
      <c r="AGP77" s="129"/>
      <c r="AGQ77" s="129"/>
      <c r="AGR77" s="129"/>
      <c r="AGS77" s="129"/>
      <c r="AGT77" s="129"/>
      <c r="AGU77" s="129"/>
      <c r="AGV77" s="129"/>
      <c r="AGW77" s="129"/>
      <c r="AGX77" s="129"/>
      <c r="AGY77" s="129"/>
      <c r="AGZ77" s="129"/>
      <c r="AHA77" s="129"/>
      <c r="AHB77" s="129"/>
      <c r="AHC77" s="129"/>
      <c r="AHD77" s="129"/>
      <c r="AHE77" s="129"/>
      <c r="AHF77" s="129"/>
      <c r="AHG77" s="129"/>
      <c r="AHH77" s="129"/>
      <c r="AHI77" s="129"/>
      <c r="AHJ77" s="129"/>
      <c r="AHK77" s="129"/>
      <c r="AHL77" s="129"/>
      <c r="AHM77" s="129"/>
      <c r="AHN77" s="129"/>
      <c r="AHO77" s="129"/>
      <c r="AHP77" s="129"/>
      <c r="AHQ77" s="129"/>
      <c r="AHR77" s="129"/>
      <c r="AHS77" s="129"/>
      <c r="AHT77" s="129"/>
      <c r="AHU77" s="129"/>
      <c r="AHV77" s="129"/>
      <c r="AHW77" s="129"/>
      <c r="AHX77" s="129"/>
      <c r="AHY77" s="129"/>
      <c r="AHZ77" s="129"/>
      <c r="AIA77" s="129"/>
      <c r="AIB77" s="129"/>
      <c r="AIC77" s="129"/>
      <c r="AID77" s="129"/>
      <c r="AIE77" s="129"/>
      <c r="AIF77" s="129"/>
      <c r="AIG77" s="129"/>
      <c r="AIH77" s="129"/>
      <c r="AII77" s="129"/>
      <c r="AIJ77" s="129"/>
      <c r="AIK77" s="129"/>
      <c r="AIL77" s="129"/>
      <c r="AIM77" s="129"/>
      <c r="AIN77" s="129"/>
      <c r="AIO77" s="129"/>
      <c r="AIP77" s="129"/>
      <c r="AIQ77" s="129"/>
      <c r="AIR77" s="129"/>
      <c r="AIS77" s="129"/>
      <c r="AIT77" s="129"/>
      <c r="AIU77" s="129"/>
      <c r="AIV77" s="129"/>
      <c r="AIW77" s="129"/>
      <c r="AIX77" s="129"/>
      <c r="AIY77" s="129"/>
      <c r="AIZ77" s="129"/>
      <c r="AJA77" s="129"/>
      <c r="AJB77" s="129"/>
      <c r="AJC77" s="129"/>
      <c r="AJD77" s="129"/>
      <c r="AJE77" s="129"/>
      <c r="AJF77" s="129"/>
      <c r="AJG77" s="129"/>
      <c r="AJH77" s="129"/>
      <c r="AJI77" s="129"/>
      <c r="AJJ77" s="129"/>
      <c r="AJK77" s="129"/>
      <c r="AJL77" s="129"/>
      <c r="AJM77" s="129"/>
      <c r="AJN77" s="129"/>
      <c r="AJO77" s="129"/>
      <c r="AJP77" s="129"/>
      <c r="AJQ77" s="129"/>
      <c r="AJR77" s="129"/>
      <c r="AJS77" s="129"/>
      <c r="AJT77" s="129"/>
      <c r="AJU77" s="129"/>
      <c r="AJV77" s="129"/>
      <c r="AJW77" s="129"/>
      <c r="AJX77" s="129"/>
      <c r="AJY77" s="129"/>
      <c r="AJZ77" s="129"/>
      <c r="AKA77" s="129"/>
      <c r="AKB77" s="129"/>
      <c r="AKC77" s="129"/>
      <c r="AKD77" s="129"/>
      <c r="AKE77" s="129"/>
      <c r="AKF77" s="129"/>
      <c r="AKG77" s="129"/>
      <c r="AKH77" s="129"/>
      <c r="AKI77" s="129"/>
      <c r="AKJ77" s="129"/>
      <c r="AKK77" s="129"/>
      <c r="AKL77" s="129"/>
      <c r="AKM77" s="129"/>
      <c r="AKN77" s="129"/>
      <c r="AKO77" s="129"/>
      <c r="AKP77" s="129"/>
      <c r="AKQ77" s="129"/>
      <c r="AKR77" s="129"/>
      <c r="AKS77" s="129"/>
      <c r="AKT77" s="129"/>
      <c r="AKU77" s="129"/>
      <c r="AKV77" s="129"/>
      <c r="AKW77" s="129"/>
      <c r="AKX77" s="129"/>
      <c r="AKY77" s="129"/>
      <c r="AKZ77" s="129"/>
      <c r="ALA77" s="129"/>
      <c r="ALB77" s="129"/>
      <c r="ALC77" s="129"/>
      <c r="ALD77" s="129"/>
      <c r="ALE77" s="129"/>
      <c r="ALF77" s="129"/>
      <c r="ALG77" s="129"/>
      <c r="ALH77" s="129"/>
      <c r="ALI77" s="129"/>
      <c r="ALJ77" s="129"/>
      <c r="ALK77" s="129"/>
      <c r="ALL77" s="129"/>
      <c r="ALM77" s="129"/>
      <c r="ALN77" s="129"/>
      <c r="ALO77" s="129"/>
      <c r="ALP77" s="129"/>
      <c r="ALQ77" s="129"/>
      <c r="ALR77" s="129"/>
      <c r="ALS77" s="129"/>
      <c r="ALT77" s="129"/>
      <c r="ALU77" s="129"/>
      <c r="ALV77" s="129"/>
      <c r="ALW77" s="129"/>
      <c r="ALX77" s="129"/>
      <c r="ALY77" s="129"/>
      <c r="ALZ77" s="129"/>
      <c r="AMA77" s="129"/>
      <c r="AMB77" s="129"/>
      <c r="AMC77" s="129"/>
      <c r="AMD77" s="129"/>
      <c r="AME77" s="129"/>
      <c r="AMF77" s="129"/>
      <c r="AMG77" s="129"/>
      <c r="AMH77" s="129"/>
      <c r="AMI77" s="129"/>
      <c r="AMJ77" s="129"/>
      <c r="AMK77" s="129"/>
    </row>
    <row r="78" spans="1:1025" s="131" customFormat="1">
      <c r="A78" s="129" t="s">
        <v>16</v>
      </c>
      <c r="B78" s="169" t="s">
        <v>162</v>
      </c>
      <c r="C78" s="156" t="str">
        <f>VLOOKUP(B78,A_soortinfo!C:F,4,FALSE)</f>
        <v>nvt</v>
      </c>
      <c r="D78" s="181">
        <v>1.2974874999999999</v>
      </c>
      <c r="E78" s="181">
        <v>2.8638124999999999</v>
      </c>
      <c r="F78" s="181">
        <v>3.5274125000000001</v>
      </c>
      <c r="G78" s="181">
        <v>3.9476249999999999</v>
      </c>
      <c r="H78" s="181">
        <v>2.5573999999999999</v>
      </c>
      <c r="I78" s="181">
        <v>3.9914000000000001</v>
      </c>
      <c r="J78" s="181">
        <v>2.608425</v>
      </c>
      <c r="K78" s="181">
        <v>2.6764250000000001</v>
      </c>
      <c r="L78" s="165"/>
      <c r="M78" s="166"/>
      <c r="N78" s="181">
        <v>2.52</v>
      </c>
      <c r="O78" s="132"/>
      <c r="P78" s="132"/>
      <c r="Q78" s="181">
        <v>2.06</v>
      </c>
      <c r="R78" s="132"/>
      <c r="S78" s="132"/>
      <c r="T78" s="181">
        <v>1.0542125</v>
      </c>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29"/>
      <c r="BD78" s="129"/>
      <c r="BE78" s="129"/>
      <c r="BF78" s="129"/>
      <c r="BG78" s="129"/>
      <c r="BH78" s="129"/>
      <c r="BI78" s="129"/>
      <c r="BJ78" s="129"/>
      <c r="BK78" s="129"/>
      <c r="BL78" s="129"/>
      <c r="BM78" s="129"/>
      <c r="BN78" s="129"/>
      <c r="BO78" s="129"/>
      <c r="BP78" s="129"/>
      <c r="BQ78" s="129"/>
      <c r="BR78" s="129"/>
      <c r="BS78" s="129"/>
      <c r="BT78" s="129"/>
      <c r="BU78" s="129"/>
      <c r="BV78" s="129"/>
      <c r="BW78" s="129"/>
      <c r="BX78" s="129"/>
      <c r="BY78" s="129"/>
      <c r="BZ78" s="129"/>
      <c r="CA78" s="129"/>
      <c r="CB78" s="129"/>
      <c r="CC78" s="129"/>
      <c r="CD78" s="129"/>
      <c r="CE78" s="129"/>
      <c r="CF78" s="129"/>
      <c r="CG78" s="129"/>
      <c r="CH78" s="129"/>
      <c r="CI78" s="129"/>
      <c r="CJ78" s="129"/>
      <c r="CK78" s="129"/>
      <c r="CL78" s="129"/>
      <c r="CM78" s="129"/>
      <c r="CN78" s="129"/>
      <c r="CO78" s="129"/>
      <c r="CP78" s="129"/>
      <c r="CQ78" s="129"/>
      <c r="CR78" s="129"/>
      <c r="CS78" s="129"/>
      <c r="CT78" s="129"/>
      <c r="CU78" s="129"/>
      <c r="CV78" s="129"/>
      <c r="CW78" s="129"/>
      <c r="CX78" s="129"/>
      <c r="CY78" s="129"/>
      <c r="CZ78" s="129"/>
      <c r="DA78" s="129"/>
      <c r="DB78" s="129"/>
      <c r="DC78" s="129"/>
      <c r="DD78" s="129"/>
      <c r="DE78" s="129"/>
      <c r="DF78" s="129"/>
      <c r="DG78" s="129"/>
      <c r="DH78" s="129"/>
      <c r="DI78" s="129"/>
      <c r="DJ78" s="129"/>
      <c r="DK78" s="129"/>
      <c r="DL78" s="129"/>
      <c r="DM78" s="129"/>
      <c r="DN78" s="129"/>
      <c r="DO78" s="129"/>
      <c r="DP78" s="129"/>
      <c r="DQ78" s="129"/>
      <c r="DR78" s="129"/>
      <c r="DS78" s="129"/>
      <c r="DT78" s="129"/>
      <c r="DU78" s="129"/>
      <c r="DV78" s="129"/>
      <c r="DW78" s="129"/>
      <c r="DX78" s="129"/>
      <c r="DY78" s="129"/>
      <c r="DZ78" s="129"/>
      <c r="EA78" s="129"/>
      <c r="EB78" s="129"/>
      <c r="EC78" s="129"/>
      <c r="ED78" s="129"/>
      <c r="EE78" s="129"/>
      <c r="EF78" s="129"/>
      <c r="EG78" s="129"/>
      <c r="EH78" s="129"/>
      <c r="EI78" s="129"/>
      <c r="EJ78" s="129"/>
      <c r="EK78" s="129"/>
      <c r="EL78" s="129"/>
      <c r="EM78" s="129"/>
      <c r="EN78" s="129"/>
      <c r="EO78" s="129"/>
      <c r="EP78" s="129"/>
      <c r="EQ78" s="129"/>
      <c r="ER78" s="129"/>
      <c r="ES78" s="129"/>
      <c r="ET78" s="129"/>
      <c r="EU78" s="129"/>
      <c r="EV78" s="129"/>
      <c r="EW78" s="129"/>
      <c r="EX78" s="129"/>
      <c r="EY78" s="129"/>
      <c r="EZ78" s="129"/>
      <c r="FA78" s="129"/>
      <c r="FB78" s="129"/>
      <c r="FC78" s="129"/>
      <c r="FD78" s="129"/>
      <c r="FE78" s="129"/>
      <c r="FF78" s="129"/>
      <c r="FG78" s="129"/>
      <c r="FH78" s="129"/>
      <c r="FI78" s="129"/>
      <c r="FJ78" s="129"/>
      <c r="FK78" s="129"/>
      <c r="FL78" s="129"/>
      <c r="FM78" s="129"/>
      <c r="FN78" s="129"/>
      <c r="FO78" s="129"/>
      <c r="FP78" s="129"/>
      <c r="FQ78" s="129"/>
      <c r="FR78" s="129"/>
      <c r="FS78" s="129"/>
      <c r="FT78" s="129"/>
      <c r="FU78" s="129"/>
      <c r="FV78" s="129"/>
      <c r="FW78" s="129"/>
      <c r="FX78" s="129"/>
      <c r="FY78" s="129"/>
      <c r="FZ78" s="129"/>
      <c r="GA78" s="129"/>
      <c r="GB78" s="129"/>
      <c r="GC78" s="129"/>
      <c r="GD78" s="129"/>
      <c r="GE78" s="129"/>
      <c r="GF78" s="129"/>
      <c r="GG78" s="129"/>
      <c r="GH78" s="129"/>
      <c r="GI78" s="129"/>
      <c r="GJ78" s="129"/>
      <c r="GK78" s="129"/>
      <c r="GL78" s="129"/>
      <c r="GM78" s="129"/>
      <c r="GN78" s="129"/>
      <c r="GO78" s="129"/>
      <c r="GP78" s="129"/>
      <c r="GQ78" s="129"/>
      <c r="GR78" s="129"/>
      <c r="GS78" s="129"/>
      <c r="GT78" s="129"/>
      <c r="GU78" s="129"/>
      <c r="GV78" s="129"/>
      <c r="GW78" s="129"/>
      <c r="GX78" s="129"/>
      <c r="GY78" s="129"/>
      <c r="GZ78" s="129"/>
      <c r="HA78" s="129"/>
      <c r="HB78" s="129"/>
      <c r="HC78" s="129"/>
      <c r="HD78" s="129"/>
      <c r="HE78" s="129"/>
      <c r="HF78" s="129"/>
      <c r="HG78" s="129"/>
      <c r="HH78" s="129"/>
      <c r="HI78" s="129"/>
      <c r="HJ78" s="129"/>
      <c r="HK78" s="129"/>
      <c r="HL78" s="129"/>
      <c r="HM78" s="129"/>
      <c r="HN78" s="129"/>
      <c r="HO78" s="129"/>
      <c r="HP78" s="129"/>
      <c r="HQ78" s="129"/>
      <c r="HR78" s="129"/>
      <c r="HS78" s="129"/>
      <c r="HT78" s="129"/>
      <c r="HU78" s="129"/>
      <c r="HV78" s="129"/>
      <c r="HW78" s="129"/>
      <c r="HX78" s="129"/>
      <c r="HY78" s="129"/>
      <c r="HZ78" s="129"/>
      <c r="IA78" s="129"/>
      <c r="IB78" s="129"/>
      <c r="IC78" s="129"/>
      <c r="ID78" s="129"/>
      <c r="IE78" s="129"/>
      <c r="IF78" s="129"/>
      <c r="IG78" s="129"/>
      <c r="IH78" s="129"/>
      <c r="II78" s="129"/>
      <c r="IJ78" s="129"/>
      <c r="IK78" s="129"/>
      <c r="IL78" s="129"/>
      <c r="IM78" s="129"/>
      <c r="IN78" s="129"/>
      <c r="IO78" s="129"/>
      <c r="IP78" s="129"/>
      <c r="IQ78" s="129"/>
      <c r="IR78" s="129"/>
      <c r="IS78" s="129"/>
      <c r="IT78" s="129"/>
      <c r="IU78" s="129"/>
      <c r="IV78" s="129"/>
      <c r="IW78" s="129"/>
      <c r="IX78" s="129"/>
      <c r="IY78" s="129"/>
      <c r="IZ78" s="129"/>
      <c r="JA78" s="129"/>
      <c r="JB78" s="129"/>
      <c r="JC78" s="129"/>
      <c r="JD78" s="129"/>
      <c r="JE78" s="129"/>
      <c r="JF78" s="129"/>
      <c r="JG78" s="129"/>
      <c r="JH78" s="129"/>
      <c r="JI78" s="129"/>
      <c r="JJ78" s="129"/>
      <c r="JK78" s="129"/>
      <c r="JL78" s="129"/>
      <c r="JM78" s="129"/>
      <c r="JN78" s="129"/>
      <c r="JO78" s="129"/>
      <c r="JP78" s="129"/>
      <c r="JQ78" s="129"/>
      <c r="JR78" s="129"/>
      <c r="JS78" s="129"/>
      <c r="JT78" s="129"/>
      <c r="JU78" s="129"/>
      <c r="JV78" s="129"/>
      <c r="JW78" s="129"/>
      <c r="JX78" s="129"/>
      <c r="JY78" s="129"/>
      <c r="JZ78" s="129"/>
      <c r="KA78" s="129"/>
      <c r="KB78" s="129"/>
      <c r="KC78" s="129"/>
      <c r="KD78" s="129"/>
      <c r="KE78" s="129"/>
      <c r="KF78" s="129"/>
      <c r="KG78" s="129"/>
      <c r="KH78" s="129"/>
      <c r="KI78" s="129"/>
      <c r="KJ78" s="129"/>
      <c r="KK78" s="129"/>
      <c r="KL78" s="129"/>
      <c r="KM78" s="129"/>
      <c r="KN78" s="129"/>
      <c r="KO78" s="129"/>
      <c r="KP78" s="129"/>
      <c r="KQ78" s="129"/>
      <c r="KR78" s="129"/>
      <c r="KS78" s="129"/>
      <c r="KT78" s="129"/>
      <c r="KU78" s="129"/>
      <c r="KV78" s="129"/>
      <c r="KW78" s="129"/>
      <c r="KX78" s="129"/>
      <c r="KY78" s="129"/>
      <c r="KZ78" s="129"/>
      <c r="LA78" s="129"/>
      <c r="LB78" s="129"/>
      <c r="LC78" s="129"/>
      <c r="LD78" s="129"/>
      <c r="LE78" s="129"/>
      <c r="LF78" s="129"/>
      <c r="LG78" s="129"/>
      <c r="LH78" s="129"/>
      <c r="LI78" s="129"/>
      <c r="LJ78" s="129"/>
      <c r="LK78" s="129"/>
      <c r="LL78" s="129"/>
      <c r="LM78" s="129"/>
      <c r="LN78" s="129"/>
      <c r="LO78" s="129"/>
      <c r="LP78" s="129"/>
      <c r="LQ78" s="129"/>
      <c r="LR78" s="129"/>
      <c r="LS78" s="129"/>
      <c r="LT78" s="129"/>
      <c r="LU78" s="129"/>
      <c r="LV78" s="129"/>
      <c r="LW78" s="129"/>
      <c r="LX78" s="129"/>
      <c r="LY78" s="129"/>
      <c r="LZ78" s="129"/>
      <c r="MA78" s="129"/>
      <c r="MB78" s="129"/>
      <c r="MC78" s="129"/>
      <c r="MD78" s="129"/>
      <c r="ME78" s="129"/>
      <c r="MF78" s="129"/>
      <c r="MG78" s="129"/>
      <c r="MH78" s="129"/>
      <c r="MI78" s="129"/>
      <c r="MJ78" s="129"/>
      <c r="MK78" s="129"/>
      <c r="ML78" s="129"/>
      <c r="MM78" s="129"/>
      <c r="MN78" s="129"/>
      <c r="MO78" s="129"/>
      <c r="MP78" s="129"/>
      <c r="MQ78" s="129"/>
      <c r="MR78" s="129"/>
      <c r="MS78" s="129"/>
      <c r="MT78" s="129"/>
      <c r="MU78" s="129"/>
      <c r="MV78" s="129"/>
      <c r="MW78" s="129"/>
      <c r="MX78" s="129"/>
      <c r="MY78" s="129"/>
      <c r="MZ78" s="129"/>
      <c r="NA78" s="129"/>
      <c r="NB78" s="129"/>
      <c r="NC78" s="129"/>
      <c r="ND78" s="129"/>
      <c r="NE78" s="129"/>
      <c r="NF78" s="129"/>
      <c r="NG78" s="129"/>
      <c r="NH78" s="129"/>
      <c r="NI78" s="129"/>
      <c r="NJ78" s="129"/>
      <c r="NK78" s="129"/>
      <c r="NL78" s="129"/>
      <c r="NM78" s="129"/>
      <c r="NN78" s="129"/>
      <c r="NO78" s="129"/>
      <c r="NP78" s="129"/>
      <c r="NQ78" s="129"/>
      <c r="NR78" s="129"/>
      <c r="NS78" s="129"/>
      <c r="NT78" s="129"/>
      <c r="NU78" s="129"/>
      <c r="NV78" s="129"/>
      <c r="NW78" s="129"/>
      <c r="NX78" s="129"/>
      <c r="NY78" s="129"/>
      <c r="NZ78" s="129"/>
      <c r="OA78" s="129"/>
      <c r="OB78" s="129"/>
      <c r="OC78" s="129"/>
      <c r="OD78" s="129"/>
      <c r="OE78" s="129"/>
      <c r="OF78" s="129"/>
      <c r="OG78" s="129"/>
      <c r="OH78" s="129"/>
      <c r="OI78" s="129"/>
      <c r="OJ78" s="129"/>
      <c r="OK78" s="129"/>
      <c r="OL78" s="129"/>
      <c r="OM78" s="129"/>
      <c r="ON78" s="129"/>
      <c r="OO78" s="129"/>
      <c r="OP78" s="129"/>
      <c r="OQ78" s="129"/>
      <c r="OR78" s="129"/>
      <c r="OS78" s="129"/>
      <c r="OT78" s="129"/>
      <c r="OU78" s="129"/>
      <c r="OV78" s="129"/>
      <c r="OW78" s="129"/>
      <c r="OX78" s="129"/>
      <c r="OY78" s="129"/>
      <c r="OZ78" s="129"/>
      <c r="PA78" s="129"/>
      <c r="PB78" s="129"/>
      <c r="PC78" s="129"/>
      <c r="PD78" s="129"/>
      <c r="PE78" s="129"/>
      <c r="PF78" s="129"/>
      <c r="PG78" s="129"/>
      <c r="PH78" s="129"/>
      <c r="PI78" s="129"/>
      <c r="PJ78" s="129"/>
      <c r="PK78" s="129"/>
      <c r="PL78" s="129"/>
      <c r="PM78" s="129"/>
      <c r="PN78" s="129"/>
      <c r="PO78" s="129"/>
      <c r="PP78" s="129"/>
      <c r="PQ78" s="129"/>
      <c r="PR78" s="129"/>
      <c r="PS78" s="129"/>
      <c r="PT78" s="129"/>
      <c r="PU78" s="129"/>
      <c r="PV78" s="129"/>
      <c r="PW78" s="129"/>
      <c r="PX78" s="129"/>
      <c r="PY78" s="129"/>
      <c r="PZ78" s="129"/>
      <c r="QA78" s="129"/>
      <c r="QB78" s="129"/>
      <c r="QC78" s="129"/>
      <c r="QD78" s="129"/>
      <c r="QE78" s="129"/>
      <c r="QF78" s="129"/>
      <c r="QG78" s="129"/>
      <c r="QH78" s="129"/>
      <c r="QI78" s="129"/>
      <c r="QJ78" s="129"/>
      <c r="QK78" s="129"/>
      <c r="QL78" s="129"/>
      <c r="QM78" s="129"/>
      <c r="QN78" s="129"/>
      <c r="QO78" s="129"/>
      <c r="QP78" s="129"/>
      <c r="QQ78" s="129"/>
      <c r="QR78" s="129"/>
      <c r="QS78" s="129"/>
      <c r="QT78" s="129"/>
      <c r="QU78" s="129"/>
      <c r="QV78" s="129"/>
      <c r="QW78" s="129"/>
      <c r="QX78" s="129"/>
      <c r="QY78" s="129"/>
      <c r="QZ78" s="129"/>
      <c r="RA78" s="129"/>
      <c r="RB78" s="129"/>
      <c r="RC78" s="129"/>
      <c r="RD78" s="129"/>
      <c r="RE78" s="129"/>
      <c r="RF78" s="129"/>
      <c r="RG78" s="129"/>
      <c r="RH78" s="129"/>
      <c r="RI78" s="129"/>
      <c r="RJ78" s="129"/>
      <c r="RK78" s="129"/>
      <c r="RL78" s="129"/>
      <c r="RM78" s="129"/>
      <c r="RN78" s="129"/>
      <c r="RO78" s="129"/>
      <c r="RP78" s="129"/>
      <c r="RQ78" s="129"/>
      <c r="RR78" s="129"/>
      <c r="RS78" s="129"/>
      <c r="RT78" s="129"/>
      <c r="RU78" s="129"/>
      <c r="RV78" s="129"/>
      <c r="RW78" s="129"/>
      <c r="RX78" s="129"/>
      <c r="RY78" s="129"/>
      <c r="RZ78" s="129"/>
      <c r="SA78" s="129"/>
      <c r="SB78" s="129"/>
      <c r="SC78" s="129"/>
      <c r="SD78" s="129"/>
      <c r="SE78" s="129"/>
      <c r="SF78" s="129"/>
      <c r="SG78" s="129"/>
      <c r="SH78" s="129"/>
      <c r="SI78" s="129"/>
      <c r="SJ78" s="129"/>
      <c r="SK78" s="129"/>
      <c r="SL78" s="129"/>
      <c r="SM78" s="129"/>
      <c r="SN78" s="129"/>
      <c r="SO78" s="129"/>
      <c r="SP78" s="129"/>
      <c r="SQ78" s="129"/>
      <c r="SR78" s="129"/>
      <c r="SS78" s="129"/>
      <c r="ST78" s="129"/>
      <c r="SU78" s="129"/>
      <c r="SV78" s="129"/>
      <c r="SW78" s="129"/>
      <c r="SX78" s="129"/>
      <c r="SY78" s="129"/>
      <c r="SZ78" s="129"/>
      <c r="TA78" s="129"/>
      <c r="TB78" s="129"/>
      <c r="TC78" s="129"/>
      <c r="TD78" s="129"/>
      <c r="TE78" s="129"/>
      <c r="TF78" s="129"/>
      <c r="TG78" s="129"/>
      <c r="TH78" s="129"/>
      <c r="TI78" s="129"/>
      <c r="TJ78" s="129"/>
      <c r="TK78" s="129"/>
      <c r="TL78" s="129"/>
      <c r="TM78" s="129"/>
      <c r="TN78" s="129"/>
      <c r="TO78" s="129"/>
      <c r="TP78" s="129"/>
      <c r="TQ78" s="129"/>
      <c r="TR78" s="129"/>
      <c r="TS78" s="129"/>
      <c r="TT78" s="129"/>
      <c r="TU78" s="129"/>
      <c r="TV78" s="129"/>
      <c r="TW78" s="129"/>
      <c r="TX78" s="129"/>
      <c r="TY78" s="129"/>
      <c r="TZ78" s="129"/>
      <c r="UA78" s="129"/>
      <c r="UB78" s="129"/>
      <c r="UC78" s="129"/>
      <c r="UD78" s="129"/>
      <c r="UE78" s="129"/>
      <c r="UF78" s="129"/>
      <c r="UG78" s="129"/>
      <c r="UH78" s="129"/>
      <c r="UI78" s="129"/>
      <c r="UJ78" s="129"/>
      <c r="UK78" s="129"/>
      <c r="UL78" s="129"/>
      <c r="UM78" s="129"/>
      <c r="UN78" s="129"/>
      <c r="UO78" s="129"/>
      <c r="UP78" s="129"/>
      <c r="UQ78" s="129"/>
      <c r="UR78" s="129"/>
      <c r="US78" s="129"/>
      <c r="UT78" s="129"/>
      <c r="UU78" s="129"/>
      <c r="UV78" s="129"/>
      <c r="UW78" s="129"/>
      <c r="UX78" s="129"/>
      <c r="UY78" s="129"/>
      <c r="UZ78" s="129"/>
      <c r="VA78" s="129"/>
      <c r="VB78" s="129"/>
      <c r="VC78" s="129"/>
      <c r="VD78" s="129"/>
      <c r="VE78" s="129"/>
      <c r="VF78" s="129"/>
      <c r="VG78" s="129"/>
      <c r="VH78" s="129"/>
      <c r="VI78" s="129"/>
      <c r="VJ78" s="129"/>
      <c r="VK78" s="129"/>
      <c r="VL78" s="129"/>
      <c r="VM78" s="129"/>
      <c r="VN78" s="129"/>
      <c r="VO78" s="129"/>
      <c r="VP78" s="129"/>
      <c r="VQ78" s="129"/>
      <c r="VR78" s="129"/>
      <c r="VS78" s="129"/>
      <c r="VT78" s="129"/>
      <c r="VU78" s="129"/>
      <c r="VV78" s="129"/>
      <c r="VW78" s="129"/>
      <c r="VX78" s="129"/>
      <c r="VY78" s="129"/>
      <c r="VZ78" s="129"/>
      <c r="WA78" s="129"/>
      <c r="WB78" s="129"/>
      <c r="WC78" s="129"/>
      <c r="WD78" s="129"/>
      <c r="WE78" s="129"/>
      <c r="WF78" s="129"/>
      <c r="WG78" s="129"/>
      <c r="WH78" s="129"/>
      <c r="WI78" s="129"/>
      <c r="WJ78" s="129"/>
      <c r="WK78" s="129"/>
      <c r="WL78" s="129"/>
      <c r="WM78" s="129"/>
      <c r="WN78" s="129"/>
      <c r="WO78" s="129"/>
      <c r="WP78" s="129"/>
      <c r="WQ78" s="129"/>
      <c r="WR78" s="129"/>
      <c r="WS78" s="129"/>
      <c r="WT78" s="129"/>
      <c r="WU78" s="129"/>
      <c r="WV78" s="129"/>
      <c r="WW78" s="129"/>
      <c r="WX78" s="129"/>
      <c r="WY78" s="129"/>
      <c r="WZ78" s="129"/>
      <c r="XA78" s="129"/>
      <c r="XB78" s="129"/>
      <c r="XC78" s="129"/>
      <c r="XD78" s="129"/>
      <c r="XE78" s="129"/>
      <c r="XF78" s="129"/>
      <c r="XG78" s="129"/>
      <c r="XH78" s="129"/>
      <c r="XI78" s="129"/>
      <c r="XJ78" s="129"/>
      <c r="XK78" s="129"/>
      <c r="XL78" s="129"/>
      <c r="XM78" s="129"/>
      <c r="XN78" s="129"/>
      <c r="XO78" s="129"/>
      <c r="XP78" s="129"/>
      <c r="XQ78" s="129"/>
      <c r="XR78" s="129"/>
      <c r="XS78" s="129"/>
      <c r="XT78" s="129"/>
      <c r="XU78" s="129"/>
      <c r="XV78" s="129"/>
      <c r="XW78" s="129"/>
      <c r="XX78" s="129"/>
      <c r="XY78" s="129"/>
      <c r="XZ78" s="129"/>
      <c r="YA78" s="129"/>
      <c r="YB78" s="129"/>
      <c r="YC78" s="129"/>
      <c r="YD78" s="129"/>
      <c r="YE78" s="129"/>
      <c r="YF78" s="129"/>
      <c r="YG78" s="129"/>
      <c r="YH78" s="129"/>
      <c r="YI78" s="129"/>
      <c r="YJ78" s="129"/>
      <c r="YK78" s="129"/>
      <c r="YL78" s="129"/>
      <c r="YM78" s="129"/>
      <c r="YN78" s="129"/>
      <c r="YO78" s="129"/>
      <c r="YP78" s="129"/>
      <c r="YQ78" s="129"/>
      <c r="YR78" s="129"/>
      <c r="YS78" s="129"/>
      <c r="YT78" s="129"/>
      <c r="YU78" s="129"/>
      <c r="YV78" s="129"/>
      <c r="YW78" s="129"/>
      <c r="YX78" s="129"/>
      <c r="YY78" s="129"/>
      <c r="YZ78" s="129"/>
      <c r="ZA78" s="129"/>
      <c r="ZB78" s="129"/>
      <c r="ZC78" s="129"/>
      <c r="ZD78" s="129"/>
      <c r="ZE78" s="129"/>
      <c r="ZF78" s="129"/>
      <c r="ZG78" s="129"/>
      <c r="ZH78" s="129"/>
      <c r="ZI78" s="129"/>
      <c r="ZJ78" s="129"/>
      <c r="ZK78" s="129"/>
      <c r="ZL78" s="129"/>
      <c r="ZM78" s="129"/>
      <c r="ZN78" s="129"/>
      <c r="ZO78" s="129"/>
      <c r="ZP78" s="129"/>
      <c r="ZQ78" s="129"/>
      <c r="ZR78" s="129"/>
      <c r="ZS78" s="129"/>
      <c r="ZT78" s="129"/>
      <c r="ZU78" s="129"/>
      <c r="ZV78" s="129"/>
      <c r="ZW78" s="129"/>
      <c r="ZX78" s="129"/>
      <c r="ZY78" s="129"/>
      <c r="ZZ78" s="129"/>
      <c r="AAA78" s="129"/>
      <c r="AAB78" s="129"/>
      <c r="AAC78" s="129"/>
      <c r="AAD78" s="129"/>
      <c r="AAE78" s="129"/>
      <c r="AAF78" s="129"/>
      <c r="AAG78" s="129"/>
      <c r="AAH78" s="129"/>
      <c r="AAI78" s="129"/>
      <c r="AAJ78" s="129"/>
      <c r="AAK78" s="129"/>
      <c r="AAL78" s="129"/>
      <c r="AAM78" s="129"/>
      <c r="AAN78" s="129"/>
      <c r="AAO78" s="129"/>
      <c r="AAP78" s="129"/>
      <c r="AAQ78" s="129"/>
      <c r="AAR78" s="129"/>
      <c r="AAS78" s="129"/>
      <c r="AAT78" s="129"/>
      <c r="AAU78" s="129"/>
      <c r="AAV78" s="129"/>
      <c r="AAW78" s="129"/>
      <c r="AAX78" s="129"/>
      <c r="AAY78" s="129"/>
      <c r="AAZ78" s="129"/>
      <c r="ABA78" s="129"/>
      <c r="ABB78" s="129"/>
      <c r="ABC78" s="129"/>
      <c r="ABD78" s="129"/>
      <c r="ABE78" s="129"/>
      <c r="ABF78" s="129"/>
      <c r="ABG78" s="129"/>
      <c r="ABH78" s="129"/>
      <c r="ABI78" s="129"/>
      <c r="ABJ78" s="129"/>
      <c r="ABK78" s="129"/>
      <c r="ABL78" s="129"/>
      <c r="ABM78" s="129"/>
      <c r="ABN78" s="129"/>
      <c r="ABO78" s="129"/>
      <c r="ABP78" s="129"/>
      <c r="ABQ78" s="129"/>
      <c r="ABR78" s="129"/>
      <c r="ABS78" s="129"/>
      <c r="ABT78" s="129"/>
      <c r="ABU78" s="129"/>
      <c r="ABV78" s="129"/>
      <c r="ABW78" s="129"/>
      <c r="ABX78" s="129"/>
      <c r="ABY78" s="129"/>
      <c r="ABZ78" s="129"/>
      <c r="ACA78" s="129"/>
      <c r="ACB78" s="129"/>
      <c r="ACC78" s="129"/>
      <c r="ACD78" s="129"/>
      <c r="ACE78" s="129"/>
      <c r="ACF78" s="129"/>
      <c r="ACG78" s="129"/>
      <c r="ACH78" s="129"/>
      <c r="ACI78" s="129"/>
      <c r="ACJ78" s="129"/>
      <c r="ACK78" s="129"/>
      <c r="ACL78" s="129"/>
      <c r="ACM78" s="129"/>
      <c r="ACN78" s="129"/>
      <c r="ACO78" s="129"/>
      <c r="ACP78" s="129"/>
      <c r="ACQ78" s="129"/>
      <c r="ACR78" s="129"/>
      <c r="ACS78" s="129"/>
      <c r="ACT78" s="129"/>
      <c r="ACU78" s="129"/>
      <c r="ACV78" s="129"/>
      <c r="ACW78" s="129"/>
      <c r="ACX78" s="129"/>
      <c r="ACY78" s="129"/>
      <c r="ACZ78" s="129"/>
      <c r="ADA78" s="129"/>
      <c r="ADB78" s="129"/>
      <c r="ADC78" s="129"/>
      <c r="ADD78" s="129"/>
      <c r="ADE78" s="129"/>
      <c r="ADF78" s="129"/>
      <c r="ADG78" s="129"/>
      <c r="ADH78" s="129"/>
      <c r="ADI78" s="129"/>
      <c r="ADJ78" s="129"/>
      <c r="ADK78" s="129"/>
      <c r="ADL78" s="129"/>
      <c r="ADM78" s="129"/>
      <c r="ADN78" s="129"/>
      <c r="ADO78" s="129"/>
      <c r="ADP78" s="129"/>
      <c r="ADQ78" s="129"/>
      <c r="ADR78" s="129"/>
      <c r="ADS78" s="129"/>
      <c r="ADT78" s="129"/>
      <c r="ADU78" s="129"/>
      <c r="ADV78" s="129"/>
      <c r="ADW78" s="129"/>
      <c r="ADX78" s="129"/>
      <c r="ADY78" s="129"/>
      <c r="ADZ78" s="129"/>
      <c r="AEA78" s="129"/>
      <c r="AEB78" s="129"/>
      <c r="AEC78" s="129"/>
      <c r="AED78" s="129"/>
      <c r="AEE78" s="129"/>
      <c r="AEF78" s="129"/>
      <c r="AEG78" s="129"/>
      <c r="AEH78" s="129"/>
      <c r="AEI78" s="129"/>
      <c r="AEJ78" s="129"/>
      <c r="AEK78" s="129"/>
      <c r="AEL78" s="129"/>
      <c r="AEM78" s="129"/>
      <c r="AEN78" s="129"/>
      <c r="AEO78" s="129"/>
      <c r="AEP78" s="129"/>
      <c r="AEQ78" s="129"/>
      <c r="AER78" s="129"/>
      <c r="AES78" s="129"/>
      <c r="AET78" s="129"/>
      <c r="AEU78" s="129"/>
      <c r="AEV78" s="129"/>
      <c r="AEW78" s="129"/>
      <c r="AEX78" s="129"/>
      <c r="AEY78" s="129"/>
      <c r="AEZ78" s="129"/>
      <c r="AFA78" s="129"/>
      <c r="AFB78" s="129"/>
      <c r="AFC78" s="129"/>
      <c r="AFD78" s="129"/>
      <c r="AFE78" s="129"/>
      <c r="AFF78" s="129"/>
      <c r="AFG78" s="129"/>
      <c r="AFH78" s="129"/>
      <c r="AFI78" s="129"/>
      <c r="AFJ78" s="129"/>
      <c r="AFK78" s="129"/>
      <c r="AFL78" s="129"/>
      <c r="AFM78" s="129"/>
      <c r="AFN78" s="129"/>
      <c r="AFO78" s="129"/>
      <c r="AFP78" s="129"/>
      <c r="AFQ78" s="129"/>
      <c r="AFR78" s="129"/>
      <c r="AFS78" s="129"/>
      <c r="AFT78" s="129"/>
      <c r="AFU78" s="129"/>
      <c r="AFV78" s="129"/>
      <c r="AFW78" s="129"/>
      <c r="AFX78" s="129"/>
      <c r="AFY78" s="129"/>
      <c r="AFZ78" s="129"/>
      <c r="AGA78" s="129"/>
      <c r="AGB78" s="129"/>
      <c r="AGC78" s="129"/>
      <c r="AGD78" s="129"/>
      <c r="AGE78" s="129"/>
      <c r="AGF78" s="129"/>
      <c r="AGG78" s="129"/>
      <c r="AGH78" s="129"/>
      <c r="AGI78" s="129"/>
      <c r="AGJ78" s="129"/>
      <c r="AGK78" s="129"/>
      <c r="AGL78" s="129"/>
      <c r="AGM78" s="129"/>
      <c r="AGN78" s="129"/>
      <c r="AGO78" s="129"/>
      <c r="AGP78" s="129"/>
      <c r="AGQ78" s="129"/>
      <c r="AGR78" s="129"/>
      <c r="AGS78" s="129"/>
      <c r="AGT78" s="129"/>
      <c r="AGU78" s="129"/>
      <c r="AGV78" s="129"/>
      <c r="AGW78" s="129"/>
      <c r="AGX78" s="129"/>
      <c r="AGY78" s="129"/>
      <c r="AGZ78" s="129"/>
      <c r="AHA78" s="129"/>
      <c r="AHB78" s="129"/>
      <c r="AHC78" s="129"/>
      <c r="AHD78" s="129"/>
      <c r="AHE78" s="129"/>
      <c r="AHF78" s="129"/>
      <c r="AHG78" s="129"/>
      <c r="AHH78" s="129"/>
      <c r="AHI78" s="129"/>
      <c r="AHJ78" s="129"/>
      <c r="AHK78" s="129"/>
      <c r="AHL78" s="129"/>
      <c r="AHM78" s="129"/>
      <c r="AHN78" s="129"/>
      <c r="AHO78" s="129"/>
      <c r="AHP78" s="129"/>
      <c r="AHQ78" s="129"/>
      <c r="AHR78" s="129"/>
      <c r="AHS78" s="129"/>
      <c r="AHT78" s="129"/>
      <c r="AHU78" s="129"/>
      <c r="AHV78" s="129"/>
      <c r="AHW78" s="129"/>
      <c r="AHX78" s="129"/>
      <c r="AHY78" s="129"/>
      <c r="AHZ78" s="129"/>
      <c r="AIA78" s="129"/>
      <c r="AIB78" s="129"/>
      <c r="AIC78" s="129"/>
      <c r="AID78" s="129"/>
      <c r="AIE78" s="129"/>
      <c r="AIF78" s="129"/>
      <c r="AIG78" s="129"/>
      <c r="AIH78" s="129"/>
      <c r="AII78" s="129"/>
      <c r="AIJ78" s="129"/>
      <c r="AIK78" s="129"/>
      <c r="AIL78" s="129"/>
      <c r="AIM78" s="129"/>
      <c r="AIN78" s="129"/>
      <c r="AIO78" s="129"/>
      <c r="AIP78" s="129"/>
      <c r="AIQ78" s="129"/>
      <c r="AIR78" s="129"/>
      <c r="AIS78" s="129"/>
      <c r="AIT78" s="129"/>
      <c r="AIU78" s="129"/>
      <c r="AIV78" s="129"/>
      <c r="AIW78" s="129"/>
      <c r="AIX78" s="129"/>
      <c r="AIY78" s="129"/>
      <c r="AIZ78" s="129"/>
      <c r="AJA78" s="129"/>
      <c r="AJB78" s="129"/>
      <c r="AJC78" s="129"/>
      <c r="AJD78" s="129"/>
      <c r="AJE78" s="129"/>
      <c r="AJF78" s="129"/>
      <c r="AJG78" s="129"/>
      <c r="AJH78" s="129"/>
      <c r="AJI78" s="129"/>
      <c r="AJJ78" s="129"/>
      <c r="AJK78" s="129"/>
      <c r="AJL78" s="129"/>
      <c r="AJM78" s="129"/>
      <c r="AJN78" s="129"/>
      <c r="AJO78" s="129"/>
      <c r="AJP78" s="129"/>
      <c r="AJQ78" s="129"/>
      <c r="AJR78" s="129"/>
      <c r="AJS78" s="129"/>
      <c r="AJT78" s="129"/>
      <c r="AJU78" s="129"/>
      <c r="AJV78" s="129"/>
      <c r="AJW78" s="129"/>
      <c r="AJX78" s="129"/>
      <c r="AJY78" s="129"/>
      <c r="AJZ78" s="129"/>
      <c r="AKA78" s="129"/>
      <c r="AKB78" s="129"/>
      <c r="AKC78" s="129"/>
      <c r="AKD78" s="129"/>
      <c r="AKE78" s="129"/>
      <c r="AKF78" s="129"/>
      <c r="AKG78" s="129"/>
      <c r="AKH78" s="129"/>
      <c r="AKI78" s="129"/>
      <c r="AKJ78" s="129"/>
      <c r="AKK78" s="129"/>
      <c r="AKL78" s="129"/>
      <c r="AKM78" s="129"/>
      <c r="AKN78" s="129"/>
      <c r="AKO78" s="129"/>
      <c r="AKP78" s="129"/>
      <c r="AKQ78" s="129"/>
      <c r="AKR78" s="129"/>
      <c r="AKS78" s="129"/>
      <c r="AKT78" s="129"/>
      <c r="AKU78" s="129"/>
      <c r="AKV78" s="129"/>
      <c r="AKW78" s="129"/>
      <c r="AKX78" s="129"/>
      <c r="AKY78" s="129"/>
      <c r="AKZ78" s="129"/>
      <c r="ALA78" s="129"/>
      <c r="ALB78" s="129"/>
      <c r="ALC78" s="129"/>
      <c r="ALD78" s="129"/>
      <c r="ALE78" s="129"/>
      <c r="ALF78" s="129"/>
      <c r="ALG78" s="129"/>
      <c r="ALH78" s="129"/>
      <c r="ALI78" s="129"/>
      <c r="ALJ78" s="129"/>
      <c r="ALK78" s="129"/>
      <c r="ALL78" s="129"/>
      <c r="ALM78" s="129"/>
      <c r="ALN78" s="129"/>
      <c r="ALO78" s="129"/>
      <c r="ALP78" s="129"/>
      <c r="ALQ78" s="129"/>
      <c r="ALR78" s="129"/>
      <c r="ALS78" s="129"/>
      <c r="ALT78" s="129"/>
      <c r="ALU78" s="129"/>
      <c r="ALV78" s="129"/>
      <c r="ALW78" s="129"/>
      <c r="ALX78" s="129"/>
      <c r="ALY78" s="129"/>
      <c r="ALZ78" s="129"/>
      <c r="AMA78" s="129"/>
      <c r="AMB78" s="129"/>
      <c r="AMC78" s="129"/>
      <c r="AMD78" s="129"/>
      <c r="AME78" s="129"/>
      <c r="AMF78" s="129"/>
      <c r="AMG78" s="129"/>
      <c r="AMH78" s="129"/>
      <c r="AMI78" s="129"/>
      <c r="AMJ78" s="129"/>
      <c r="AMK78" s="129"/>
    </row>
    <row r="79" spans="1:1025" s="131" customFormat="1">
      <c r="A79" s="129" t="s">
        <v>122</v>
      </c>
      <c r="B79" s="169" t="s">
        <v>133</v>
      </c>
      <c r="C79" s="156" t="str">
        <f>VLOOKUP(B79,A_soortinfo!C:F,4,FALSE)</f>
        <v>nvt</v>
      </c>
      <c r="D79" s="181">
        <v>0</v>
      </c>
      <c r="E79" s="181">
        <v>0</v>
      </c>
      <c r="F79" s="181">
        <v>0</v>
      </c>
      <c r="G79" s="181">
        <v>0</v>
      </c>
      <c r="H79" s="181">
        <v>0</v>
      </c>
      <c r="I79" s="181">
        <v>0</v>
      </c>
      <c r="J79" s="181">
        <v>0</v>
      </c>
      <c r="K79" s="181">
        <v>0</v>
      </c>
      <c r="L79" s="132"/>
      <c r="M79" s="132"/>
      <c r="N79" s="181">
        <v>0</v>
      </c>
      <c r="O79" s="132"/>
      <c r="P79" s="132"/>
      <c r="Q79" s="181">
        <v>0</v>
      </c>
      <c r="R79" s="132"/>
      <c r="S79" s="132"/>
      <c r="T79" s="181">
        <v>0</v>
      </c>
      <c r="AB79" s="129"/>
      <c r="AC79" s="129"/>
      <c r="AD79" s="129"/>
      <c r="AE79" s="129"/>
      <c r="AF79" s="129"/>
      <c r="AG79" s="129"/>
      <c r="AH79" s="129"/>
      <c r="AI79" s="129"/>
      <c r="AJ79" s="129"/>
      <c r="AK79" s="129"/>
      <c r="AL79" s="129"/>
      <c r="AM79" s="129"/>
      <c r="AN79" s="129"/>
      <c r="AO79" s="129"/>
      <c r="AP79" s="129"/>
      <c r="AQ79" s="129"/>
      <c r="AR79" s="129"/>
      <c r="AS79" s="129"/>
      <c r="AT79" s="129"/>
      <c r="AU79" s="129"/>
      <c r="AV79" s="129"/>
      <c r="AW79" s="129"/>
      <c r="AX79" s="129"/>
      <c r="AY79" s="129"/>
      <c r="AZ79" s="129"/>
      <c r="BA79" s="129"/>
      <c r="BB79" s="129"/>
      <c r="BC79" s="129"/>
      <c r="BD79" s="129"/>
      <c r="BE79" s="129"/>
      <c r="BF79" s="129"/>
      <c r="BG79" s="129"/>
      <c r="BH79" s="129"/>
      <c r="BI79" s="129"/>
      <c r="BJ79" s="129"/>
      <c r="BK79" s="129"/>
      <c r="BL79" s="129"/>
      <c r="BM79" s="129"/>
      <c r="BN79" s="129"/>
      <c r="BO79" s="129"/>
      <c r="BP79" s="129"/>
      <c r="BQ79" s="129"/>
      <c r="BR79" s="129"/>
      <c r="BS79" s="129"/>
      <c r="BT79" s="129"/>
      <c r="BU79" s="129"/>
      <c r="BV79" s="129"/>
      <c r="BW79" s="129"/>
      <c r="BX79" s="129"/>
      <c r="BY79" s="129"/>
      <c r="BZ79" s="129"/>
      <c r="CA79" s="129"/>
      <c r="CB79" s="129"/>
      <c r="CC79" s="129"/>
      <c r="CD79" s="129"/>
      <c r="CE79" s="129"/>
      <c r="CF79" s="129"/>
      <c r="CG79" s="129"/>
      <c r="CH79" s="129"/>
      <c r="CI79" s="129"/>
      <c r="CJ79" s="129"/>
      <c r="CK79" s="129"/>
      <c r="CL79" s="129"/>
      <c r="CM79" s="129"/>
      <c r="CN79" s="129"/>
      <c r="CO79" s="129"/>
      <c r="CP79" s="129"/>
      <c r="CQ79" s="129"/>
      <c r="CR79" s="129"/>
      <c r="CS79" s="129"/>
      <c r="CT79" s="129"/>
      <c r="CU79" s="129"/>
      <c r="CV79" s="129"/>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29"/>
      <c r="FX79" s="129"/>
      <c r="FY79" s="129"/>
      <c r="FZ79" s="129"/>
      <c r="GA79" s="129"/>
      <c r="GB79" s="129"/>
      <c r="GC79" s="129"/>
      <c r="GD79" s="129"/>
      <c r="GE79" s="129"/>
      <c r="GF79" s="129"/>
      <c r="GG79" s="129"/>
      <c r="GH79" s="129"/>
      <c r="GI79" s="129"/>
      <c r="GJ79" s="129"/>
      <c r="GK79" s="129"/>
      <c r="GL79" s="129"/>
      <c r="GM79" s="129"/>
      <c r="GN79" s="129"/>
      <c r="GO79" s="129"/>
      <c r="GP79" s="129"/>
      <c r="GQ79" s="129"/>
      <c r="GR79" s="129"/>
      <c r="GS79" s="129"/>
      <c r="GT79" s="129"/>
      <c r="GU79" s="129"/>
      <c r="GV79" s="129"/>
      <c r="GW79" s="129"/>
      <c r="GX79" s="129"/>
      <c r="GY79" s="129"/>
      <c r="GZ79" s="129"/>
      <c r="HA79" s="129"/>
      <c r="HB79" s="129"/>
      <c r="HC79" s="129"/>
      <c r="HD79" s="129"/>
      <c r="HE79" s="129"/>
      <c r="HF79" s="129"/>
      <c r="HG79" s="129"/>
      <c r="HH79" s="129"/>
      <c r="HI79" s="129"/>
      <c r="HJ79" s="129"/>
      <c r="HK79" s="129"/>
      <c r="HL79" s="129"/>
      <c r="HM79" s="129"/>
      <c r="HN79" s="129"/>
      <c r="HO79" s="129"/>
      <c r="HP79" s="129"/>
      <c r="HQ79" s="129"/>
      <c r="HR79" s="129"/>
      <c r="HS79" s="129"/>
      <c r="HT79" s="129"/>
      <c r="HU79" s="129"/>
      <c r="HV79" s="129"/>
      <c r="HW79" s="129"/>
      <c r="HX79" s="129"/>
      <c r="HY79" s="129"/>
      <c r="HZ79" s="129"/>
      <c r="IA79" s="129"/>
      <c r="IB79" s="129"/>
      <c r="IC79" s="129"/>
      <c r="ID79" s="129"/>
      <c r="IE79" s="129"/>
      <c r="IF79" s="129"/>
      <c r="IG79" s="129"/>
      <c r="IH79" s="129"/>
      <c r="II79" s="129"/>
      <c r="IJ79" s="129"/>
      <c r="IK79" s="129"/>
      <c r="IL79" s="129"/>
      <c r="IM79" s="129"/>
      <c r="IN79" s="129"/>
      <c r="IO79" s="129"/>
      <c r="IP79" s="129"/>
      <c r="IQ79" s="129"/>
      <c r="IR79" s="129"/>
      <c r="IS79" s="129"/>
      <c r="IT79" s="129"/>
      <c r="IU79" s="129"/>
      <c r="IV79" s="129"/>
      <c r="IW79" s="129"/>
      <c r="IX79" s="129"/>
      <c r="IY79" s="129"/>
      <c r="IZ79" s="129"/>
      <c r="JA79" s="129"/>
      <c r="JB79" s="129"/>
      <c r="JC79" s="129"/>
      <c r="JD79" s="129"/>
      <c r="JE79" s="129"/>
      <c r="JF79" s="129"/>
      <c r="JG79" s="129"/>
      <c r="JH79" s="129"/>
      <c r="JI79" s="129"/>
      <c r="JJ79" s="129"/>
      <c r="JK79" s="129"/>
      <c r="JL79" s="129"/>
      <c r="JM79" s="129"/>
      <c r="JN79" s="129"/>
      <c r="JO79" s="129"/>
      <c r="JP79" s="129"/>
      <c r="JQ79" s="129"/>
      <c r="JR79" s="129"/>
      <c r="JS79" s="129"/>
      <c r="JT79" s="129"/>
      <c r="JU79" s="129"/>
      <c r="JV79" s="129"/>
      <c r="JW79" s="129"/>
      <c r="JX79" s="129"/>
      <c r="JY79" s="129"/>
      <c r="JZ79" s="129"/>
      <c r="KA79" s="129"/>
      <c r="KB79" s="129"/>
      <c r="KC79" s="129"/>
      <c r="KD79" s="129"/>
      <c r="KE79" s="129"/>
      <c r="KF79" s="129"/>
      <c r="KG79" s="129"/>
      <c r="KH79" s="129"/>
      <c r="KI79" s="129"/>
      <c r="KJ79" s="129"/>
      <c r="KK79" s="129"/>
      <c r="KL79" s="129"/>
      <c r="KM79" s="129"/>
      <c r="KN79" s="129"/>
      <c r="KO79" s="129"/>
      <c r="KP79" s="129"/>
      <c r="KQ79" s="129"/>
      <c r="KR79" s="129"/>
      <c r="KS79" s="129"/>
      <c r="KT79" s="129"/>
      <c r="KU79" s="129"/>
      <c r="KV79" s="129"/>
      <c r="KW79" s="129"/>
      <c r="KX79" s="129"/>
      <c r="KY79" s="129"/>
      <c r="KZ79" s="129"/>
      <c r="LA79" s="129"/>
      <c r="LB79" s="129"/>
      <c r="LC79" s="129"/>
      <c r="LD79" s="129"/>
      <c r="LE79" s="129"/>
      <c r="LF79" s="129"/>
      <c r="LG79" s="129"/>
      <c r="LH79" s="129"/>
      <c r="LI79" s="129"/>
      <c r="LJ79" s="129"/>
      <c r="LK79" s="129"/>
      <c r="LL79" s="129"/>
      <c r="LM79" s="129"/>
      <c r="LN79" s="129"/>
      <c r="LO79" s="129"/>
      <c r="LP79" s="129"/>
      <c r="LQ79" s="129"/>
      <c r="LR79" s="129"/>
      <c r="LS79" s="129"/>
      <c r="LT79" s="129"/>
      <c r="LU79" s="129"/>
      <c r="LV79" s="129"/>
      <c r="LW79" s="129"/>
      <c r="LX79" s="129"/>
      <c r="LY79" s="129"/>
      <c r="LZ79" s="129"/>
      <c r="MA79" s="129"/>
      <c r="MB79" s="129"/>
      <c r="MC79" s="129"/>
      <c r="MD79" s="129"/>
      <c r="ME79" s="129"/>
      <c r="MF79" s="129"/>
      <c r="MG79" s="129"/>
      <c r="MH79" s="129"/>
      <c r="MI79" s="129"/>
      <c r="MJ79" s="129"/>
      <c r="MK79" s="129"/>
      <c r="ML79" s="129"/>
      <c r="MM79" s="129"/>
      <c r="MN79" s="129"/>
      <c r="MO79" s="129"/>
      <c r="MP79" s="129"/>
      <c r="MQ79" s="129"/>
      <c r="MR79" s="129"/>
      <c r="MS79" s="129"/>
      <c r="MT79" s="129"/>
      <c r="MU79" s="129"/>
      <c r="MV79" s="129"/>
      <c r="MW79" s="129"/>
      <c r="MX79" s="129"/>
      <c r="MY79" s="129"/>
      <c r="MZ79" s="129"/>
      <c r="NA79" s="129"/>
      <c r="NB79" s="129"/>
      <c r="NC79" s="129"/>
      <c r="ND79" s="129"/>
      <c r="NE79" s="129"/>
      <c r="NF79" s="129"/>
      <c r="NG79" s="129"/>
      <c r="NH79" s="129"/>
      <c r="NI79" s="129"/>
      <c r="NJ79" s="129"/>
      <c r="NK79" s="129"/>
      <c r="NL79" s="129"/>
      <c r="NM79" s="129"/>
      <c r="NN79" s="129"/>
      <c r="NO79" s="129"/>
      <c r="NP79" s="129"/>
      <c r="NQ79" s="129"/>
      <c r="NR79" s="129"/>
      <c r="NS79" s="129"/>
      <c r="NT79" s="129"/>
      <c r="NU79" s="129"/>
      <c r="NV79" s="129"/>
      <c r="NW79" s="129"/>
      <c r="NX79" s="129"/>
      <c r="NY79" s="129"/>
      <c r="NZ79" s="129"/>
      <c r="OA79" s="129"/>
      <c r="OB79" s="129"/>
      <c r="OC79" s="129"/>
      <c r="OD79" s="129"/>
      <c r="OE79" s="129"/>
      <c r="OF79" s="129"/>
      <c r="OG79" s="129"/>
      <c r="OH79" s="129"/>
      <c r="OI79" s="129"/>
      <c r="OJ79" s="129"/>
      <c r="OK79" s="129"/>
      <c r="OL79" s="129"/>
      <c r="OM79" s="129"/>
      <c r="ON79" s="129"/>
      <c r="OO79" s="129"/>
      <c r="OP79" s="129"/>
      <c r="OQ79" s="129"/>
      <c r="OR79" s="129"/>
      <c r="OS79" s="129"/>
      <c r="OT79" s="129"/>
      <c r="OU79" s="129"/>
      <c r="OV79" s="129"/>
      <c r="OW79" s="129"/>
      <c r="OX79" s="129"/>
      <c r="OY79" s="129"/>
      <c r="OZ79" s="129"/>
      <c r="PA79" s="129"/>
      <c r="PB79" s="129"/>
      <c r="PC79" s="129"/>
      <c r="PD79" s="129"/>
      <c r="PE79" s="129"/>
      <c r="PF79" s="129"/>
      <c r="PG79" s="129"/>
      <c r="PH79" s="129"/>
      <c r="PI79" s="129"/>
      <c r="PJ79" s="129"/>
      <c r="PK79" s="129"/>
      <c r="PL79" s="129"/>
      <c r="PM79" s="129"/>
      <c r="PN79" s="129"/>
      <c r="PO79" s="129"/>
      <c r="PP79" s="129"/>
      <c r="PQ79" s="129"/>
      <c r="PR79" s="129"/>
      <c r="PS79" s="129"/>
      <c r="PT79" s="129"/>
      <c r="PU79" s="129"/>
      <c r="PV79" s="129"/>
      <c r="PW79" s="129"/>
      <c r="PX79" s="129"/>
      <c r="PY79" s="129"/>
      <c r="PZ79" s="129"/>
      <c r="QA79" s="129"/>
      <c r="QB79" s="129"/>
      <c r="QC79" s="129"/>
      <c r="QD79" s="129"/>
      <c r="QE79" s="129"/>
      <c r="QF79" s="129"/>
      <c r="QG79" s="129"/>
      <c r="QH79" s="129"/>
      <c r="QI79" s="129"/>
      <c r="QJ79" s="129"/>
      <c r="QK79" s="129"/>
      <c r="QL79" s="129"/>
      <c r="QM79" s="129"/>
      <c r="QN79" s="129"/>
      <c r="QO79" s="129"/>
      <c r="QP79" s="129"/>
      <c r="QQ79" s="129"/>
      <c r="QR79" s="129"/>
      <c r="QS79" s="129"/>
      <c r="QT79" s="129"/>
      <c r="QU79" s="129"/>
      <c r="QV79" s="129"/>
      <c r="QW79" s="129"/>
      <c r="QX79" s="129"/>
      <c r="QY79" s="129"/>
      <c r="QZ79" s="129"/>
      <c r="RA79" s="129"/>
      <c r="RB79" s="129"/>
      <c r="RC79" s="129"/>
      <c r="RD79" s="129"/>
      <c r="RE79" s="129"/>
      <c r="RF79" s="129"/>
      <c r="RG79" s="129"/>
      <c r="RH79" s="129"/>
      <c r="RI79" s="129"/>
      <c r="RJ79" s="129"/>
      <c r="RK79" s="129"/>
      <c r="RL79" s="129"/>
      <c r="RM79" s="129"/>
      <c r="RN79" s="129"/>
      <c r="RO79" s="129"/>
      <c r="RP79" s="129"/>
      <c r="RQ79" s="129"/>
      <c r="RR79" s="129"/>
      <c r="RS79" s="129"/>
      <c r="RT79" s="129"/>
      <c r="RU79" s="129"/>
      <c r="RV79" s="129"/>
      <c r="RW79" s="129"/>
      <c r="RX79" s="129"/>
      <c r="RY79" s="129"/>
      <c r="RZ79" s="129"/>
      <c r="SA79" s="129"/>
      <c r="SB79" s="129"/>
      <c r="SC79" s="129"/>
      <c r="SD79" s="129"/>
      <c r="SE79" s="129"/>
      <c r="SF79" s="129"/>
      <c r="SG79" s="129"/>
      <c r="SH79" s="129"/>
      <c r="SI79" s="129"/>
      <c r="SJ79" s="129"/>
      <c r="SK79" s="129"/>
      <c r="SL79" s="129"/>
      <c r="SM79" s="129"/>
      <c r="SN79" s="129"/>
      <c r="SO79" s="129"/>
      <c r="SP79" s="129"/>
      <c r="SQ79" s="129"/>
      <c r="SR79" s="129"/>
      <c r="SS79" s="129"/>
      <c r="ST79" s="129"/>
      <c r="SU79" s="129"/>
      <c r="SV79" s="129"/>
      <c r="SW79" s="129"/>
      <c r="SX79" s="129"/>
      <c r="SY79" s="129"/>
      <c r="SZ79" s="129"/>
      <c r="TA79" s="129"/>
      <c r="TB79" s="129"/>
      <c r="TC79" s="129"/>
      <c r="TD79" s="129"/>
      <c r="TE79" s="129"/>
      <c r="TF79" s="129"/>
      <c r="TG79" s="129"/>
      <c r="TH79" s="129"/>
      <c r="TI79" s="129"/>
      <c r="TJ79" s="129"/>
      <c r="TK79" s="129"/>
      <c r="TL79" s="129"/>
      <c r="TM79" s="129"/>
      <c r="TN79" s="129"/>
      <c r="TO79" s="129"/>
      <c r="TP79" s="129"/>
      <c r="TQ79" s="129"/>
      <c r="TR79" s="129"/>
      <c r="TS79" s="129"/>
      <c r="TT79" s="129"/>
      <c r="TU79" s="129"/>
      <c r="TV79" s="129"/>
      <c r="TW79" s="129"/>
      <c r="TX79" s="129"/>
      <c r="TY79" s="129"/>
      <c r="TZ79" s="129"/>
      <c r="UA79" s="129"/>
      <c r="UB79" s="129"/>
      <c r="UC79" s="129"/>
      <c r="UD79" s="129"/>
      <c r="UE79" s="129"/>
      <c r="UF79" s="129"/>
      <c r="UG79" s="129"/>
      <c r="UH79" s="129"/>
      <c r="UI79" s="129"/>
      <c r="UJ79" s="129"/>
      <c r="UK79" s="129"/>
      <c r="UL79" s="129"/>
      <c r="UM79" s="129"/>
      <c r="UN79" s="129"/>
      <c r="UO79" s="129"/>
      <c r="UP79" s="129"/>
      <c r="UQ79" s="129"/>
      <c r="UR79" s="129"/>
      <c r="US79" s="129"/>
      <c r="UT79" s="129"/>
      <c r="UU79" s="129"/>
      <c r="UV79" s="129"/>
      <c r="UW79" s="129"/>
      <c r="UX79" s="129"/>
      <c r="UY79" s="129"/>
      <c r="UZ79" s="129"/>
      <c r="VA79" s="129"/>
      <c r="VB79" s="129"/>
      <c r="VC79" s="129"/>
      <c r="VD79" s="129"/>
      <c r="VE79" s="129"/>
      <c r="VF79" s="129"/>
      <c r="VG79" s="129"/>
      <c r="VH79" s="129"/>
      <c r="VI79" s="129"/>
      <c r="VJ79" s="129"/>
      <c r="VK79" s="129"/>
      <c r="VL79" s="129"/>
      <c r="VM79" s="129"/>
      <c r="VN79" s="129"/>
      <c r="VO79" s="129"/>
      <c r="VP79" s="129"/>
      <c r="VQ79" s="129"/>
      <c r="VR79" s="129"/>
      <c r="VS79" s="129"/>
      <c r="VT79" s="129"/>
      <c r="VU79" s="129"/>
      <c r="VV79" s="129"/>
      <c r="VW79" s="129"/>
      <c r="VX79" s="129"/>
      <c r="VY79" s="129"/>
      <c r="VZ79" s="129"/>
      <c r="WA79" s="129"/>
      <c r="WB79" s="129"/>
      <c r="WC79" s="129"/>
      <c r="WD79" s="129"/>
      <c r="WE79" s="129"/>
      <c r="WF79" s="129"/>
      <c r="WG79" s="129"/>
      <c r="WH79" s="129"/>
      <c r="WI79" s="129"/>
      <c r="WJ79" s="129"/>
      <c r="WK79" s="129"/>
      <c r="WL79" s="129"/>
      <c r="WM79" s="129"/>
      <c r="WN79" s="129"/>
      <c r="WO79" s="129"/>
      <c r="WP79" s="129"/>
      <c r="WQ79" s="129"/>
      <c r="WR79" s="129"/>
      <c r="WS79" s="129"/>
      <c r="WT79" s="129"/>
      <c r="WU79" s="129"/>
      <c r="WV79" s="129"/>
      <c r="WW79" s="129"/>
      <c r="WX79" s="129"/>
      <c r="WY79" s="129"/>
      <c r="WZ79" s="129"/>
      <c r="XA79" s="129"/>
      <c r="XB79" s="129"/>
      <c r="XC79" s="129"/>
      <c r="XD79" s="129"/>
      <c r="XE79" s="129"/>
      <c r="XF79" s="129"/>
      <c r="XG79" s="129"/>
      <c r="XH79" s="129"/>
      <c r="XI79" s="129"/>
      <c r="XJ79" s="129"/>
      <c r="XK79" s="129"/>
      <c r="XL79" s="129"/>
      <c r="XM79" s="129"/>
      <c r="XN79" s="129"/>
      <c r="XO79" s="129"/>
      <c r="XP79" s="129"/>
      <c r="XQ79" s="129"/>
      <c r="XR79" s="129"/>
      <c r="XS79" s="129"/>
      <c r="XT79" s="129"/>
      <c r="XU79" s="129"/>
      <c r="XV79" s="129"/>
      <c r="XW79" s="129"/>
      <c r="XX79" s="129"/>
      <c r="XY79" s="129"/>
      <c r="XZ79" s="129"/>
      <c r="YA79" s="129"/>
      <c r="YB79" s="129"/>
      <c r="YC79" s="129"/>
      <c r="YD79" s="129"/>
      <c r="YE79" s="129"/>
      <c r="YF79" s="129"/>
      <c r="YG79" s="129"/>
      <c r="YH79" s="129"/>
      <c r="YI79" s="129"/>
      <c r="YJ79" s="129"/>
      <c r="YK79" s="129"/>
      <c r="YL79" s="129"/>
      <c r="YM79" s="129"/>
      <c r="YN79" s="129"/>
      <c r="YO79" s="129"/>
      <c r="YP79" s="129"/>
      <c r="YQ79" s="129"/>
      <c r="YR79" s="129"/>
      <c r="YS79" s="129"/>
      <c r="YT79" s="129"/>
      <c r="YU79" s="129"/>
      <c r="YV79" s="129"/>
      <c r="YW79" s="129"/>
      <c r="YX79" s="129"/>
      <c r="YY79" s="129"/>
      <c r="YZ79" s="129"/>
      <c r="ZA79" s="129"/>
      <c r="ZB79" s="129"/>
      <c r="ZC79" s="129"/>
      <c r="ZD79" s="129"/>
      <c r="ZE79" s="129"/>
      <c r="ZF79" s="129"/>
      <c r="ZG79" s="129"/>
      <c r="ZH79" s="129"/>
      <c r="ZI79" s="129"/>
      <c r="ZJ79" s="129"/>
      <c r="ZK79" s="129"/>
      <c r="ZL79" s="129"/>
      <c r="ZM79" s="129"/>
      <c r="ZN79" s="129"/>
      <c r="ZO79" s="129"/>
      <c r="ZP79" s="129"/>
      <c r="ZQ79" s="129"/>
      <c r="ZR79" s="129"/>
      <c r="ZS79" s="129"/>
      <c r="ZT79" s="129"/>
      <c r="ZU79" s="129"/>
      <c r="ZV79" s="129"/>
      <c r="ZW79" s="129"/>
      <c r="ZX79" s="129"/>
      <c r="ZY79" s="129"/>
      <c r="ZZ79" s="129"/>
      <c r="AAA79" s="129"/>
      <c r="AAB79" s="129"/>
      <c r="AAC79" s="129"/>
      <c r="AAD79" s="129"/>
      <c r="AAE79" s="129"/>
      <c r="AAF79" s="129"/>
      <c r="AAG79" s="129"/>
      <c r="AAH79" s="129"/>
      <c r="AAI79" s="129"/>
      <c r="AAJ79" s="129"/>
      <c r="AAK79" s="129"/>
      <c r="AAL79" s="129"/>
      <c r="AAM79" s="129"/>
      <c r="AAN79" s="129"/>
      <c r="AAO79" s="129"/>
      <c r="AAP79" s="129"/>
      <c r="AAQ79" s="129"/>
      <c r="AAR79" s="129"/>
      <c r="AAS79" s="129"/>
      <c r="AAT79" s="129"/>
      <c r="AAU79" s="129"/>
      <c r="AAV79" s="129"/>
      <c r="AAW79" s="129"/>
      <c r="AAX79" s="129"/>
      <c r="AAY79" s="129"/>
      <c r="AAZ79" s="129"/>
      <c r="ABA79" s="129"/>
      <c r="ABB79" s="129"/>
      <c r="ABC79" s="129"/>
      <c r="ABD79" s="129"/>
      <c r="ABE79" s="129"/>
      <c r="ABF79" s="129"/>
      <c r="ABG79" s="129"/>
      <c r="ABH79" s="129"/>
      <c r="ABI79" s="129"/>
      <c r="ABJ79" s="129"/>
      <c r="ABK79" s="129"/>
      <c r="ABL79" s="129"/>
      <c r="ABM79" s="129"/>
      <c r="ABN79" s="129"/>
      <c r="ABO79" s="129"/>
      <c r="ABP79" s="129"/>
      <c r="ABQ79" s="129"/>
      <c r="ABR79" s="129"/>
      <c r="ABS79" s="129"/>
      <c r="ABT79" s="129"/>
      <c r="ABU79" s="129"/>
      <c r="ABV79" s="129"/>
      <c r="ABW79" s="129"/>
      <c r="ABX79" s="129"/>
      <c r="ABY79" s="129"/>
      <c r="ABZ79" s="129"/>
      <c r="ACA79" s="129"/>
      <c r="ACB79" s="129"/>
      <c r="ACC79" s="129"/>
      <c r="ACD79" s="129"/>
      <c r="ACE79" s="129"/>
      <c r="ACF79" s="129"/>
      <c r="ACG79" s="129"/>
      <c r="ACH79" s="129"/>
      <c r="ACI79" s="129"/>
      <c r="ACJ79" s="129"/>
      <c r="ACK79" s="129"/>
      <c r="ACL79" s="129"/>
      <c r="ACM79" s="129"/>
      <c r="ACN79" s="129"/>
      <c r="ACO79" s="129"/>
      <c r="ACP79" s="129"/>
      <c r="ACQ79" s="129"/>
      <c r="ACR79" s="129"/>
      <c r="ACS79" s="129"/>
      <c r="ACT79" s="129"/>
      <c r="ACU79" s="129"/>
      <c r="ACV79" s="129"/>
      <c r="ACW79" s="129"/>
      <c r="ACX79" s="129"/>
      <c r="ACY79" s="129"/>
      <c r="ACZ79" s="129"/>
      <c r="ADA79" s="129"/>
      <c r="ADB79" s="129"/>
      <c r="ADC79" s="129"/>
      <c r="ADD79" s="129"/>
      <c r="ADE79" s="129"/>
      <c r="ADF79" s="129"/>
      <c r="ADG79" s="129"/>
      <c r="ADH79" s="129"/>
      <c r="ADI79" s="129"/>
      <c r="ADJ79" s="129"/>
      <c r="ADK79" s="129"/>
      <c r="ADL79" s="129"/>
      <c r="ADM79" s="129"/>
      <c r="ADN79" s="129"/>
      <c r="ADO79" s="129"/>
      <c r="ADP79" s="129"/>
      <c r="ADQ79" s="129"/>
      <c r="ADR79" s="129"/>
      <c r="ADS79" s="129"/>
      <c r="ADT79" s="129"/>
      <c r="ADU79" s="129"/>
      <c r="ADV79" s="129"/>
      <c r="ADW79" s="129"/>
      <c r="ADX79" s="129"/>
      <c r="ADY79" s="129"/>
      <c r="ADZ79" s="129"/>
      <c r="AEA79" s="129"/>
      <c r="AEB79" s="129"/>
      <c r="AEC79" s="129"/>
      <c r="AED79" s="129"/>
      <c r="AEE79" s="129"/>
      <c r="AEF79" s="129"/>
      <c r="AEG79" s="129"/>
      <c r="AEH79" s="129"/>
      <c r="AEI79" s="129"/>
      <c r="AEJ79" s="129"/>
      <c r="AEK79" s="129"/>
      <c r="AEL79" s="129"/>
      <c r="AEM79" s="129"/>
      <c r="AEN79" s="129"/>
      <c r="AEO79" s="129"/>
      <c r="AEP79" s="129"/>
      <c r="AEQ79" s="129"/>
      <c r="AER79" s="129"/>
      <c r="AES79" s="129"/>
      <c r="AET79" s="129"/>
      <c r="AEU79" s="129"/>
      <c r="AEV79" s="129"/>
      <c r="AEW79" s="129"/>
      <c r="AEX79" s="129"/>
      <c r="AEY79" s="129"/>
      <c r="AEZ79" s="129"/>
      <c r="AFA79" s="129"/>
      <c r="AFB79" s="129"/>
      <c r="AFC79" s="129"/>
      <c r="AFD79" s="129"/>
      <c r="AFE79" s="129"/>
      <c r="AFF79" s="129"/>
      <c r="AFG79" s="129"/>
      <c r="AFH79" s="129"/>
      <c r="AFI79" s="129"/>
      <c r="AFJ79" s="129"/>
      <c r="AFK79" s="129"/>
      <c r="AFL79" s="129"/>
      <c r="AFM79" s="129"/>
      <c r="AFN79" s="129"/>
      <c r="AFO79" s="129"/>
      <c r="AFP79" s="129"/>
      <c r="AFQ79" s="129"/>
      <c r="AFR79" s="129"/>
      <c r="AFS79" s="129"/>
      <c r="AFT79" s="129"/>
      <c r="AFU79" s="129"/>
      <c r="AFV79" s="129"/>
      <c r="AFW79" s="129"/>
      <c r="AFX79" s="129"/>
      <c r="AFY79" s="129"/>
      <c r="AFZ79" s="129"/>
      <c r="AGA79" s="129"/>
      <c r="AGB79" s="129"/>
      <c r="AGC79" s="129"/>
      <c r="AGD79" s="129"/>
      <c r="AGE79" s="129"/>
      <c r="AGF79" s="129"/>
      <c r="AGG79" s="129"/>
      <c r="AGH79" s="129"/>
      <c r="AGI79" s="129"/>
      <c r="AGJ79" s="129"/>
      <c r="AGK79" s="129"/>
      <c r="AGL79" s="129"/>
      <c r="AGM79" s="129"/>
      <c r="AGN79" s="129"/>
      <c r="AGO79" s="129"/>
      <c r="AGP79" s="129"/>
      <c r="AGQ79" s="129"/>
      <c r="AGR79" s="129"/>
      <c r="AGS79" s="129"/>
      <c r="AGT79" s="129"/>
      <c r="AGU79" s="129"/>
      <c r="AGV79" s="129"/>
      <c r="AGW79" s="129"/>
      <c r="AGX79" s="129"/>
      <c r="AGY79" s="129"/>
      <c r="AGZ79" s="129"/>
      <c r="AHA79" s="129"/>
      <c r="AHB79" s="129"/>
      <c r="AHC79" s="129"/>
      <c r="AHD79" s="129"/>
      <c r="AHE79" s="129"/>
      <c r="AHF79" s="129"/>
      <c r="AHG79" s="129"/>
      <c r="AHH79" s="129"/>
      <c r="AHI79" s="129"/>
      <c r="AHJ79" s="129"/>
      <c r="AHK79" s="129"/>
      <c r="AHL79" s="129"/>
      <c r="AHM79" s="129"/>
      <c r="AHN79" s="129"/>
      <c r="AHO79" s="129"/>
      <c r="AHP79" s="129"/>
      <c r="AHQ79" s="129"/>
      <c r="AHR79" s="129"/>
      <c r="AHS79" s="129"/>
      <c r="AHT79" s="129"/>
      <c r="AHU79" s="129"/>
      <c r="AHV79" s="129"/>
      <c r="AHW79" s="129"/>
      <c r="AHX79" s="129"/>
      <c r="AHY79" s="129"/>
      <c r="AHZ79" s="129"/>
      <c r="AIA79" s="129"/>
      <c r="AIB79" s="129"/>
      <c r="AIC79" s="129"/>
      <c r="AID79" s="129"/>
      <c r="AIE79" s="129"/>
      <c r="AIF79" s="129"/>
      <c r="AIG79" s="129"/>
      <c r="AIH79" s="129"/>
      <c r="AII79" s="129"/>
      <c r="AIJ79" s="129"/>
      <c r="AIK79" s="129"/>
      <c r="AIL79" s="129"/>
      <c r="AIM79" s="129"/>
      <c r="AIN79" s="129"/>
      <c r="AIO79" s="129"/>
      <c r="AIP79" s="129"/>
      <c r="AIQ79" s="129"/>
      <c r="AIR79" s="129"/>
      <c r="AIS79" s="129"/>
      <c r="AIT79" s="129"/>
      <c r="AIU79" s="129"/>
      <c r="AIV79" s="129"/>
      <c r="AIW79" s="129"/>
      <c r="AIX79" s="129"/>
      <c r="AIY79" s="129"/>
      <c r="AIZ79" s="129"/>
      <c r="AJA79" s="129"/>
      <c r="AJB79" s="129"/>
      <c r="AJC79" s="129"/>
      <c r="AJD79" s="129"/>
      <c r="AJE79" s="129"/>
      <c r="AJF79" s="129"/>
      <c r="AJG79" s="129"/>
      <c r="AJH79" s="129"/>
      <c r="AJI79" s="129"/>
      <c r="AJJ79" s="129"/>
      <c r="AJK79" s="129"/>
      <c r="AJL79" s="129"/>
      <c r="AJM79" s="129"/>
      <c r="AJN79" s="129"/>
      <c r="AJO79" s="129"/>
      <c r="AJP79" s="129"/>
      <c r="AJQ79" s="129"/>
      <c r="AJR79" s="129"/>
      <c r="AJS79" s="129"/>
      <c r="AJT79" s="129"/>
      <c r="AJU79" s="129"/>
      <c r="AJV79" s="129"/>
      <c r="AJW79" s="129"/>
      <c r="AJX79" s="129"/>
      <c r="AJY79" s="129"/>
      <c r="AJZ79" s="129"/>
      <c r="AKA79" s="129"/>
      <c r="AKB79" s="129"/>
      <c r="AKC79" s="129"/>
      <c r="AKD79" s="129"/>
      <c r="AKE79" s="129"/>
      <c r="AKF79" s="129"/>
      <c r="AKG79" s="129"/>
      <c r="AKH79" s="129"/>
      <c r="AKI79" s="129"/>
      <c r="AKJ79" s="129"/>
      <c r="AKK79" s="129"/>
      <c r="AKL79" s="129"/>
      <c r="AKM79" s="129"/>
      <c r="AKN79" s="129"/>
      <c r="AKO79" s="129"/>
      <c r="AKP79" s="129"/>
      <c r="AKQ79" s="129"/>
      <c r="AKR79" s="129"/>
      <c r="AKS79" s="129"/>
      <c r="AKT79" s="129"/>
      <c r="AKU79" s="129"/>
      <c r="AKV79" s="129"/>
      <c r="AKW79" s="129"/>
      <c r="AKX79" s="129"/>
      <c r="AKY79" s="129"/>
      <c r="AKZ79" s="129"/>
      <c r="ALA79" s="129"/>
      <c r="ALB79" s="129"/>
      <c r="ALC79" s="129"/>
      <c r="ALD79" s="129"/>
      <c r="ALE79" s="129"/>
      <c r="ALF79" s="129"/>
      <c r="ALG79" s="129"/>
      <c r="ALH79" s="129"/>
      <c r="ALI79" s="129"/>
      <c r="ALJ79" s="129"/>
      <c r="ALK79" s="129"/>
      <c r="ALL79" s="129"/>
      <c r="ALM79" s="129"/>
      <c r="ALN79" s="129"/>
      <c r="ALO79" s="129"/>
      <c r="ALP79" s="129"/>
      <c r="ALQ79" s="129"/>
      <c r="ALR79" s="129"/>
      <c r="ALS79" s="129"/>
      <c r="ALT79" s="129"/>
      <c r="ALU79" s="129"/>
      <c r="ALV79" s="129"/>
      <c r="ALW79" s="129"/>
      <c r="ALX79" s="129"/>
      <c r="ALY79" s="129"/>
      <c r="ALZ79" s="129"/>
      <c r="AMA79" s="129"/>
      <c r="AMB79" s="129"/>
      <c r="AMC79" s="129"/>
      <c r="AMD79" s="129"/>
      <c r="AME79" s="129"/>
      <c r="AMF79" s="129"/>
      <c r="AMG79" s="129"/>
      <c r="AMH79" s="129"/>
      <c r="AMI79" s="129"/>
      <c r="AMJ79" s="129"/>
      <c r="AMK79" s="129"/>
    </row>
    <row r="80" spans="1:1025" s="131" customFormat="1">
      <c r="A80" s="129"/>
      <c r="B80" s="129"/>
      <c r="C80" s="129"/>
      <c r="L80" s="132"/>
      <c r="M80" s="132"/>
      <c r="N80" s="147"/>
      <c r="O80" s="132"/>
      <c r="P80" s="132"/>
      <c r="Q80" s="147"/>
      <c r="R80" s="132"/>
      <c r="S80" s="132"/>
      <c r="AB80" s="129"/>
      <c r="AC80" s="129"/>
      <c r="AD80" s="129"/>
      <c r="AE80" s="129"/>
      <c r="AF80" s="129"/>
      <c r="AG80" s="129"/>
      <c r="AH80" s="129"/>
      <c r="AI80" s="129"/>
      <c r="AJ80" s="129"/>
      <c r="AK80" s="129"/>
      <c r="AL80" s="129"/>
      <c r="AM80" s="129"/>
      <c r="AN80" s="129"/>
      <c r="AO80" s="129"/>
      <c r="AP80" s="129"/>
      <c r="AQ80" s="129"/>
      <c r="AR80" s="129"/>
      <c r="AS80" s="129"/>
      <c r="AT80" s="129"/>
      <c r="AU80" s="129"/>
      <c r="AV80" s="129"/>
      <c r="AW80" s="129"/>
      <c r="AX80" s="129"/>
      <c r="AY80" s="129"/>
      <c r="AZ80" s="129"/>
      <c r="BA80" s="129"/>
      <c r="BB80" s="129"/>
      <c r="BC80" s="129"/>
      <c r="BD80" s="129"/>
      <c r="BE80" s="129"/>
      <c r="BF80" s="129"/>
      <c r="BG80" s="129"/>
      <c r="BH80" s="129"/>
      <c r="BI80" s="129"/>
      <c r="BJ80" s="129"/>
      <c r="BK80" s="129"/>
      <c r="BL80" s="129"/>
      <c r="BM80" s="129"/>
      <c r="BN80" s="129"/>
      <c r="BO80" s="129"/>
      <c r="BP80" s="129"/>
      <c r="BQ80" s="129"/>
      <c r="BR80" s="129"/>
      <c r="BS80" s="129"/>
      <c r="BT80" s="129"/>
      <c r="BU80" s="129"/>
      <c r="BV80" s="129"/>
      <c r="BW80" s="129"/>
      <c r="BX80" s="129"/>
      <c r="BY80" s="129"/>
      <c r="BZ80" s="129"/>
      <c r="CA80" s="129"/>
      <c r="CB80" s="129"/>
      <c r="CC80" s="129"/>
      <c r="CD80" s="129"/>
      <c r="CE80" s="129"/>
      <c r="CF80" s="129"/>
      <c r="CG80" s="129"/>
      <c r="CH80" s="129"/>
      <c r="CI80" s="129"/>
      <c r="CJ80" s="129"/>
      <c r="CK80" s="129"/>
      <c r="CL80" s="129"/>
      <c r="CM80" s="129"/>
      <c r="CN80" s="129"/>
      <c r="CO80" s="129"/>
      <c r="CP80" s="129"/>
      <c r="CQ80" s="129"/>
      <c r="CR80" s="129"/>
      <c r="CS80" s="129"/>
      <c r="CT80" s="129"/>
      <c r="CU80" s="129"/>
      <c r="CV80" s="129"/>
      <c r="CW80" s="129"/>
      <c r="CX80" s="129"/>
      <c r="CY80" s="129"/>
      <c r="CZ80" s="129"/>
      <c r="DA80" s="129"/>
      <c r="DB80" s="129"/>
      <c r="DC80" s="129"/>
      <c r="DD80" s="129"/>
      <c r="DE80" s="129"/>
      <c r="DF80" s="129"/>
      <c r="DG80" s="129"/>
      <c r="DH80" s="129"/>
      <c r="DI80" s="129"/>
      <c r="DJ80" s="129"/>
      <c r="DK80" s="129"/>
      <c r="DL80" s="129"/>
      <c r="DM80" s="129"/>
      <c r="DN80" s="129"/>
      <c r="DO80" s="129"/>
      <c r="DP80" s="129"/>
      <c r="DQ80" s="129"/>
      <c r="DR80" s="129"/>
      <c r="DS80" s="129"/>
      <c r="DT80" s="129"/>
      <c r="DU80" s="129"/>
      <c r="DV80" s="129"/>
      <c r="DW80" s="129"/>
      <c r="DX80" s="129"/>
      <c r="DY80" s="129"/>
      <c r="DZ80" s="129"/>
      <c r="EA80" s="129"/>
      <c r="EB80" s="129"/>
      <c r="EC80" s="129"/>
      <c r="ED80" s="129"/>
      <c r="EE80" s="129"/>
      <c r="EF80" s="129"/>
      <c r="EG80" s="129"/>
      <c r="EH80" s="129"/>
      <c r="EI80" s="129"/>
      <c r="EJ80" s="129"/>
      <c r="EK80" s="129"/>
      <c r="EL80" s="129"/>
      <c r="EM80" s="129"/>
      <c r="EN80" s="129"/>
      <c r="EO80" s="129"/>
      <c r="EP80" s="129"/>
      <c r="EQ80" s="129"/>
      <c r="ER80" s="129"/>
      <c r="ES80" s="129"/>
      <c r="ET80" s="129"/>
      <c r="EU80" s="129"/>
      <c r="EV80" s="129"/>
      <c r="EW80" s="129"/>
      <c r="EX80" s="129"/>
      <c r="EY80" s="129"/>
      <c r="EZ80" s="129"/>
      <c r="FA80" s="129"/>
      <c r="FB80" s="129"/>
      <c r="FC80" s="129"/>
      <c r="FD80" s="129"/>
      <c r="FE80" s="129"/>
      <c r="FF80" s="129"/>
      <c r="FG80" s="129"/>
      <c r="FH80" s="129"/>
      <c r="FI80" s="129"/>
      <c r="FJ80" s="129"/>
      <c r="FK80" s="129"/>
      <c r="FL80" s="129"/>
      <c r="FM80" s="129"/>
      <c r="FN80" s="129"/>
      <c r="FO80" s="129"/>
      <c r="FP80" s="129"/>
      <c r="FQ80" s="129"/>
      <c r="FR80" s="129"/>
      <c r="FS80" s="129"/>
      <c r="FT80" s="129"/>
      <c r="FU80" s="129"/>
      <c r="FV80" s="129"/>
      <c r="FW80" s="129"/>
      <c r="FX80" s="129"/>
      <c r="FY80" s="129"/>
      <c r="FZ80" s="129"/>
      <c r="GA80" s="129"/>
      <c r="GB80" s="129"/>
      <c r="GC80" s="129"/>
      <c r="GD80" s="129"/>
      <c r="GE80" s="129"/>
      <c r="GF80" s="129"/>
      <c r="GG80" s="129"/>
      <c r="GH80" s="129"/>
      <c r="GI80" s="129"/>
      <c r="GJ80" s="129"/>
      <c r="GK80" s="129"/>
      <c r="GL80" s="129"/>
      <c r="GM80" s="129"/>
      <c r="GN80" s="129"/>
      <c r="GO80" s="129"/>
      <c r="GP80" s="129"/>
      <c r="GQ80" s="129"/>
      <c r="GR80" s="129"/>
      <c r="GS80" s="129"/>
      <c r="GT80" s="129"/>
      <c r="GU80" s="129"/>
      <c r="GV80" s="129"/>
      <c r="GW80" s="129"/>
      <c r="GX80" s="129"/>
      <c r="GY80" s="129"/>
      <c r="GZ80" s="129"/>
      <c r="HA80" s="129"/>
      <c r="HB80" s="129"/>
      <c r="HC80" s="129"/>
      <c r="HD80" s="129"/>
      <c r="HE80" s="129"/>
      <c r="HF80" s="129"/>
      <c r="HG80" s="129"/>
      <c r="HH80" s="129"/>
      <c r="HI80" s="129"/>
      <c r="HJ80" s="129"/>
      <c r="HK80" s="129"/>
      <c r="HL80" s="129"/>
      <c r="HM80" s="129"/>
      <c r="HN80" s="129"/>
      <c r="HO80" s="129"/>
      <c r="HP80" s="129"/>
      <c r="HQ80" s="129"/>
      <c r="HR80" s="129"/>
      <c r="HS80" s="129"/>
      <c r="HT80" s="129"/>
      <c r="HU80" s="129"/>
      <c r="HV80" s="129"/>
      <c r="HW80" s="129"/>
      <c r="HX80" s="129"/>
      <c r="HY80" s="129"/>
      <c r="HZ80" s="129"/>
      <c r="IA80" s="129"/>
      <c r="IB80" s="129"/>
      <c r="IC80" s="129"/>
      <c r="ID80" s="129"/>
      <c r="IE80" s="129"/>
      <c r="IF80" s="129"/>
      <c r="IG80" s="129"/>
      <c r="IH80" s="129"/>
      <c r="II80" s="129"/>
      <c r="IJ80" s="129"/>
      <c r="IK80" s="129"/>
      <c r="IL80" s="129"/>
      <c r="IM80" s="129"/>
      <c r="IN80" s="129"/>
      <c r="IO80" s="129"/>
      <c r="IP80" s="129"/>
      <c r="IQ80" s="129"/>
      <c r="IR80" s="129"/>
      <c r="IS80" s="129"/>
      <c r="IT80" s="129"/>
      <c r="IU80" s="129"/>
      <c r="IV80" s="129"/>
      <c r="IW80" s="129"/>
      <c r="IX80" s="129"/>
      <c r="IY80" s="129"/>
      <c r="IZ80" s="129"/>
      <c r="JA80" s="129"/>
      <c r="JB80" s="129"/>
      <c r="JC80" s="129"/>
      <c r="JD80" s="129"/>
      <c r="JE80" s="129"/>
      <c r="JF80" s="129"/>
      <c r="JG80" s="129"/>
      <c r="JH80" s="129"/>
      <c r="JI80" s="129"/>
      <c r="JJ80" s="129"/>
      <c r="JK80" s="129"/>
      <c r="JL80" s="129"/>
      <c r="JM80" s="129"/>
      <c r="JN80" s="129"/>
      <c r="JO80" s="129"/>
      <c r="JP80" s="129"/>
      <c r="JQ80" s="129"/>
      <c r="JR80" s="129"/>
      <c r="JS80" s="129"/>
      <c r="JT80" s="129"/>
      <c r="JU80" s="129"/>
      <c r="JV80" s="129"/>
      <c r="JW80" s="129"/>
      <c r="JX80" s="129"/>
      <c r="JY80" s="129"/>
      <c r="JZ80" s="129"/>
      <c r="KA80" s="129"/>
      <c r="KB80" s="129"/>
      <c r="KC80" s="129"/>
      <c r="KD80" s="129"/>
      <c r="KE80" s="129"/>
      <c r="KF80" s="129"/>
      <c r="KG80" s="129"/>
      <c r="KH80" s="129"/>
      <c r="KI80" s="129"/>
      <c r="KJ80" s="129"/>
      <c r="KK80" s="129"/>
      <c r="KL80" s="129"/>
      <c r="KM80" s="129"/>
      <c r="KN80" s="129"/>
      <c r="KO80" s="129"/>
      <c r="KP80" s="129"/>
      <c r="KQ80" s="129"/>
      <c r="KR80" s="129"/>
      <c r="KS80" s="129"/>
      <c r="KT80" s="129"/>
      <c r="KU80" s="129"/>
      <c r="KV80" s="129"/>
      <c r="KW80" s="129"/>
      <c r="KX80" s="129"/>
      <c r="KY80" s="129"/>
      <c r="KZ80" s="129"/>
      <c r="LA80" s="129"/>
      <c r="LB80" s="129"/>
      <c r="LC80" s="129"/>
      <c r="LD80" s="129"/>
      <c r="LE80" s="129"/>
      <c r="LF80" s="129"/>
      <c r="LG80" s="129"/>
      <c r="LH80" s="129"/>
      <c r="LI80" s="129"/>
      <c r="LJ80" s="129"/>
      <c r="LK80" s="129"/>
      <c r="LL80" s="129"/>
      <c r="LM80" s="129"/>
      <c r="LN80" s="129"/>
      <c r="LO80" s="129"/>
      <c r="LP80" s="129"/>
      <c r="LQ80" s="129"/>
      <c r="LR80" s="129"/>
      <c r="LS80" s="129"/>
      <c r="LT80" s="129"/>
      <c r="LU80" s="129"/>
      <c r="LV80" s="129"/>
      <c r="LW80" s="129"/>
      <c r="LX80" s="129"/>
      <c r="LY80" s="129"/>
      <c r="LZ80" s="129"/>
      <c r="MA80" s="129"/>
      <c r="MB80" s="129"/>
      <c r="MC80" s="129"/>
      <c r="MD80" s="129"/>
      <c r="ME80" s="129"/>
      <c r="MF80" s="129"/>
      <c r="MG80" s="129"/>
      <c r="MH80" s="129"/>
      <c r="MI80" s="129"/>
      <c r="MJ80" s="129"/>
      <c r="MK80" s="129"/>
      <c r="ML80" s="129"/>
      <c r="MM80" s="129"/>
      <c r="MN80" s="129"/>
      <c r="MO80" s="129"/>
      <c r="MP80" s="129"/>
      <c r="MQ80" s="129"/>
      <c r="MR80" s="129"/>
      <c r="MS80" s="129"/>
      <c r="MT80" s="129"/>
      <c r="MU80" s="129"/>
      <c r="MV80" s="129"/>
      <c r="MW80" s="129"/>
      <c r="MX80" s="129"/>
      <c r="MY80" s="129"/>
      <c r="MZ80" s="129"/>
      <c r="NA80" s="129"/>
      <c r="NB80" s="129"/>
      <c r="NC80" s="129"/>
      <c r="ND80" s="129"/>
      <c r="NE80" s="129"/>
      <c r="NF80" s="129"/>
      <c r="NG80" s="129"/>
      <c r="NH80" s="129"/>
      <c r="NI80" s="129"/>
      <c r="NJ80" s="129"/>
      <c r="NK80" s="129"/>
      <c r="NL80" s="129"/>
      <c r="NM80" s="129"/>
      <c r="NN80" s="129"/>
      <c r="NO80" s="129"/>
      <c r="NP80" s="129"/>
      <c r="NQ80" s="129"/>
      <c r="NR80" s="129"/>
      <c r="NS80" s="129"/>
      <c r="NT80" s="129"/>
      <c r="NU80" s="129"/>
      <c r="NV80" s="129"/>
      <c r="NW80" s="129"/>
      <c r="NX80" s="129"/>
      <c r="NY80" s="129"/>
      <c r="NZ80" s="129"/>
      <c r="OA80" s="129"/>
      <c r="OB80" s="129"/>
      <c r="OC80" s="129"/>
      <c r="OD80" s="129"/>
      <c r="OE80" s="129"/>
      <c r="OF80" s="129"/>
      <c r="OG80" s="129"/>
      <c r="OH80" s="129"/>
      <c r="OI80" s="129"/>
      <c r="OJ80" s="129"/>
      <c r="OK80" s="129"/>
      <c r="OL80" s="129"/>
      <c r="OM80" s="129"/>
      <c r="ON80" s="129"/>
      <c r="OO80" s="129"/>
      <c r="OP80" s="129"/>
      <c r="OQ80" s="129"/>
      <c r="OR80" s="129"/>
      <c r="OS80" s="129"/>
      <c r="OT80" s="129"/>
      <c r="OU80" s="129"/>
      <c r="OV80" s="129"/>
      <c r="OW80" s="129"/>
      <c r="OX80" s="129"/>
      <c r="OY80" s="129"/>
      <c r="OZ80" s="129"/>
      <c r="PA80" s="129"/>
      <c r="PB80" s="129"/>
      <c r="PC80" s="129"/>
      <c r="PD80" s="129"/>
      <c r="PE80" s="129"/>
      <c r="PF80" s="129"/>
      <c r="PG80" s="129"/>
      <c r="PH80" s="129"/>
      <c r="PI80" s="129"/>
      <c r="PJ80" s="129"/>
      <c r="PK80" s="129"/>
      <c r="PL80" s="129"/>
      <c r="PM80" s="129"/>
      <c r="PN80" s="129"/>
      <c r="PO80" s="129"/>
      <c r="PP80" s="129"/>
      <c r="PQ80" s="129"/>
      <c r="PR80" s="129"/>
      <c r="PS80" s="129"/>
      <c r="PT80" s="129"/>
      <c r="PU80" s="129"/>
      <c r="PV80" s="129"/>
      <c r="PW80" s="129"/>
      <c r="PX80" s="129"/>
      <c r="PY80" s="129"/>
      <c r="PZ80" s="129"/>
      <c r="QA80" s="129"/>
      <c r="QB80" s="129"/>
      <c r="QC80" s="129"/>
      <c r="QD80" s="129"/>
      <c r="QE80" s="129"/>
      <c r="QF80" s="129"/>
      <c r="QG80" s="129"/>
      <c r="QH80" s="129"/>
      <c r="QI80" s="129"/>
      <c r="QJ80" s="129"/>
      <c r="QK80" s="129"/>
      <c r="QL80" s="129"/>
      <c r="QM80" s="129"/>
      <c r="QN80" s="129"/>
      <c r="QO80" s="129"/>
      <c r="QP80" s="129"/>
      <c r="QQ80" s="129"/>
      <c r="QR80" s="129"/>
      <c r="QS80" s="129"/>
      <c r="QT80" s="129"/>
      <c r="QU80" s="129"/>
      <c r="QV80" s="129"/>
      <c r="QW80" s="129"/>
      <c r="QX80" s="129"/>
      <c r="QY80" s="129"/>
      <c r="QZ80" s="129"/>
      <c r="RA80" s="129"/>
      <c r="RB80" s="129"/>
      <c r="RC80" s="129"/>
      <c r="RD80" s="129"/>
      <c r="RE80" s="129"/>
      <c r="RF80" s="129"/>
      <c r="RG80" s="129"/>
      <c r="RH80" s="129"/>
      <c r="RI80" s="129"/>
      <c r="RJ80" s="129"/>
      <c r="RK80" s="129"/>
      <c r="RL80" s="129"/>
      <c r="RM80" s="129"/>
      <c r="RN80" s="129"/>
      <c r="RO80" s="129"/>
      <c r="RP80" s="129"/>
      <c r="RQ80" s="129"/>
      <c r="RR80" s="129"/>
      <c r="RS80" s="129"/>
      <c r="RT80" s="129"/>
      <c r="RU80" s="129"/>
      <c r="RV80" s="129"/>
      <c r="RW80" s="129"/>
      <c r="RX80" s="129"/>
      <c r="RY80" s="129"/>
      <c r="RZ80" s="129"/>
      <c r="SA80" s="129"/>
      <c r="SB80" s="129"/>
      <c r="SC80" s="129"/>
      <c r="SD80" s="129"/>
      <c r="SE80" s="129"/>
      <c r="SF80" s="129"/>
      <c r="SG80" s="129"/>
      <c r="SH80" s="129"/>
      <c r="SI80" s="129"/>
      <c r="SJ80" s="129"/>
      <c r="SK80" s="129"/>
      <c r="SL80" s="129"/>
      <c r="SM80" s="129"/>
      <c r="SN80" s="129"/>
      <c r="SO80" s="129"/>
      <c r="SP80" s="129"/>
      <c r="SQ80" s="129"/>
      <c r="SR80" s="129"/>
      <c r="SS80" s="129"/>
      <c r="ST80" s="129"/>
      <c r="SU80" s="129"/>
      <c r="SV80" s="129"/>
      <c r="SW80" s="129"/>
      <c r="SX80" s="129"/>
      <c r="SY80" s="129"/>
      <c r="SZ80" s="129"/>
      <c r="TA80" s="129"/>
      <c r="TB80" s="129"/>
      <c r="TC80" s="129"/>
      <c r="TD80" s="129"/>
      <c r="TE80" s="129"/>
      <c r="TF80" s="129"/>
      <c r="TG80" s="129"/>
      <c r="TH80" s="129"/>
      <c r="TI80" s="129"/>
      <c r="TJ80" s="129"/>
      <c r="TK80" s="129"/>
      <c r="TL80" s="129"/>
      <c r="TM80" s="129"/>
      <c r="TN80" s="129"/>
      <c r="TO80" s="129"/>
      <c r="TP80" s="129"/>
      <c r="TQ80" s="129"/>
      <c r="TR80" s="129"/>
      <c r="TS80" s="129"/>
      <c r="TT80" s="129"/>
      <c r="TU80" s="129"/>
      <c r="TV80" s="129"/>
      <c r="TW80" s="129"/>
      <c r="TX80" s="129"/>
      <c r="TY80" s="129"/>
      <c r="TZ80" s="129"/>
      <c r="UA80" s="129"/>
      <c r="UB80" s="129"/>
      <c r="UC80" s="129"/>
      <c r="UD80" s="129"/>
      <c r="UE80" s="129"/>
      <c r="UF80" s="129"/>
      <c r="UG80" s="129"/>
      <c r="UH80" s="129"/>
      <c r="UI80" s="129"/>
      <c r="UJ80" s="129"/>
      <c r="UK80" s="129"/>
      <c r="UL80" s="129"/>
      <c r="UM80" s="129"/>
      <c r="UN80" s="129"/>
      <c r="UO80" s="129"/>
      <c r="UP80" s="129"/>
      <c r="UQ80" s="129"/>
      <c r="UR80" s="129"/>
      <c r="US80" s="129"/>
      <c r="UT80" s="129"/>
      <c r="UU80" s="129"/>
      <c r="UV80" s="129"/>
      <c r="UW80" s="129"/>
      <c r="UX80" s="129"/>
      <c r="UY80" s="129"/>
      <c r="UZ80" s="129"/>
      <c r="VA80" s="129"/>
      <c r="VB80" s="129"/>
      <c r="VC80" s="129"/>
      <c r="VD80" s="129"/>
      <c r="VE80" s="129"/>
      <c r="VF80" s="129"/>
      <c r="VG80" s="129"/>
      <c r="VH80" s="129"/>
      <c r="VI80" s="129"/>
      <c r="VJ80" s="129"/>
      <c r="VK80" s="129"/>
      <c r="VL80" s="129"/>
      <c r="VM80" s="129"/>
      <c r="VN80" s="129"/>
      <c r="VO80" s="129"/>
      <c r="VP80" s="129"/>
      <c r="VQ80" s="129"/>
      <c r="VR80" s="129"/>
      <c r="VS80" s="129"/>
      <c r="VT80" s="129"/>
      <c r="VU80" s="129"/>
      <c r="VV80" s="129"/>
      <c r="VW80" s="129"/>
      <c r="VX80" s="129"/>
      <c r="VY80" s="129"/>
      <c r="VZ80" s="129"/>
      <c r="WA80" s="129"/>
      <c r="WB80" s="129"/>
      <c r="WC80" s="129"/>
      <c r="WD80" s="129"/>
      <c r="WE80" s="129"/>
      <c r="WF80" s="129"/>
      <c r="WG80" s="129"/>
      <c r="WH80" s="129"/>
      <c r="WI80" s="129"/>
      <c r="WJ80" s="129"/>
      <c r="WK80" s="129"/>
      <c r="WL80" s="129"/>
      <c r="WM80" s="129"/>
      <c r="WN80" s="129"/>
      <c r="WO80" s="129"/>
      <c r="WP80" s="129"/>
      <c r="WQ80" s="129"/>
      <c r="WR80" s="129"/>
      <c r="WS80" s="129"/>
      <c r="WT80" s="129"/>
      <c r="WU80" s="129"/>
      <c r="WV80" s="129"/>
      <c r="WW80" s="129"/>
      <c r="WX80" s="129"/>
      <c r="WY80" s="129"/>
      <c r="WZ80" s="129"/>
      <c r="XA80" s="129"/>
      <c r="XB80" s="129"/>
      <c r="XC80" s="129"/>
      <c r="XD80" s="129"/>
      <c r="XE80" s="129"/>
      <c r="XF80" s="129"/>
      <c r="XG80" s="129"/>
      <c r="XH80" s="129"/>
      <c r="XI80" s="129"/>
      <c r="XJ80" s="129"/>
      <c r="XK80" s="129"/>
      <c r="XL80" s="129"/>
      <c r="XM80" s="129"/>
      <c r="XN80" s="129"/>
      <c r="XO80" s="129"/>
      <c r="XP80" s="129"/>
      <c r="XQ80" s="129"/>
      <c r="XR80" s="129"/>
      <c r="XS80" s="129"/>
      <c r="XT80" s="129"/>
      <c r="XU80" s="129"/>
      <c r="XV80" s="129"/>
      <c r="XW80" s="129"/>
      <c r="XX80" s="129"/>
      <c r="XY80" s="129"/>
      <c r="XZ80" s="129"/>
      <c r="YA80" s="129"/>
      <c r="YB80" s="129"/>
      <c r="YC80" s="129"/>
      <c r="YD80" s="129"/>
      <c r="YE80" s="129"/>
      <c r="YF80" s="129"/>
      <c r="YG80" s="129"/>
      <c r="YH80" s="129"/>
      <c r="YI80" s="129"/>
      <c r="YJ80" s="129"/>
      <c r="YK80" s="129"/>
      <c r="YL80" s="129"/>
      <c r="YM80" s="129"/>
      <c r="YN80" s="129"/>
      <c r="YO80" s="129"/>
      <c r="YP80" s="129"/>
      <c r="YQ80" s="129"/>
      <c r="YR80" s="129"/>
      <c r="YS80" s="129"/>
      <c r="YT80" s="129"/>
      <c r="YU80" s="129"/>
      <c r="YV80" s="129"/>
      <c r="YW80" s="129"/>
      <c r="YX80" s="129"/>
      <c r="YY80" s="129"/>
      <c r="YZ80" s="129"/>
      <c r="ZA80" s="129"/>
      <c r="ZB80" s="129"/>
      <c r="ZC80" s="129"/>
      <c r="ZD80" s="129"/>
      <c r="ZE80" s="129"/>
      <c r="ZF80" s="129"/>
      <c r="ZG80" s="129"/>
      <c r="ZH80" s="129"/>
      <c r="ZI80" s="129"/>
      <c r="ZJ80" s="129"/>
      <c r="ZK80" s="129"/>
      <c r="ZL80" s="129"/>
      <c r="ZM80" s="129"/>
      <c r="ZN80" s="129"/>
      <c r="ZO80" s="129"/>
      <c r="ZP80" s="129"/>
      <c r="ZQ80" s="129"/>
      <c r="ZR80" s="129"/>
      <c r="ZS80" s="129"/>
      <c r="ZT80" s="129"/>
      <c r="ZU80" s="129"/>
      <c r="ZV80" s="129"/>
      <c r="ZW80" s="129"/>
      <c r="ZX80" s="129"/>
      <c r="ZY80" s="129"/>
      <c r="ZZ80" s="129"/>
      <c r="AAA80" s="129"/>
      <c r="AAB80" s="129"/>
      <c r="AAC80" s="129"/>
      <c r="AAD80" s="129"/>
      <c r="AAE80" s="129"/>
      <c r="AAF80" s="129"/>
      <c r="AAG80" s="129"/>
      <c r="AAH80" s="129"/>
      <c r="AAI80" s="129"/>
      <c r="AAJ80" s="129"/>
      <c r="AAK80" s="129"/>
      <c r="AAL80" s="129"/>
      <c r="AAM80" s="129"/>
      <c r="AAN80" s="129"/>
      <c r="AAO80" s="129"/>
      <c r="AAP80" s="129"/>
      <c r="AAQ80" s="129"/>
      <c r="AAR80" s="129"/>
      <c r="AAS80" s="129"/>
      <c r="AAT80" s="129"/>
      <c r="AAU80" s="129"/>
      <c r="AAV80" s="129"/>
      <c r="AAW80" s="129"/>
      <c r="AAX80" s="129"/>
      <c r="AAY80" s="129"/>
      <c r="AAZ80" s="129"/>
      <c r="ABA80" s="129"/>
      <c r="ABB80" s="129"/>
      <c r="ABC80" s="129"/>
      <c r="ABD80" s="129"/>
      <c r="ABE80" s="129"/>
      <c r="ABF80" s="129"/>
      <c r="ABG80" s="129"/>
      <c r="ABH80" s="129"/>
      <c r="ABI80" s="129"/>
      <c r="ABJ80" s="129"/>
      <c r="ABK80" s="129"/>
      <c r="ABL80" s="129"/>
      <c r="ABM80" s="129"/>
      <c r="ABN80" s="129"/>
      <c r="ABO80" s="129"/>
      <c r="ABP80" s="129"/>
      <c r="ABQ80" s="129"/>
      <c r="ABR80" s="129"/>
      <c r="ABS80" s="129"/>
      <c r="ABT80" s="129"/>
      <c r="ABU80" s="129"/>
      <c r="ABV80" s="129"/>
      <c r="ABW80" s="129"/>
      <c r="ABX80" s="129"/>
      <c r="ABY80" s="129"/>
      <c r="ABZ80" s="129"/>
      <c r="ACA80" s="129"/>
      <c r="ACB80" s="129"/>
      <c r="ACC80" s="129"/>
      <c r="ACD80" s="129"/>
      <c r="ACE80" s="129"/>
      <c r="ACF80" s="129"/>
      <c r="ACG80" s="129"/>
      <c r="ACH80" s="129"/>
      <c r="ACI80" s="129"/>
      <c r="ACJ80" s="129"/>
      <c r="ACK80" s="129"/>
      <c r="ACL80" s="129"/>
      <c r="ACM80" s="129"/>
      <c r="ACN80" s="129"/>
      <c r="ACO80" s="129"/>
      <c r="ACP80" s="129"/>
      <c r="ACQ80" s="129"/>
      <c r="ACR80" s="129"/>
      <c r="ACS80" s="129"/>
      <c r="ACT80" s="129"/>
      <c r="ACU80" s="129"/>
      <c r="ACV80" s="129"/>
      <c r="ACW80" s="129"/>
      <c r="ACX80" s="129"/>
      <c r="ACY80" s="129"/>
      <c r="ACZ80" s="129"/>
      <c r="ADA80" s="129"/>
      <c r="ADB80" s="129"/>
      <c r="ADC80" s="129"/>
      <c r="ADD80" s="129"/>
      <c r="ADE80" s="129"/>
      <c r="ADF80" s="129"/>
      <c r="ADG80" s="129"/>
      <c r="ADH80" s="129"/>
      <c r="ADI80" s="129"/>
      <c r="ADJ80" s="129"/>
      <c r="ADK80" s="129"/>
      <c r="ADL80" s="129"/>
      <c r="ADM80" s="129"/>
      <c r="ADN80" s="129"/>
      <c r="ADO80" s="129"/>
      <c r="ADP80" s="129"/>
      <c r="ADQ80" s="129"/>
      <c r="ADR80" s="129"/>
      <c r="ADS80" s="129"/>
      <c r="ADT80" s="129"/>
      <c r="ADU80" s="129"/>
      <c r="ADV80" s="129"/>
      <c r="ADW80" s="129"/>
      <c r="ADX80" s="129"/>
      <c r="ADY80" s="129"/>
      <c r="ADZ80" s="129"/>
      <c r="AEA80" s="129"/>
      <c r="AEB80" s="129"/>
      <c r="AEC80" s="129"/>
      <c r="AED80" s="129"/>
      <c r="AEE80" s="129"/>
      <c r="AEF80" s="129"/>
      <c r="AEG80" s="129"/>
      <c r="AEH80" s="129"/>
      <c r="AEI80" s="129"/>
      <c r="AEJ80" s="129"/>
      <c r="AEK80" s="129"/>
      <c r="AEL80" s="129"/>
      <c r="AEM80" s="129"/>
      <c r="AEN80" s="129"/>
      <c r="AEO80" s="129"/>
      <c r="AEP80" s="129"/>
      <c r="AEQ80" s="129"/>
      <c r="AER80" s="129"/>
      <c r="AES80" s="129"/>
      <c r="AET80" s="129"/>
      <c r="AEU80" s="129"/>
      <c r="AEV80" s="129"/>
      <c r="AEW80" s="129"/>
      <c r="AEX80" s="129"/>
      <c r="AEY80" s="129"/>
      <c r="AEZ80" s="129"/>
      <c r="AFA80" s="129"/>
      <c r="AFB80" s="129"/>
      <c r="AFC80" s="129"/>
      <c r="AFD80" s="129"/>
      <c r="AFE80" s="129"/>
      <c r="AFF80" s="129"/>
      <c r="AFG80" s="129"/>
      <c r="AFH80" s="129"/>
      <c r="AFI80" s="129"/>
      <c r="AFJ80" s="129"/>
      <c r="AFK80" s="129"/>
      <c r="AFL80" s="129"/>
      <c r="AFM80" s="129"/>
      <c r="AFN80" s="129"/>
      <c r="AFO80" s="129"/>
      <c r="AFP80" s="129"/>
      <c r="AFQ80" s="129"/>
      <c r="AFR80" s="129"/>
      <c r="AFS80" s="129"/>
      <c r="AFT80" s="129"/>
      <c r="AFU80" s="129"/>
      <c r="AFV80" s="129"/>
      <c r="AFW80" s="129"/>
      <c r="AFX80" s="129"/>
      <c r="AFY80" s="129"/>
      <c r="AFZ80" s="129"/>
      <c r="AGA80" s="129"/>
      <c r="AGB80" s="129"/>
      <c r="AGC80" s="129"/>
      <c r="AGD80" s="129"/>
      <c r="AGE80" s="129"/>
      <c r="AGF80" s="129"/>
      <c r="AGG80" s="129"/>
      <c r="AGH80" s="129"/>
      <c r="AGI80" s="129"/>
      <c r="AGJ80" s="129"/>
      <c r="AGK80" s="129"/>
      <c r="AGL80" s="129"/>
      <c r="AGM80" s="129"/>
      <c r="AGN80" s="129"/>
      <c r="AGO80" s="129"/>
      <c r="AGP80" s="129"/>
      <c r="AGQ80" s="129"/>
      <c r="AGR80" s="129"/>
      <c r="AGS80" s="129"/>
      <c r="AGT80" s="129"/>
      <c r="AGU80" s="129"/>
      <c r="AGV80" s="129"/>
      <c r="AGW80" s="129"/>
      <c r="AGX80" s="129"/>
      <c r="AGY80" s="129"/>
      <c r="AGZ80" s="129"/>
      <c r="AHA80" s="129"/>
      <c r="AHB80" s="129"/>
      <c r="AHC80" s="129"/>
      <c r="AHD80" s="129"/>
      <c r="AHE80" s="129"/>
      <c r="AHF80" s="129"/>
      <c r="AHG80" s="129"/>
      <c r="AHH80" s="129"/>
      <c r="AHI80" s="129"/>
      <c r="AHJ80" s="129"/>
      <c r="AHK80" s="129"/>
      <c r="AHL80" s="129"/>
      <c r="AHM80" s="129"/>
      <c r="AHN80" s="129"/>
      <c r="AHO80" s="129"/>
      <c r="AHP80" s="129"/>
      <c r="AHQ80" s="129"/>
      <c r="AHR80" s="129"/>
      <c r="AHS80" s="129"/>
      <c r="AHT80" s="129"/>
      <c r="AHU80" s="129"/>
      <c r="AHV80" s="129"/>
      <c r="AHW80" s="129"/>
      <c r="AHX80" s="129"/>
      <c r="AHY80" s="129"/>
      <c r="AHZ80" s="129"/>
      <c r="AIA80" s="129"/>
      <c r="AIB80" s="129"/>
      <c r="AIC80" s="129"/>
      <c r="AID80" s="129"/>
      <c r="AIE80" s="129"/>
      <c r="AIF80" s="129"/>
      <c r="AIG80" s="129"/>
      <c r="AIH80" s="129"/>
      <c r="AII80" s="129"/>
      <c r="AIJ80" s="129"/>
      <c r="AIK80" s="129"/>
      <c r="AIL80" s="129"/>
      <c r="AIM80" s="129"/>
      <c r="AIN80" s="129"/>
      <c r="AIO80" s="129"/>
      <c r="AIP80" s="129"/>
      <c r="AIQ80" s="129"/>
      <c r="AIR80" s="129"/>
      <c r="AIS80" s="129"/>
      <c r="AIT80" s="129"/>
      <c r="AIU80" s="129"/>
      <c r="AIV80" s="129"/>
      <c r="AIW80" s="129"/>
      <c r="AIX80" s="129"/>
      <c r="AIY80" s="129"/>
      <c r="AIZ80" s="129"/>
      <c r="AJA80" s="129"/>
      <c r="AJB80" s="129"/>
      <c r="AJC80" s="129"/>
      <c r="AJD80" s="129"/>
      <c r="AJE80" s="129"/>
      <c r="AJF80" s="129"/>
      <c r="AJG80" s="129"/>
      <c r="AJH80" s="129"/>
      <c r="AJI80" s="129"/>
      <c r="AJJ80" s="129"/>
      <c r="AJK80" s="129"/>
      <c r="AJL80" s="129"/>
      <c r="AJM80" s="129"/>
      <c r="AJN80" s="129"/>
      <c r="AJO80" s="129"/>
      <c r="AJP80" s="129"/>
      <c r="AJQ80" s="129"/>
      <c r="AJR80" s="129"/>
      <c r="AJS80" s="129"/>
      <c r="AJT80" s="129"/>
      <c r="AJU80" s="129"/>
      <c r="AJV80" s="129"/>
      <c r="AJW80" s="129"/>
      <c r="AJX80" s="129"/>
      <c r="AJY80" s="129"/>
      <c r="AJZ80" s="129"/>
      <c r="AKA80" s="129"/>
      <c r="AKB80" s="129"/>
      <c r="AKC80" s="129"/>
      <c r="AKD80" s="129"/>
      <c r="AKE80" s="129"/>
      <c r="AKF80" s="129"/>
      <c r="AKG80" s="129"/>
      <c r="AKH80" s="129"/>
      <c r="AKI80" s="129"/>
      <c r="AKJ80" s="129"/>
      <c r="AKK80" s="129"/>
      <c r="AKL80" s="129"/>
      <c r="AKM80" s="129"/>
      <c r="AKN80" s="129"/>
      <c r="AKO80" s="129"/>
      <c r="AKP80" s="129"/>
      <c r="AKQ80" s="129"/>
      <c r="AKR80" s="129"/>
      <c r="AKS80" s="129"/>
      <c r="AKT80" s="129"/>
      <c r="AKU80" s="129"/>
      <c r="AKV80" s="129"/>
      <c r="AKW80" s="129"/>
      <c r="AKX80" s="129"/>
      <c r="AKY80" s="129"/>
      <c r="AKZ80" s="129"/>
      <c r="ALA80" s="129"/>
      <c r="ALB80" s="129"/>
      <c r="ALC80" s="129"/>
      <c r="ALD80" s="129"/>
      <c r="ALE80" s="129"/>
      <c r="ALF80" s="129"/>
      <c r="ALG80" s="129"/>
      <c r="ALH80" s="129"/>
      <c r="ALI80" s="129"/>
      <c r="ALJ80" s="129"/>
      <c r="ALK80" s="129"/>
      <c r="ALL80" s="129"/>
      <c r="ALM80" s="129"/>
      <c r="ALN80" s="129"/>
      <c r="ALO80" s="129"/>
      <c r="ALP80" s="129"/>
      <c r="ALQ80" s="129"/>
      <c r="ALR80" s="129"/>
      <c r="ALS80" s="129"/>
      <c r="ALT80" s="129"/>
      <c r="ALU80" s="129"/>
      <c r="ALV80" s="129"/>
      <c r="ALW80" s="129"/>
      <c r="ALX80" s="129"/>
      <c r="ALY80" s="129"/>
      <c r="ALZ80" s="129"/>
      <c r="AMA80" s="129"/>
      <c r="AMB80" s="129"/>
      <c r="AMC80" s="129"/>
      <c r="AMD80" s="129"/>
      <c r="AME80" s="129"/>
      <c r="AMF80" s="129"/>
      <c r="AMG80" s="129"/>
      <c r="AMH80" s="129"/>
      <c r="AMI80" s="129"/>
      <c r="AMJ80" s="129"/>
      <c r="AMK80" s="129"/>
    </row>
    <row r="81" spans="1:1025" s="131" customFormat="1">
      <c r="A81" s="129"/>
      <c r="B81" s="129"/>
      <c r="C81" s="129"/>
      <c r="L81" s="132"/>
      <c r="M81" s="132"/>
      <c r="O81" s="132"/>
      <c r="P81" s="132"/>
      <c r="Q81" s="147"/>
      <c r="R81" s="132"/>
      <c r="S81" s="132"/>
      <c r="AB81" s="129"/>
      <c r="AC81" s="129"/>
      <c r="AD81" s="129"/>
      <c r="AE81" s="129"/>
      <c r="AF81" s="129"/>
      <c r="AG81" s="129"/>
      <c r="AH81" s="129"/>
      <c r="AI81" s="129"/>
      <c r="AJ81" s="129"/>
      <c r="AK81" s="129"/>
      <c r="AL81" s="129"/>
      <c r="AM81" s="129"/>
      <c r="AN81" s="129"/>
      <c r="AO81" s="129"/>
      <c r="AP81" s="129"/>
      <c r="AQ81" s="129"/>
      <c r="AR81" s="129"/>
      <c r="AS81" s="129"/>
      <c r="AT81" s="129"/>
      <c r="AU81" s="129"/>
      <c r="AV81" s="129"/>
      <c r="AW81" s="129"/>
      <c r="AX81" s="129"/>
      <c r="AY81" s="129"/>
      <c r="AZ81" s="129"/>
      <c r="BA81" s="129"/>
      <c r="BB81" s="129"/>
      <c r="BC81" s="129"/>
      <c r="BD81" s="129"/>
      <c r="BE81" s="129"/>
      <c r="BF81" s="129"/>
      <c r="BG81" s="129"/>
      <c r="BH81" s="129"/>
      <c r="BI81" s="129"/>
      <c r="BJ81" s="129"/>
      <c r="BK81" s="129"/>
      <c r="BL81" s="129"/>
      <c r="BM81" s="129"/>
      <c r="BN81" s="129"/>
      <c r="BO81" s="129"/>
      <c r="BP81" s="129"/>
      <c r="BQ81" s="129"/>
      <c r="BR81" s="129"/>
      <c r="BS81" s="129"/>
      <c r="BT81" s="129"/>
      <c r="BU81" s="129"/>
      <c r="BV81" s="129"/>
      <c r="BW81" s="129"/>
      <c r="BX81" s="129"/>
      <c r="BY81" s="129"/>
      <c r="BZ81" s="129"/>
      <c r="CA81" s="129"/>
      <c r="CB81" s="129"/>
      <c r="CC81" s="129"/>
      <c r="CD81" s="129"/>
      <c r="CE81" s="129"/>
      <c r="CF81" s="129"/>
      <c r="CG81" s="129"/>
      <c r="CH81" s="129"/>
      <c r="CI81" s="129"/>
      <c r="CJ81" s="129"/>
      <c r="CK81" s="129"/>
      <c r="CL81" s="129"/>
      <c r="CM81" s="129"/>
      <c r="CN81" s="129"/>
      <c r="CO81" s="129"/>
      <c r="CP81" s="129"/>
      <c r="CQ81" s="129"/>
      <c r="CR81" s="129"/>
      <c r="CS81" s="129"/>
      <c r="CT81" s="129"/>
      <c r="CU81" s="129"/>
      <c r="CV81" s="129"/>
      <c r="CW81" s="129"/>
      <c r="CX81" s="129"/>
      <c r="CY81" s="129"/>
      <c r="CZ81" s="129"/>
      <c r="DA81" s="129"/>
      <c r="DB81" s="129"/>
      <c r="DC81" s="129"/>
      <c r="DD81" s="129"/>
      <c r="DE81" s="129"/>
      <c r="DF81" s="129"/>
      <c r="DG81" s="129"/>
      <c r="DH81" s="129"/>
      <c r="DI81" s="129"/>
      <c r="DJ81" s="129"/>
      <c r="DK81" s="129"/>
      <c r="DL81" s="129"/>
      <c r="DM81" s="129"/>
      <c r="DN81" s="129"/>
      <c r="DO81" s="129"/>
      <c r="DP81" s="129"/>
      <c r="DQ81" s="129"/>
      <c r="DR81" s="129"/>
      <c r="DS81" s="129"/>
      <c r="DT81" s="129"/>
      <c r="DU81" s="129"/>
      <c r="DV81" s="129"/>
      <c r="DW81" s="129"/>
      <c r="DX81" s="129"/>
      <c r="DY81" s="129"/>
      <c r="DZ81" s="129"/>
      <c r="EA81" s="129"/>
      <c r="EB81" s="129"/>
      <c r="EC81" s="129"/>
      <c r="ED81" s="129"/>
      <c r="EE81" s="129"/>
      <c r="EF81" s="129"/>
      <c r="EG81" s="129"/>
      <c r="EH81" s="129"/>
      <c r="EI81" s="129"/>
      <c r="EJ81" s="129"/>
      <c r="EK81" s="129"/>
      <c r="EL81" s="129"/>
      <c r="EM81" s="129"/>
      <c r="EN81" s="129"/>
      <c r="EO81" s="129"/>
      <c r="EP81" s="129"/>
      <c r="EQ81" s="129"/>
      <c r="ER81" s="129"/>
      <c r="ES81" s="129"/>
      <c r="ET81" s="129"/>
      <c r="EU81" s="129"/>
      <c r="EV81" s="129"/>
      <c r="EW81" s="129"/>
      <c r="EX81" s="129"/>
      <c r="EY81" s="129"/>
      <c r="EZ81" s="129"/>
      <c r="FA81" s="129"/>
      <c r="FB81" s="129"/>
      <c r="FC81" s="129"/>
      <c r="FD81" s="129"/>
      <c r="FE81" s="129"/>
      <c r="FF81" s="129"/>
      <c r="FG81" s="129"/>
      <c r="FH81" s="129"/>
      <c r="FI81" s="129"/>
      <c r="FJ81" s="129"/>
      <c r="FK81" s="129"/>
      <c r="FL81" s="129"/>
      <c r="FM81" s="129"/>
      <c r="FN81" s="129"/>
      <c r="FO81" s="129"/>
      <c r="FP81" s="129"/>
      <c r="FQ81" s="129"/>
      <c r="FR81" s="129"/>
      <c r="FS81" s="129"/>
      <c r="FT81" s="129"/>
      <c r="FU81" s="129"/>
      <c r="FV81" s="129"/>
      <c r="FW81" s="129"/>
      <c r="FX81" s="129"/>
      <c r="FY81" s="129"/>
      <c r="FZ81" s="129"/>
      <c r="GA81" s="129"/>
      <c r="GB81" s="129"/>
      <c r="GC81" s="129"/>
      <c r="GD81" s="129"/>
      <c r="GE81" s="129"/>
      <c r="GF81" s="129"/>
      <c r="GG81" s="129"/>
      <c r="GH81" s="129"/>
      <c r="GI81" s="129"/>
      <c r="GJ81" s="129"/>
      <c r="GK81" s="129"/>
      <c r="GL81" s="129"/>
      <c r="GM81" s="129"/>
      <c r="GN81" s="129"/>
      <c r="GO81" s="129"/>
      <c r="GP81" s="129"/>
      <c r="GQ81" s="129"/>
      <c r="GR81" s="129"/>
      <c r="GS81" s="129"/>
      <c r="GT81" s="129"/>
      <c r="GU81" s="129"/>
      <c r="GV81" s="129"/>
      <c r="GW81" s="129"/>
      <c r="GX81" s="129"/>
      <c r="GY81" s="129"/>
      <c r="GZ81" s="129"/>
      <c r="HA81" s="129"/>
      <c r="HB81" s="129"/>
      <c r="HC81" s="129"/>
      <c r="HD81" s="129"/>
      <c r="HE81" s="129"/>
      <c r="HF81" s="129"/>
      <c r="HG81" s="129"/>
      <c r="HH81" s="129"/>
      <c r="HI81" s="129"/>
      <c r="HJ81" s="129"/>
      <c r="HK81" s="129"/>
      <c r="HL81" s="129"/>
      <c r="HM81" s="129"/>
      <c r="HN81" s="129"/>
      <c r="HO81" s="129"/>
      <c r="HP81" s="129"/>
      <c r="HQ81" s="129"/>
      <c r="HR81" s="129"/>
      <c r="HS81" s="129"/>
      <c r="HT81" s="129"/>
      <c r="HU81" s="129"/>
      <c r="HV81" s="129"/>
      <c r="HW81" s="129"/>
      <c r="HX81" s="129"/>
      <c r="HY81" s="129"/>
      <c r="HZ81" s="129"/>
      <c r="IA81" s="129"/>
      <c r="IB81" s="129"/>
      <c r="IC81" s="129"/>
      <c r="ID81" s="129"/>
      <c r="IE81" s="129"/>
      <c r="IF81" s="129"/>
      <c r="IG81" s="129"/>
      <c r="IH81" s="129"/>
      <c r="II81" s="129"/>
      <c r="IJ81" s="129"/>
      <c r="IK81" s="129"/>
      <c r="IL81" s="129"/>
      <c r="IM81" s="129"/>
      <c r="IN81" s="129"/>
      <c r="IO81" s="129"/>
      <c r="IP81" s="129"/>
      <c r="IQ81" s="129"/>
      <c r="IR81" s="129"/>
      <c r="IS81" s="129"/>
      <c r="IT81" s="129"/>
      <c r="IU81" s="129"/>
      <c r="IV81" s="129"/>
      <c r="IW81" s="129"/>
      <c r="IX81" s="129"/>
      <c r="IY81" s="129"/>
      <c r="IZ81" s="129"/>
      <c r="JA81" s="129"/>
      <c r="JB81" s="129"/>
      <c r="JC81" s="129"/>
      <c r="JD81" s="129"/>
      <c r="JE81" s="129"/>
      <c r="JF81" s="129"/>
      <c r="JG81" s="129"/>
      <c r="JH81" s="129"/>
      <c r="JI81" s="129"/>
      <c r="JJ81" s="129"/>
      <c r="JK81" s="129"/>
      <c r="JL81" s="129"/>
      <c r="JM81" s="129"/>
      <c r="JN81" s="129"/>
      <c r="JO81" s="129"/>
      <c r="JP81" s="129"/>
      <c r="JQ81" s="129"/>
      <c r="JR81" s="129"/>
      <c r="JS81" s="129"/>
      <c r="JT81" s="129"/>
      <c r="JU81" s="129"/>
      <c r="JV81" s="129"/>
      <c r="JW81" s="129"/>
      <c r="JX81" s="129"/>
      <c r="JY81" s="129"/>
      <c r="JZ81" s="129"/>
      <c r="KA81" s="129"/>
      <c r="KB81" s="129"/>
      <c r="KC81" s="129"/>
      <c r="KD81" s="129"/>
      <c r="KE81" s="129"/>
      <c r="KF81" s="129"/>
      <c r="KG81" s="129"/>
      <c r="KH81" s="129"/>
      <c r="KI81" s="129"/>
      <c r="KJ81" s="129"/>
      <c r="KK81" s="129"/>
      <c r="KL81" s="129"/>
      <c r="KM81" s="129"/>
      <c r="KN81" s="129"/>
      <c r="KO81" s="129"/>
      <c r="KP81" s="129"/>
      <c r="KQ81" s="129"/>
      <c r="KR81" s="129"/>
      <c r="KS81" s="129"/>
      <c r="KT81" s="129"/>
      <c r="KU81" s="129"/>
      <c r="KV81" s="129"/>
      <c r="KW81" s="129"/>
      <c r="KX81" s="129"/>
      <c r="KY81" s="129"/>
      <c r="KZ81" s="129"/>
      <c r="LA81" s="129"/>
      <c r="LB81" s="129"/>
      <c r="LC81" s="129"/>
      <c r="LD81" s="129"/>
      <c r="LE81" s="129"/>
      <c r="LF81" s="129"/>
      <c r="LG81" s="129"/>
      <c r="LH81" s="129"/>
      <c r="LI81" s="129"/>
      <c r="LJ81" s="129"/>
      <c r="LK81" s="129"/>
      <c r="LL81" s="129"/>
      <c r="LM81" s="129"/>
      <c r="LN81" s="129"/>
      <c r="LO81" s="129"/>
      <c r="LP81" s="129"/>
      <c r="LQ81" s="129"/>
      <c r="LR81" s="129"/>
      <c r="LS81" s="129"/>
      <c r="LT81" s="129"/>
      <c r="LU81" s="129"/>
      <c r="LV81" s="129"/>
      <c r="LW81" s="129"/>
      <c r="LX81" s="129"/>
      <c r="LY81" s="129"/>
      <c r="LZ81" s="129"/>
      <c r="MA81" s="129"/>
      <c r="MB81" s="129"/>
      <c r="MC81" s="129"/>
      <c r="MD81" s="129"/>
      <c r="ME81" s="129"/>
      <c r="MF81" s="129"/>
      <c r="MG81" s="129"/>
      <c r="MH81" s="129"/>
      <c r="MI81" s="129"/>
      <c r="MJ81" s="129"/>
      <c r="MK81" s="129"/>
      <c r="ML81" s="129"/>
      <c r="MM81" s="129"/>
      <c r="MN81" s="129"/>
      <c r="MO81" s="129"/>
      <c r="MP81" s="129"/>
      <c r="MQ81" s="129"/>
      <c r="MR81" s="129"/>
      <c r="MS81" s="129"/>
      <c r="MT81" s="129"/>
      <c r="MU81" s="129"/>
      <c r="MV81" s="129"/>
      <c r="MW81" s="129"/>
      <c r="MX81" s="129"/>
      <c r="MY81" s="129"/>
      <c r="MZ81" s="129"/>
      <c r="NA81" s="129"/>
      <c r="NB81" s="129"/>
      <c r="NC81" s="129"/>
      <c r="ND81" s="129"/>
      <c r="NE81" s="129"/>
      <c r="NF81" s="129"/>
      <c r="NG81" s="129"/>
      <c r="NH81" s="129"/>
      <c r="NI81" s="129"/>
      <c r="NJ81" s="129"/>
      <c r="NK81" s="129"/>
      <c r="NL81" s="129"/>
      <c r="NM81" s="129"/>
      <c r="NN81" s="129"/>
      <c r="NO81" s="129"/>
      <c r="NP81" s="129"/>
      <c r="NQ81" s="129"/>
      <c r="NR81" s="129"/>
      <c r="NS81" s="129"/>
      <c r="NT81" s="129"/>
      <c r="NU81" s="129"/>
      <c r="NV81" s="129"/>
      <c r="NW81" s="129"/>
      <c r="NX81" s="129"/>
      <c r="NY81" s="129"/>
      <c r="NZ81" s="129"/>
      <c r="OA81" s="129"/>
      <c r="OB81" s="129"/>
      <c r="OC81" s="129"/>
      <c r="OD81" s="129"/>
      <c r="OE81" s="129"/>
      <c r="OF81" s="129"/>
      <c r="OG81" s="129"/>
      <c r="OH81" s="129"/>
      <c r="OI81" s="129"/>
      <c r="OJ81" s="129"/>
      <c r="OK81" s="129"/>
      <c r="OL81" s="129"/>
      <c r="OM81" s="129"/>
      <c r="ON81" s="129"/>
      <c r="OO81" s="129"/>
      <c r="OP81" s="129"/>
      <c r="OQ81" s="129"/>
      <c r="OR81" s="129"/>
      <c r="OS81" s="129"/>
      <c r="OT81" s="129"/>
      <c r="OU81" s="129"/>
      <c r="OV81" s="129"/>
      <c r="OW81" s="129"/>
      <c r="OX81" s="129"/>
      <c r="OY81" s="129"/>
      <c r="OZ81" s="129"/>
      <c r="PA81" s="129"/>
      <c r="PB81" s="129"/>
      <c r="PC81" s="129"/>
      <c r="PD81" s="129"/>
      <c r="PE81" s="129"/>
      <c r="PF81" s="129"/>
      <c r="PG81" s="129"/>
      <c r="PH81" s="129"/>
      <c r="PI81" s="129"/>
      <c r="PJ81" s="129"/>
      <c r="PK81" s="129"/>
      <c r="PL81" s="129"/>
      <c r="PM81" s="129"/>
      <c r="PN81" s="129"/>
      <c r="PO81" s="129"/>
      <c r="PP81" s="129"/>
      <c r="PQ81" s="129"/>
      <c r="PR81" s="129"/>
      <c r="PS81" s="129"/>
      <c r="PT81" s="129"/>
      <c r="PU81" s="129"/>
      <c r="PV81" s="129"/>
      <c r="PW81" s="129"/>
      <c r="PX81" s="129"/>
      <c r="PY81" s="129"/>
      <c r="PZ81" s="129"/>
      <c r="QA81" s="129"/>
      <c r="QB81" s="129"/>
      <c r="QC81" s="129"/>
      <c r="QD81" s="129"/>
      <c r="QE81" s="129"/>
      <c r="QF81" s="129"/>
      <c r="QG81" s="129"/>
      <c r="QH81" s="129"/>
      <c r="QI81" s="129"/>
      <c r="QJ81" s="129"/>
      <c r="QK81" s="129"/>
      <c r="QL81" s="129"/>
      <c r="QM81" s="129"/>
      <c r="QN81" s="129"/>
      <c r="QO81" s="129"/>
      <c r="QP81" s="129"/>
      <c r="QQ81" s="129"/>
      <c r="QR81" s="129"/>
      <c r="QS81" s="129"/>
      <c r="QT81" s="129"/>
      <c r="QU81" s="129"/>
      <c r="QV81" s="129"/>
      <c r="QW81" s="129"/>
      <c r="QX81" s="129"/>
      <c r="QY81" s="129"/>
      <c r="QZ81" s="129"/>
      <c r="RA81" s="129"/>
      <c r="RB81" s="129"/>
      <c r="RC81" s="129"/>
      <c r="RD81" s="129"/>
      <c r="RE81" s="129"/>
      <c r="RF81" s="129"/>
      <c r="RG81" s="129"/>
      <c r="RH81" s="129"/>
      <c r="RI81" s="129"/>
      <c r="RJ81" s="129"/>
      <c r="RK81" s="129"/>
      <c r="RL81" s="129"/>
      <c r="RM81" s="129"/>
      <c r="RN81" s="129"/>
      <c r="RO81" s="129"/>
      <c r="RP81" s="129"/>
      <c r="RQ81" s="129"/>
      <c r="RR81" s="129"/>
      <c r="RS81" s="129"/>
      <c r="RT81" s="129"/>
      <c r="RU81" s="129"/>
      <c r="RV81" s="129"/>
      <c r="RW81" s="129"/>
      <c r="RX81" s="129"/>
      <c r="RY81" s="129"/>
      <c r="RZ81" s="129"/>
      <c r="SA81" s="129"/>
      <c r="SB81" s="129"/>
      <c r="SC81" s="129"/>
      <c r="SD81" s="129"/>
      <c r="SE81" s="129"/>
      <c r="SF81" s="129"/>
      <c r="SG81" s="129"/>
      <c r="SH81" s="129"/>
      <c r="SI81" s="129"/>
      <c r="SJ81" s="129"/>
      <c r="SK81" s="129"/>
      <c r="SL81" s="129"/>
      <c r="SM81" s="129"/>
      <c r="SN81" s="129"/>
      <c r="SO81" s="129"/>
      <c r="SP81" s="129"/>
      <c r="SQ81" s="129"/>
      <c r="SR81" s="129"/>
      <c r="SS81" s="129"/>
      <c r="ST81" s="129"/>
      <c r="SU81" s="129"/>
      <c r="SV81" s="129"/>
      <c r="SW81" s="129"/>
      <c r="SX81" s="129"/>
      <c r="SY81" s="129"/>
      <c r="SZ81" s="129"/>
      <c r="TA81" s="129"/>
      <c r="TB81" s="129"/>
      <c r="TC81" s="129"/>
      <c r="TD81" s="129"/>
      <c r="TE81" s="129"/>
      <c r="TF81" s="129"/>
      <c r="TG81" s="129"/>
      <c r="TH81" s="129"/>
      <c r="TI81" s="129"/>
      <c r="TJ81" s="129"/>
      <c r="TK81" s="129"/>
      <c r="TL81" s="129"/>
      <c r="TM81" s="129"/>
      <c r="TN81" s="129"/>
      <c r="TO81" s="129"/>
      <c r="TP81" s="129"/>
      <c r="TQ81" s="129"/>
      <c r="TR81" s="129"/>
      <c r="TS81" s="129"/>
      <c r="TT81" s="129"/>
      <c r="TU81" s="129"/>
      <c r="TV81" s="129"/>
      <c r="TW81" s="129"/>
      <c r="TX81" s="129"/>
      <c r="TY81" s="129"/>
      <c r="TZ81" s="129"/>
      <c r="UA81" s="129"/>
      <c r="UB81" s="129"/>
      <c r="UC81" s="129"/>
      <c r="UD81" s="129"/>
      <c r="UE81" s="129"/>
      <c r="UF81" s="129"/>
      <c r="UG81" s="129"/>
      <c r="UH81" s="129"/>
      <c r="UI81" s="129"/>
      <c r="UJ81" s="129"/>
      <c r="UK81" s="129"/>
      <c r="UL81" s="129"/>
      <c r="UM81" s="129"/>
      <c r="UN81" s="129"/>
      <c r="UO81" s="129"/>
      <c r="UP81" s="129"/>
      <c r="UQ81" s="129"/>
      <c r="UR81" s="129"/>
      <c r="US81" s="129"/>
      <c r="UT81" s="129"/>
      <c r="UU81" s="129"/>
      <c r="UV81" s="129"/>
      <c r="UW81" s="129"/>
      <c r="UX81" s="129"/>
      <c r="UY81" s="129"/>
      <c r="UZ81" s="129"/>
      <c r="VA81" s="129"/>
      <c r="VB81" s="129"/>
      <c r="VC81" s="129"/>
      <c r="VD81" s="129"/>
      <c r="VE81" s="129"/>
      <c r="VF81" s="129"/>
      <c r="VG81" s="129"/>
      <c r="VH81" s="129"/>
      <c r="VI81" s="129"/>
      <c r="VJ81" s="129"/>
      <c r="VK81" s="129"/>
      <c r="VL81" s="129"/>
      <c r="VM81" s="129"/>
      <c r="VN81" s="129"/>
      <c r="VO81" s="129"/>
      <c r="VP81" s="129"/>
      <c r="VQ81" s="129"/>
      <c r="VR81" s="129"/>
      <c r="VS81" s="129"/>
      <c r="VT81" s="129"/>
      <c r="VU81" s="129"/>
      <c r="VV81" s="129"/>
      <c r="VW81" s="129"/>
      <c r="VX81" s="129"/>
      <c r="VY81" s="129"/>
      <c r="VZ81" s="129"/>
      <c r="WA81" s="129"/>
      <c r="WB81" s="129"/>
      <c r="WC81" s="129"/>
      <c r="WD81" s="129"/>
      <c r="WE81" s="129"/>
      <c r="WF81" s="129"/>
      <c r="WG81" s="129"/>
      <c r="WH81" s="129"/>
      <c r="WI81" s="129"/>
      <c r="WJ81" s="129"/>
      <c r="WK81" s="129"/>
      <c r="WL81" s="129"/>
      <c r="WM81" s="129"/>
      <c r="WN81" s="129"/>
      <c r="WO81" s="129"/>
      <c r="WP81" s="129"/>
      <c r="WQ81" s="129"/>
      <c r="WR81" s="129"/>
      <c r="WS81" s="129"/>
      <c r="WT81" s="129"/>
      <c r="WU81" s="129"/>
      <c r="WV81" s="129"/>
      <c r="WW81" s="129"/>
      <c r="WX81" s="129"/>
      <c r="WY81" s="129"/>
      <c r="WZ81" s="129"/>
      <c r="XA81" s="129"/>
      <c r="XB81" s="129"/>
      <c r="XC81" s="129"/>
      <c r="XD81" s="129"/>
      <c r="XE81" s="129"/>
      <c r="XF81" s="129"/>
      <c r="XG81" s="129"/>
      <c r="XH81" s="129"/>
      <c r="XI81" s="129"/>
      <c r="XJ81" s="129"/>
      <c r="XK81" s="129"/>
      <c r="XL81" s="129"/>
      <c r="XM81" s="129"/>
      <c r="XN81" s="129"/>
      <c r="XO81" s="129"/>
      <c r="XP81" s="129"/>
      <c r="XQ81" s="129"/>
      <c r="XR81" s="129"/>
      <c r="XS81" s="129"/>
      <c r="XT81" s="129"/>
      <c r="XU81" s="129"/>
      <c r="XV81" s="129"/>
      <c r="XW81" s="129"/>
      <c r="XX81" s="129"/>
      <c r="XY81" s="129"/>
      <c r="XZ81" s="129"/>
      <c r="YA81" s="129"/>
      <c r="YB81" s="129"/>
      <c r="YC81" s="129"/>
      <c r="YD81" s="129"/>
      <c r="YE81" s="129"/>
      <c r="YF81" s="129"/>
      <c r="YG81" s="129"/>
      <c r="YH81" s="129"/>
      <c r="YI81" s="129"/>
      <c r="YJ81" s="129"/>
      <c r="YK81" s="129"/>
      <c r="YL81" s="129"/>
      <c r="YM81" s="129"/>
      <c r="YN81" s="129"/>
      <c r="YO81" s="129"/>
      <c r="YP81" s="129"/>
      <c r="YQ81" s="129"/>
      <c r="YR81" s="129"/>
      <c r="YS81" s="129"/>
      <c r="YT81" s="129"/>
      <c r="YU81" s="129"/>
      <c r="YV81" s="129"/>
      <c r="YW81" s="129"/>
      <c r="YX81" s="129"/>
      <c r="YY81" s="129"/>
      <c r="YZ81" s="129"/>
      <c r="ZA81" s="129"/>
      <c r="ZB81" s="129"/>
      <c r="ZC81" s="129"/>
      <c r="ZD81" s="129"/>
      <c r="ZE81" s="129"/>
      <c r="ZF81" s="129"/>
      <c r="ZG81" s="129"/>
      <c r="ZH81" s="129"/>
      <c r="ZI81" s="129"/>
      <c r="ZJ81" s="129"/>
      <c r="ZK81" s="129"/>
      <c r="ZL81" s="129"/>
      <c r="ZM81" s="129"/>
      <c r="ZN81" s="129"/>
      <c r="ZO81" s="129"/>
      <c r="ZP81" s="129"/>
      <c r="ZQ81" s="129"/>
      <c r="ZR81" s="129"/>
      <c r="ZS81" s="129"/>
      <c r="ZT81" s="129"/>
      <c r="ZU81" s="129"/>
      <c r="ZV81" s="129"/>
      <c r="ZW81" s="129"/>
      <c r="ZX81" s="129"/>
      <c r="ZY81" s="129"/>
      <c r="ZZ81" s="129"/>
      <c r="AAA81" s="129"/>
      <c r="AAB81" s="129"/>
      <c r="AAC81" s="129"/>
      <c r="AAD81" s="129"/>
      <c r="AAE81" s="129"/>
      <c r="AAF81" s="129"/>
      <c r="AAG81" s="129"/>
      <c r="AAH81" s="129"/>
      <c r="AAI81" s="129"/>
      <c r="AAJ81" s="129"/>
      <c r="AAK81" s="129"/>
      <c r="AAL81" s="129"/>
      <c r="AAM81" s="129"/>
      <c r="AAN81" s="129"/>
      <c r="AAO81" s="129"/>
      <c r="AAP81" s="129"/>
      <c r="AAQ81" s="129"/>
      <c r="AAR81" s="129"/>
      <c r="AAS81" s="129"/>
      <c r="AAT81" s="129"/>
      <c r="AAU81" s="129"/>
      <c r="AAV81" s="129"/>
      <c r="AAW81" s="129"/>
      <c r="AAX81" s="129"/>
      <c r="AAY81" s="129"/>
      <c r="AAZ81" s="129"/>
      <c r="ABA81" s="129"/>
      <c r="ABB81" s="129"/>
      <c r="ABC81" s="129"/>
      <c r="ABD81" s="129"/>
      <c r="ABE81" s="129"/>
      <c r="ABF81" s="129"/>
      <c r="ABG81" s="129"/>
      <c r="ABH81" s="129"/>
      <c r="ABI81" s="129"/>
      <c r="ABJ81" s="129"/>
      <c r="ABK81" s="129"/>
      <c r="ABL81" s="129"/>
      <c r="ABM81" s="129"/>
      <c r="ABN81" s="129"/>
      <c r="ABO81" s="129"/>
      <c r="ABP81" s="129"/>
      <c r="ABQ81" s="129"/>
      <c r="ABR81" s="129"/>
      <c r="ABS81" s="129"/>
      <c r="ABT81" s="129"/>
      <c r="ABU81" s="129"/>
      <c r="ABV81" s="129"/>
      <c r="ABW81" s="129"/>
      <c r="ABX81" s="129"/>
      <c r="ABY81" s="129"/>
      <c r="ABZ81" s="129"/>
      <c r="ACA81" s="129"/>
      <c r="ACB81" s="129"/>
      <c r="ACC81" s="129"/>
      <c r="ACD81" s="129"/>
      <c r="ACE81" s="129"/>
      <c r="ACF81" s="129"/>
      <c r="ACG81" s="129"/>
      <c r="ACH81" s="129"/>
      <c r="ACI81" s="129"/>
      <c r="ACJ81" s="129"/>
      <c r="ACK81" s="129"/>
      <c r="ACL81" s="129"/>
      <c r="ACM81" s="129"/>
      <c r="ACN81" s="129"/>
      <c r="ACO81" s="129"/>
      <c r="ACP81" s="129"/>
      <c r="ACQ81" s="129"/>
      <c r="ACR81" s="129"/>
      <c r="ACS81" s="129"/>
      <c r="ACT81" s="129"/>
      <c r="ACU81" s="129"/>
      <c r="ACV81" s="129"/>
      <c r="ACW81" s="129"/>
      <c r="ACX81" s="129"/>
      <c r="ACY81" s="129"/>
      <c r="ACZ81" s="129"/>
      <c r="ADA81" s="129"/>
      <c r="ADB81" s="129"/>
      <c r="ADC81" s="129"/>
      <c r="ADD81" s="129"/>
      <c r="ADE81" s="129"/>
      <c r="ADF81" s="129"/>
      <c r="ADG81" s="129"/>
      <c r="ADH81" s="129"/>
      <c r="ADI81" s="129"/>
      <c r="ADJ81" s="129"/>
      <c r="ADK81" s="129"/>
      <c r="ADL81" s="129"/>
      <c r="ADM81" s="129"/>
      <c r="ADN81" s="129"/>
      <c r="ADO81" s="129"/>
      <c r="ADP81" s="129"/>
      <c r="ADQ81" s="129"/>
      <c r="ADR81" s="129"/>
      <c r="ADS81" s="129"/>
      <c r="ADT81" s="129"/>
      <c r="ADU81" s="129"/>
      <c r="ADV81" s="129"/>
      <c r="ADW81" s="129"/>
      <c r="ADX81" s="129"/>
      <c r="ADY81" s="129"/>
      <c r="ADZ81" s="129"/>
      <c r="AEA81" s="129"/>
      <c r="AEB81" s="129"/>
      <c r="AEC81" s="129"/>
      <c r="AED81" s="129"/>
      <c r="AEE81" s="129"/>
      <c r="AEF81" s="129"/>
      <c r="AEG81" s="129"/>
      <c r="AEH81" s="129"/>
      <c r="AEI81" s="129"/>
      <c r="AEJ81" s="129"/>
      <c r="AEK81" s="129"/>
      <c r="AEL81" s="129"/>
      <c r="AEM81" s="129"/>
      <c r="AEN81" s="129"/>
      <c r="AEO81" s="129"/>
      <c r="AEP81" s="129"/>
      <c r="AEQ81" s="129"/>
      <c r="AER81" s="129"/>
      <c r="AES81" s="129"/>
      <c r="AET81" s="129"/>
      <c r="AEU81" s="129"/>
      <c r="AEV81" s="129"/>
      <c r="AEW81" s="129"/>
      <c r="AEX81" s="129"/>
      <c r="AEY81" s="129"/>
      <c r="AEZ81" s="129"/>
      <c r="AFA81" s="129"/>
      <c r="AFB81" s="129"/>
      <c r="AFC81" s="129"/>
      <c r="AFD81" s="129"/>
      <c r="AFE81" s="129"/>
      <c r="AFF81" s="129"/>
      <c r="AFG81" s="129"/>
      <c r="AFH81" s="129"/>
      <c r="AFI81" s="129"/>
      <c r="AFJ81" s="129"/>
      <c r="AFK81" s="129"/>
      <c r="AFL81" s="129"/>
      <c r="AFM81" s="129"/>
      <c r="AFN81" s="129"/>
      <c r="AFO81" s="129"/>
      <c r="AFP81" s="129"/>
      <c r="AFQ81" s="129"/>
      <c r="AFR81" s="129"/>
      <c r="AFS81" s="129"/>
      <c r="AFT81" s="129"/>
      <c r="AFU81" s="129"/>
      <c r="AFV81" s="129"/>
      <c r="AFW81" s="129"/>
      <c r="AFX81" s="129"/>
      <c r="AFY81" s="129"/>
      <c r="AFZ81" s="129"/>
      <c r="AGA81" s="129"/>
      <c r="AGB81" s="129"/>
      <c r="AGC81" s="129"/>
      <c r="AGD81" s="129"/>
      <c r="AGE81" s="129"/>
      <c r="AGF81" s="129"/>
      <c r="AGG81" s="129"/>
      <c r="AGH81" s="129"/>
      <c r="AGI81" s="129"/>
      <c r="AGJ81" s="129"/>
      <c r="AGK81" s="129"/>
      <c r="AGL81" s="129"/>
      <c r="AGM81" s="129"/>
      <c r="AGN81" s="129"/>
      <c r="AGO81" s="129"/>
      <c r="AGP81" s="129"/>
      <c r="AGQ81" s="129"/>
      <c r="AGR81" s="129"/>
      <c r="AGS81" s="129"/>
      <c r="AGT81" s="129"/>
      <c r="AGU81" s="129"/>
      <c r="AGV81" s="129"/>
      <c r="AGW81" s="129"/>
      <c r="AGX81" s="129"/>
      <c r="AGY81" s="129"/>
      <c r="AGZ81" s="129"/>
      <c r="AHA81" s="129"/>
      <c r="AHB81" s="129"/>
      <c r="AHC81" s="129"/>
      <c r="AHD81" s="129"/>
      <c r="AHE81" s="129"/>
      <c r="AHF81" s="129"/>
      <c r="AHG81" s="129"/>
      <c r="AHH81" s="129"/>
      <c r="AHI81" s="129"/>
      <c r="AHJ81" s="129"/>
      <c r="AHK81" s="129"/>
      <c r="AHL81" s="129"/>
      <c r="AHM81" s="129"/>
      <c r="AHN81" s="129"/>
      <c r="AHO81" s="129"/>
      <c r="AHP81" s="129"/>
      <c r="AHQ81" s="129"/>
      <c r="AHR81" s="129"/>
      <c r="AHS81" s="129"/>
      <c r="AHT81" s="129"/>
      <c r="AHU81" s="129"/>
      <c r="AHV81" s="129"/>
      <c r="AHW81" s="129"/>
      <c r="AHX81" s="129"/>
      <c r="AHY81" s="129"/>
      <c r="AHZ81" s="129"/>
      <c r="AIA81" s="129"/>
      <c r="AIB81" s="129"/>
      <c r="AIC81" s="129"/>
      <c r="AID81" s="129"/>
      <c r="AIE81" s="129"/>
      <c r="AIF81" s="129"/>
      <c r="AIG81" s="129"/>
      <c r="AIH81" s="129"/>
      <c r="AII81" s="129"/>
      <c r="AIJ81" s="129"/>
      <c r="AIK81" s="129"/>
      <c r="AIL81" s="129"/>
      <c r="AIM81" s="129"/>
      <c r="AIN81" s="129"/>
      <c r="AIO81" s="129"/>
      <c r="AIP81" s="129"/>
      <c r="AIQ81" s="129"/>
      <c r="AIR81" s="129"/>
      <c r="AIS81" s="129"/>
      <c r="AIT81" s="129"/>
      <c r="AIU81" s="129"/>
      <c r="AIV81" s="129"/>
      <c r="AIW81" s="129"/>
      <c r="AIX81" s="129"/>
      <c r="AIY81" s="129"/>
      <c r="AIZ81" s="129"/>
      <c r="AJA81" s="129"/>
      <c r="AJB81" s="129"/>
      <c r="AJC81" s="129"/>
      <c r="AJD81" s="129"/>
      <c r="AJE81" s="129"/>
      <c r="AJF81" s="129"/>
      <c r="AJG81" s="129"/>
      <c r="AJH81" s="129"/>
      <c r="AJI81" s="129"/>
      <c r="AJJ81" s="129"/>
      <c r="AJK81" s="129"/>
      <c r="AJL81" s="129"/>
      <c r="AJM81" s="129"/>
      <c r="AJN81" s="129"/>
      <c r="AJO81" s="129"/>
      <c r="AJP81" s="129"/>
      <c r="AJQ81" s="129"/>
      <c r="AJR81" s="129"/>
      <c r="AJS81" s="129"/>
      <c r="AJT81" s="129"/>
      <c r="AJU81" s="129"/>
      <c r="AJV81" s="129"/>
      <c r="AJW81" s="129"/>
      <c r="AJX81" s="129"/>
      <c r="AJY81" s="129"/>
      <c r="AJZ81" s="129"/>
      <c r="AKA81" s="129"/>
      <c r="AKB81" s="129"/>
      <c r="AKC81" s="129"/>
      <c r="AKD81" s="129"/>
      <c r="AKE81" s="129"/>
      <c r="AKF81" s="129"/>
      <c r="AKG81" s="129"/>
      <c r="AKH81" s="129"/>
      <c r="AKI81" s="129"/>
      <c r="AKJ81" s="129"/>
      <c r="AKK81" s="129"/>
      <c r="AKL81" s="129"/>
      <c r="AKM81" s="129"/>
      <c r="AKN81" s="129"/>
      <c r="AKO81" s="129"/>
      <c r="AKP81" s="129"/>
      <c r="AKQ81" s="129"/>
      <c r="AKR81" s="129"/>
      <c r="AKS81" s="129"/>
      <c r="AKT81" s="129"/>
      <c r="AKU81" s="129"/>
      <c r="AKV81" s="129"/>
      <c r="AKW81" s="129"/>
      <c r="AKX81" s="129"/>
      <c r="AKY81" s="129"/>
      <c r="AKZ81" s="129"/>
      <c r="ALA81" s="129"/>
      <c r="ALB81" s="129"/>
      <c r="ALC81" s="129"/>
      <c r="ALD81" s="129"/>
      <c r="ALE81" s="129"/>
      <c r="ALF81" s="129"/>
      <c r="ALG81" s="129"/>
      <c r="ALH81" s="129"/>
      <c r="ALI81" s="129"/>
      <c r="ALJ81" s="129"/>
      <c r="ALK81" s="129"/>
      <c r="ALL81" s="129"/>
      <c r="ALM81" s="129"/>
      <c r="ALN81" s="129"/>
      <c r="ALO81" s="129"/>
      <c r="ALP81" s="129"/>
      <c r="ALQ81" s="129"/>
      <c r="ALR81" s="129"/>
      <c r="ALS81" s="129"/>
      <c r="ALT81" s="129"/>
      <c r="ALU81" s="129"/>
      <c r="ALV81" s="129"/>
      <c r="ALW81" s="129"/>
      <c r="ALX81" s="129"/>
      <c r="ALY81" s="129"/>
      <c r="ALZ81" s="129"/>
      <c r="AMA81" s="129"/>
      <c r="AMB81" s="129"/>
      <c r="AMC81" s="129"/>
      <c r="AMD81" s="129"/>
      <c r="AME81" s="129"/>
      <c r="AMF81" s="129"/>
      <c r="AMG81" s="129"/>
      <c r="AMH81" s="129"/>
      <c r="AMI81" s="129"/>
      <c r="AMJ81" s="129"/>
      <c r="AMK81" s="129"/>
    </row>
  </sheetData>
  <sortState xmlns:xlrd2="http://schemas.microsoft.com/office/spreadsheetml/2017/richdata2" ref="A54:AA74">
    <sortCondition ref="A54:A74"/>
  </sortState>
  <pageMargins left="0" right="0" top="0.39409448818897641" bottom="0.39409448818897641" header="0" footer="0"/>
  <pageSetup paperSize="9" orientation="portrait" horizontalDpi="4294967293" r:id="rId1"/>
  <headerFooter>
    <oddHeader>&amp;C&amp;A</oddHeader>
    <oddFooter>&amp;CPagina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F3BE3-DC39-468A-AE4C-CA7EAAAE4536}">
  <dimension ref="A1:K1534"/>
  <sheetViews>
    <sheetView zoomScale="85" zoomScaleNormal="85" workbookViewId="0"/>
  </sheetViews>
  <sheetFormatPr defaultColWidth="9" defaultRowHeight="15"/>
  <cols>
    <col min="1" max="1" width="25.25" style="112" customWidth="1"/>
    <col min="2" max="2" width="21.25" style="112" customWidth="1"/>
    <col min="3" max="3" width="25" style="112" customWidth="1"/>
    <col min="4" max="4" width="21.75" style="112" customWidth="1"/>
    <col min="5" max="8" width="15.125" style="112" customWidth="1"/>
    <col min="9" max="9" width="19.375" style="112" customWidth="1"/>
    <col min="10" max="10" width="5.875" style="112" customWidth="1"/>
    <col min="11" max="11" width="4" style="112" customWidth="1"/>
    <col min="12" max="16384" width="9" style="112"/>
  </cols>
  <sheetData>
    <row r="1" spans="1:11">
      <c r="J1" s="112" t="s">
        <v>4137</v>
      </c>
    </row>
    <row r="2" spans="1:11">
      <c r="A2" s="111" t="s">
        <v>2986</v>
      </c>
      <c r="J2" s="112">
        <v>2022</v>
      </c>
      <c r="K2" s="112" t="s">
        <v>4192</v>
      </c>
    </row>
    <row r="3" spans="1:11">
      <c r="A3" s="111" t="s">
        <v>2956</v>
      </c>
    </row>
    <row r="4" spans="1:11">
      <c r="A4" s="119"/>
      <c r="B4" s="119"/>
      <c r="C4" s="120"/>
    </row>
    <row r="5" spans="1:11">
      <c r="A5" s="119" t="s">
        <v>191</v>
      </c>
      <c r="B5" s="119" t="s">
        <v>66</v>
      </c>
      <c r="C5" s="120" t="s">
        <v>67</v>
      </c>
      <c r="F5" s="113" t="s">
        <v>2960</v>
      </c>
    </row>
    <row r="6" spans="1:11">
      <c r="A6" s="119"/>
      <c r="B6" s="119" t="s">
        <v>62</v>
      </c>
      <c r="C6" s="120" t="s">
        <v>207</v>
      </c>
      <c r="F6" s="113" t="s">
        <v>2960</v>
      </c>
    </row>
    <row r="7" spans="1:11">
      <c r="A7" s="119"/>
      <c r="B7" s="119" t="s">
        <v>156</v>
      </c>
      <c r="C7" s="120" t="s">
        <v>57</v>
      </c>
      <c r="F7" s="113" t="s">
        <v>2960</v>
      </c>
    </row>
    <row r="8" spans="1:11">
      <c r="A8" s="119"/>
      <c r="B8" s="119" t="s">
        <v>300</v>
      </c>
      <c r="C8" s="120" t="s">
        <v>303</v>
      </c>
      <c r="F8" s="113" t="s">
        <v>2960</v>
      </c>
    </row>
    <row r="9" spans="1:11">
      <c r="A9" s="115"/>
      <c r="B9" s="119" t="s">
        <v>18</v>
      </c>
      <c r="C9" s="120" t="s">
        <v>58</v>
      </c>
      <c r="D9" s="118"/>
      <c r="E9" s="118"/>
      <c r="F9" s="113" t="s">
        <v>2960</v>
      </c>
    </row>
    <row r="10" spans="1:11">
      <c r="A10" s="119"/>
      <c r="B10" s="119" t="s">
        <v>164</v>
      </c>
      <c r="C10" s="120" t="s">
        <v>165</v>
      </c>
      <c r="F10" s="113" t="s">
        <v>2960</v>
      </c>
    </row>
    <row r="11" spans="1:11">
      <c r="A11" s="119"/>
      <c r="B11" s="119" t="s">
        <v>301</v>
      </c>
      <c r="C11" s="120" t="s">
        <v>302</v>
      </c>
      <c r="F11" s="113" t="s">
        <v>2960</v>
      </c>
    </row>
    <row r="12" spans="1:11">
      <c r="A12" s="122"/>
      <c r="B12" s="122"/>
      <c r="C12" s="123"/>
      <c r="F12" s="113" t="s">
        <v>2960</v>
      </c>
    </row>
    <row r="13" spans="1:11">
      <c r="A13" s="124" t="s">
        <v>190</v>
      </c>
      <c r="B13" s="124" t="s">
        <v>241</v>
      </c>
      <c r="C13" s="125" t="s">
        <v>183</v>
      </c>
      <c r="F13" s="113" t="s">
        <v>2960</v>
      </c>
    </row>
    <row r="14" spans="1:11">
      <c r="A14" s="124"/>
      <c r="B14" s="124" t="s">
        <v>126</v>
      </c>
      <c r="C14" s="125" t="s">
        <v>167</v>
      </c>
      <c r="F14" s="113" t="s">
        <v>2960</v>
      </c>
    </row>
    <row r="15" spans="1:11">
      <c r="A15" s="124"/>
      <c r="B15" s="124" t="s">
        <v>174</v>
      </c>
      <c r="C15" s="125" t="s">
        <v>178</v>
      </c>
      <c r="F15" s="113" t="s">
        <v>2960</v>
      </c>
    </row>
    <row r="16" spans="1:11">
      <c r="A16" s="124"/>
      <c r="B16" s="124" t="s">
        <v>304</v>
      </c>
      <c r="C16" s="125" t="s">
        <v>308</v>
      </c>
      <c r="F16" s="113" t="s">
        <v>2960</v>
      </c>
    </row>
    <row r="17" spans="1:6" ht="15" customHeight="1">
      <c r="A17" s="124"/>
      <c r="B17" s="124" t="s">
        <v>198</v>
      </c>
      <c r="C17" s="125" t="s">
        <v>200</v>
      </c>
      <c r="F17" s="113" t="s">
        <v>2960</v>
      </c>
    </row>
    <row r="18" spans="1:6">
      <c r="A18" s="124"/>
      <c r="B18" s="124" t="s">
        <v>180</v>
      </c>
      <c r="C18" s="125" t="s">
        <v>262</v>
      </c>
      <c r="F18" s="113" t="s">
        <v>2960</v>
      </c>
    </row>
    <row r="19" spans="1:6">
      <c r="A19" s="124"/>
      <c r="B19" s="124" t="s">
        <v>185</v>
      </c>
      <c r="C19" s="125" t="s">
        <v>189</v>
      </c>
      <c r="F19" s="113" t="s">
        <v>2960</v>
      </c>
    </row>
    <row r="20" spans="1:6">
      <c r="A20" s="124"/>
      <c r="B20" s="124" t="s">
        <v>168</v>
      </c>
      <c r="C20" s="125" t="s">
        <v>172</v>
      </c>
      <c r="F20" s="113" t="s">
        <v>2960</v>
      </c>
    </row>
    <row r="21" spans="1:6">
      <c r="A21" s="124"/>
      <c r="B21" s="124" t="s">
        <v>123</v>
      </c>
      <c r="C21" s="125" t="s">
        <v>163</v>
      </c>
      <c r="F21" s="113" t="s">
        <v>2960</v>
      </c>
    </row>
    <row r="22" spans="1:6">
      <c r="A22" s="124"/>
      <c r="B22" s="124" t="s">
        <v>260</v>
      </c>
      <c r="C22" s="125" t="s">
        <v>261</v>
      </c>
      <c r="F22" s="113" t="s">
        <v>2960</v>
      </c>
    </row>
    <row r="23" spans="1:6">
      <c r="A23" s="124"/>
      <c r="B23" s="124" t="s">
        <v>181</v>
      </c>
      <c r="C23" s="125" t="s">
        <v>182</v>
      </c>
      <c r="F23" s="113" t="s">
        <v>2960</v>
      </c>
    </row>
    <row r="24" spans="1:6">
      <c r="A24" s="124"/>
      <c r="B24" s="124" t="s">
        <v>242</v>
      </c>
      <c r="C24" s="125" t="s">
        <v>188</v>
      </c>
      <c r="F24" s="113" t="s">
        <v>2960</v>
      </c>
    </row>
    <row r="25" spans="1:6">
      <c r="A25" s="124"/>
      <c r="B25" s="124" t="s">
        <v>166</v>
      </c>
      <c r="C25" s="125" t="s">
        <v>173</v>
      </c>
      <c r="F25" s="113" t="s">
        <v>2960</v>
      </c>
    </row>
    <row r="26" spans="1:6">
      <c r="A26" s="124"/>
      <c r="B26" s="124" t="s">
        <v>169</v>
      </c>
      <c r="C26" s="125" t="s">
        <v>171</v>
      </c>
      <c r="F26" s="113" t="s">
        <v>2960</v>
      </c>
    </row>
    <row r="27" spans="1:6">
      <c r="A27" s="124"/>
      <c r="B27" s="124" t="s">
        <v>68</v>
      </c>
      <c r="C27" s="125" t="s">
        <v>69</v>
      </c>
      <c r="F27" s="113" t="s">
        <v>2960</v>
      </c>
    </row>
    <row r="28" spans="1:6">
      <c r="A28" s="124"/>
      <c r="B28" s="124" t="s">
        <v>305</v>
      </c>
      <c r="C28" s="125" t="s">
        <v>307</v>
      </c>
      <c r="F28" s="113" t="s">
        <v>2960</v>
      </c>
    </row>
    <row r="29" spans="1:6">
      <c r="A29" s="124"/>
      <c r="B29" s="124" t="s">
        <v>175</v>
      </c>
      <c r="C29" s="125" t="s">
        <v>179</v>
      </c>
      <c r="F29" s="113" t="s">
        <v>2960</v>
      </c>
    </row>
    <row r="30" spans="1:6">
      <c r="A30" s="124"/>
      <c r="B30" s="124" t="s">
        <v>127</v>
      </c>
      <c r="C30" s="125" t="s">
        <v>170</v>
      </c>
      <c r="F30" s="113" t="s">
        <v>2960</v>
      </c>
    </row>
    <row r="31" spans="1:6">
      <c r="A31" s="124"/>
      <c r="B31" s="124" t="s">
        <v>243</v>
      </c>
      <c r="C31" s="125" t="s">
        <v>244</v>
      </c>
      <c r="F31" s="113" t="s">
        <v>2960</v>
      </c>
    </row>
    <row r="32" spans="1:6">
      <c r="A32" s="124"/>
      <c r="B32" s="124" t="s">
        <v>306</v>
      </c>
      <c r="C32" s="125" t="s">
        <v>309</v>
      </c>
      <c r="F32" s="113" t="s">
        <v>2960</v>
      </c>
    </row>
    <row r="33" spans="1:7">
      <c r="A33" s="124"/>
      <c r="B33" s="124" t="s">
        <v>176</v>
      </c>
      <c r="C33" s="125" t="s">
        <v>177</v>
      </c>
      <c r="F33" s="113" t="s">
        <v>2960</v>
      </c>
    </row>
    <row r="34" spans="1:7" ht="14.25" customHeight="1">
      <c r="A34" s="124"/>
      <c r="B34" s="124" t="s">
        <v>186</v>
      </c>
      <c r="C34" s="125" t="s">
        <v>187</v>
      </c>
      <c r="F34" s="113" t="s">
        <v>2960</v>
      </c>
    </row>
    <row r="37" spans="1:7">
      <c r="A37" s="112" t="s">
        <v>4083</v>
      </c>
    </row>
    <row r="38" spans="1:7">
      <c r="A38" s="112" t="s">
        <v>2985</v>
      </c>
    </row>
    <row r="39" spans="1:7">
      <c r="A39" s="126"/>
      <c r="B39" s="127"/>
      <c r="C39" s="126" t="s">
        <v>2961</v>
      </c>
      <c r="D39" s="127" t="s">
        <v>2962</v>
      </c>
      <c r="F39" s="128" t="s">
        <v>4109</v>
      </c>
      <c r="G39" s="127"/>
    </row>
    <row r="40" spans="1:7">
      <c r="A40" s="126"/>
      <c r="B40" s="127"/>
      <c r="C40" s="126" t="s">
        <v>2963</v>
      </c>
      <c r="D40" s="127" t="s">
        <v>2964</v>
      </c>
      <c r="F40" s="128" t="s">
        <v>4108</v>
      </c>
      <c r="G40" s="127"/>
    </row>
    <row r="41" spans="1:7">
      <c r="A41" s="126"/>
      <c r="B41" s="127"/>
      <c r="C41" s="126" t="s">
        <v>78</v>
      </c>
      <c r="D41" s="127" t="s">
        <v>2965</v>
      </c>
      <c r="F41" s="128" t="s">
        <v>4106</v>
      </c>
      <c r="G41" s="127"/>
    </row>
    <row r="42" spans="1:7">
      <c r="A42" s="126"/>
      <c r="B42" s="127"/>
      <c r="C42" s="126" t="s">
        <v>2966</v>
      </c>
      <c r="D42" s="127" t="s">
        <v>2965</v>
      </c>
      <c r="F42" s="128" t="s">
        <v>4106</v>
      </c>
      <c r="G42" s="127"/>
    </row>
    <row r="43" spans="1:7">
      <c r="A43" s="126"/>
      <c r="B43" s="127"/>
      <c r="C43" s="126" t="s">
        <v>70</v>
      </c>
      <c r="D43" s="127" t="s">
        <v>2965</v>
      </c>
      <c r="F43" s="128" t="s">
        <v>4106</v>
      </c>
      <c r="G43" s="127"/>
    </row>
    <row r="44" spans="1:7">
      <c r="A44" s="126"/>
      <c r="B44" s="127"/>
      <c r="C44" s="126" t="s">
        <v>53</v>
      </c>
      <c r="D44" s="127" t="s">
        <v>2967</v>
      </c>
      <c r="F44" s="128" t="s">
        <v>4100</v>
      </c>
      <c r="G44" s="127"/>
    </row>
    <row r="45" spans="1:7">
      <c r="A45" s="126"/>
      <c r="B45" s="127"/>
      <c r="C45" s="126" t="s">
        <v>2959</v>
      </c>
      <c r="D45" s="127" t="s">
        <v>2967</v>
      </c>
      <c r="F45" s="128" t="s">
        <v>4100</v>
      </c>
      <c r="G45" s="127"/>
    </row>
    <row r="46" spans="1:7">
      <c r="A46" s="126"/>
      <c r="B46" s="127"/>
      <c r="C46" s="126" t="s">
        <v>2968</v>
      </c>
      <c r="D46" s="127" t="s">
        <v>2962</v>
      </c>
      <c r="F46" s="128" t="s">
        <v>4109</v>
      </c>
      <c r="G46" s="127"/>
    </row>
    <row r="47" spans="1:7">
      <c r="A47" s="126"/>
      <c r="B47" s="127"/>
      <c r="C47" s="126" t="s">
        <v>2969</v>
      </c>
      <c r="D47" s="127" t="s">
        <v>2962</v>
      </c>
      <c r="F47" s="128" t="s">
        <v>4109</v>
      </c>
      <c r="G47" s="127"/>
    </row>
    <row r="48" spans="1:7">
      <c r="A48" s="126"/>
      <c r="B48" s="127"/>
      <c r="C48" s="126" t="s">
        <v>2970</v>
      </c>
      <c r="D48" s="127" t="s">
        <v>2971</v>
      </c>
      <c r="F48" s="128" t="s">
        <v>4107</v>
      </c>
      <c r="G48" s="127"/>
    </row>
    <row r="49" spans="1:8">
      <c r="A49" s="126"/>
      <c r="B49" s="127"/>
      <c r="C49" s="126" t="s">
        <v>88</v>
      </c>
      <c r="D49" s="127" t="s">
        <v>2971</v>
      </c>
      <c r="F49" s="128" t="s">
        <v>4107</v>
      </c>
      <c r="G49" s="127"/>
    </row>
    <row r="50" spans="1:8">
      <c r="A50" s="126"/>
      <c r="B50" s="127"/>
      <c r="C50" s="126" t="s">
        <v>2972</v>
      </c>
      <c r="D50" s="127" t="s">
        <v>2962</v>
      </c>
      <c r="F50" s="128" t="s">
        <v>4109</v>
      </c>
      <c r="G50" s="127"/>
    </row>
    <row r="51" spans="1:8">
      <c r="A51" s="126"/>
      <c r="B51" s="127"/>
      <c r="C51" s="126" t="s">
        <v>2973</v>
      </c>
      <c r="D51" s="127" t="s">
        <v>2971</v>
      </c>
      <c r="F51" s="128" t="s">
        <v>4107</v>
      </c>
      <c r="G51" s="127"/>
    </row>
    <row r="52" spans="1:8">
      <c r="A52" s="126"/>
      <c r="B52" s="127"/>
      <c r="C52" s="126" t="s">
        <v>2974</v>
      </c>
      <c r="D52" s="127">
        <v>0</v>
      </c>
      <c r="F52" s="128"/>
      <c r="G52" s="127"/>
    </row>
    <row r="53" spans="1:8">
      <c r="A53" s="126"/>
      <c r="B53" s="127"/>
      <c r="C53" s="126" t="s">
        <v>102</v>
      </c>
      <c r="D53" s="127" t="s">
        <v>2971</v>
      </c>
      <c r="F53" s="128" t="s">
        <v>4107</v>
      </c>
      <c r="G53" s="127"/>
      <c r="H53" s="30"/>
    </row>
    <row r="54" spans="1:8">
      <c r="A54" s="126"/>
      <c r="B54" s="127"/>
      <c r="C54" s="126" t="s">
        <v>2975</v>
      </c>
      <c r="D54" s="127" t="s">
        <v>2971</v>
      </c>
      <c r="F54" s="128" t="s">
        <v>4107</v>
      </c>
      <c r="G54" s="127"/>
    </row>
    <row r="55" spans="1:8">
      <c r="A55" s="126"/>
      <c r="B55" s="127"/>
      <c r="C55" s="126" t="s">
        <v>103</v>
      </c>
      <c r="D55" s="127" t="s">
        <v>2971</v>
      </c>
      <c r="F55" s="128" t="s">
        <v>4107</v>
      </c>
      <c r="G55" s="127"/>
    </row>
    <row r="56" spans="1:8">
      <c r="A56" s="126"/>
      <c r="B56" s="127"/>
      <c r="C56" s="126" t="s">
        <v>2976</v>
      </c>
      <c r="D56" s="127" t="s">
        <v>2967</v>
      </c>
      <c r="F56" s="128" t="s">
        <v>4100</v>
      </c>
      <c r="G56" s="127"/>
    </row>
    <row r="57" spans="1:8">
      <c r="A57" s="126"/>
      <c r="B57" s="127"/>
      <c r="C57" s="126" t="s">
        <v>2977</v>
      </c>
      <c r="D57" s="127" t="s">
        <v>2962</v>
      </c>
      <c r="F57" s="128" t="s">
        <v>4109</v>
      </c>
      <c r="G57" s="127"/>
    </row>
    <row r="58" spans="1:8">
      <c r="A58" s="126"/>
      <c r="B58" s="127"/>
      <c r="C58" s="126" t="s">
        <v>2978</v>
      </c>
      <c r="D58" s="127" t="s">
        <v>2971</v>
      </c>
      <c r="F58" s="128" t="s">
        <v>4107</v>
      </c>
      <c r="G58" s="127"/>
    </row>
    <row r="59" spans="1:8">
      <c r="A59" s="126"/>
      <c r="B59" s="127"/>
      <c r="C59" s="126" t="s">
        <v>2979</v>
      </c>
      <c r="D59" s="127" t="s">
        <v>2962</v>
      </c>
      <c r="F59" s="128" t="s">
        <v>4109</v>
      </c>
      <c r="G59" s="127"/>
    </row>
    <row r="60" spans="1:8">
      <c r="A60" s="126"/>
      <c r="B60" s="127"/>
      <c r="C60" s="126" t="s">
        <v>77</v>
      </c>
      <c r="D60" s="127" t="s">
        <v>2962</v>
      </c>
      <c r="F60" s="128" t="s">
        <v>4109</v>
      </c>
      <c r="G60" s="127"/>
    </row>
    <row r="61" spans="1:8">
      <c r="A61" s="126"/>
      <c r="B61" s="127"/>
      <c r="C61" s="126" t="s">
        <v>2980</v>
      </c>
      <c r="D61" s="127" t="s">
        <v>2967</v>
      </c>
      <c r="F61" s="128" t="s">
        <v>4100</v>
      </c>
      <c r="G61" s="127"/>
    </row>
    <row r="62" spans="1:8">
      <c r="A62" s="126"/>
      <c r="B62" s="127"/>
      <c r="C62" s="126" t="s">
        <v>2981</v>
      </c>
      <c r="D62" s="127" t="s">
        <v>2967</v>
      </c>
      <c r="F62" s="128" t="s">
        <v>4100</v>
      </c>
      <c r="G62" s="127"/>
    </row>
    <row r="63" spans="1:8">
      <c r="A63" s="126"/>
      <c r="B63" s="127"/>
      <c r="C63" s="126" t="s">
        <v>2982</v>
      </c>
      <c r="D63" s="127" t="s">
        <v>2965</v>
      </c>
      <c r="F63" s="128" t="s">
        <v>4106</v>
      </c>
      <c r="G63" s="127"/>
    </row>
    <row r="64" spans="1:8">
      <c r="A64" s="126"/>
      <c r="B64" s="127"/>
      <c r="C64" s="126" t="s">
        <v>2983</v>
      </c>
      <c r="D64" s="127" t="s">
        <v>2962</v>
      </c>
      <c r="F64" s="128" t="s">
        <v>4109</v>
      </c>
      <c r="G64" s="127"/>
    </row>
    <row r="65" spans="1:7">
      <c r="A65" s="126"/>
      <c r="B65" s="127"/>
      <c r="C65" s="126" t="s">
        <v>2984</v>
      </c>
      <c r="D65" s="127" t="s">
        <v>2962</v>
      </c>
      <c r="F65" s="128" t="s">
        <v>4109</v>
      </c>
      <c r="G65" s="127"/>
    </row>
    <row r="66" spans="1:7">
      <c r="A66" s="126"/>
      <c r="B66" s="127"/>
      <c r="C66" s="126" t="s">
        <v>74</v>
      </c>
      <c r="D66" s="127" t="s">
        <v>2967</v>
      </c>
      <c r="F66" s="128" t="s">
        <v>4100</v>
      </c>
      <c r="G66" s="127"/>
    </row>
    <row r="67" spans="1:7">
      <c r="A67" s="126"/>
      <c r="B67" s="127"/>
      <c r="C67" s="126" t="s">
        <v>79</v>
      </c>
      <c r="D67" s="127" t="s">
        <v>2967</v>
      </c>
      <c r="F67" s="128" t="s">
        <v>4100</v>
      </c>
      <c r="G67" s="127"/>
    </row>
    <row r="68" spans="1:7">
      <c r="A68" s="126"/>
      <c r="B68" s="127"/>
      <c r="C68" s="126" t="s">
        <v>76</v>
      </c>
      <c r="D68" s="127" t="s">
        <v>2965</v>
      </c>
      <c r="F68" s="128" t="s">
        <v>4106</v>
      </c>
      <c r="G68" s="127"/>
    </row>
    <row r="69" spans="1:7">
      <c r="A69" s="126"/>
      <c r="B69" s="127"/>
      <c r="C69" s="126" t="s">
        <v>258</v>
      </c>
      <c r="D69" s="127" t="s">
        <v>2965</v>
      </c>
      <c r="F69" s="128" t="s">
        <v>4106</v>
      </c>
      <c r="G69" s="127"/>
    </row>
    <row r="70" spans="1:7">
      <c r="A70" s="126"/>
      <c r="B70" s="127"/>
      <c r="C70" s="126" t="s">
        <v>310</v>
      </c>
      <c r="D70" s="127" t="s">
        <v>2967</v>
      </c>
      <c r="F70" s="128" t="s">
        <v>4100</v>
      </c>
      <c r="G70" s="127"/>
    </row>
    <row r="71" spans="1:7">
      <c r="C71" s="112" t="s">
        <v>219</v>
      </c>
      <c r="F71" s="112" t="s">
        <v>311</v>
      </c>
    </row>
    <row r="72" spans="1:7">
      <c r="C72" s="112" t="s">
        <v>136</v>
      </c>
      <c r="F72" s="112" t="s">
        <v>311</v>
      </c>
    </row>
    <row r="73" spans="1:7">
      <c r="C73" s="112" t="s">
        <v>71</v>
      </c>
      <c r="F73" s="112" t="s">
        <v>311</v>
      </c>
    </row>
    <row r="74" spans="1:7">
      <c r="C74" s="170" t="s">
        <v>192</v>
      </c>
      <c r="F74" s="112" t="s">
        <v>311</v>
      </c>
    </row>
    <row r="75" spans="1:7">
      <c r="C75" s="112" t="s">
        <v>72</v>
      </c>
      <c r="F75" s="112" t="s">
        <v>311</v>
      </c>
    </row>
    <row r="76" spans="1:7">
      <c r="C76" s="112" t="s">
        <v>255</v>
      </c>
      <c r="F76" s="112" t="s">
        <v>311</v>
      </c>
    </row>
    <row r="77" spans="1:7">
      <c r="C77" s="112" t="s">
        <v>73</v>
      </c>
      <c r="F77" s="112" t="s">
        <v>311</v>
      </c>
    </row>
    <row r="78" spans="1:7">
      <c r="C78" s="112" t="s">
        <v>221</v>
      </c>
      <c r="F78" s="112" t="s">
        <v>311</v>
      </c>
    </row>
    <row r="81" spans="1:9">
      <c r="A81" s="112" t="s">
        <v>2987</v>
      </c>
    </row>
    <row r="82" spans="1:9">
      <c r="B82" s="112" t="s">
        <v>4081</v>
      </c>
      <c r="C82" s="112" t="s">
        <v>2988</v>
      </c>
      <c r="D82" s="112" t="s">
        <v>4082</v>
      </c>
      <c r="F82" s="112" t="s">
        <v>4082</v>
      </c>
    </row>
    <row r="83" spans="1:9">
      <c r="B83" s="112" t="s">
        <v>3530</v>
      </c>
      <c r="C83" s="112" t="s">
        <v>2989</v>
      </c>
      <c r="D83" s="112" t="s">
        <v>4067</v>
      </c>
      <c r="F83" s="112" t="s">
        <v>4099</v>
      </c>
      <c r="I83"/>
    </row>
    <row r="84" spans="1:9">
      <c r="B84" s="112" t="s">
        <v>3531</v>
      </c>
      <c r="C84" s="112" t="s">
        <v>2990</v>
      </c>
      <c r="D84" s="112" t="s">
        <v>4068</v>
      </c>
      <c r="F84" s="112" t="s">
        <v>4100</v>
      </c>
      <c r="I84"/>
    </row>
    <row r="85" spans="1:9">
      <c r="B85" s="112" t="s">
        <v>3532</v>
      </c>
      <c r="C85" s="112" t="s">
        <v>2991</v>
      </c>
      <c r="D85" s="112" t="s">
        <v>4069</v>
      </c>
      <c r="F85" s="112" t="s">
        <v>4102</v>
      </c>
      <c r="I85"/>
    </row>
    <row r="86" spans="1:9">
      <c r="B86" s="112" t="s">
        <v>3533</v>
      </c>
      <c r="C86" s="112" t="s">
        <v>2992</v>
      </c>
      <c r="D86" s="112" t="s">
        <v>4070</v>
      </c>
      <c r="F86" s="112" t="s">
        <v>4099</v>
      </c>
      <c r="I86"/>
    </row>
    <row r="87" spans="1:9">
      <c r="B87" s="112" t="s">
        <v>3534</v>
      </c>
      <c r="C87" s="112" t="s">
        <v>2993</v>
      </c>
      <c r="D87" s="112" t="s">
        <v>4071</v>
      </c>
      <c r="F87" s="112" t="s">
        <v>4103</v>
      </c>
      <c r="I87"/>
    </row>
    <row r="88" spans="1:9">
      <c r="B88" s="112" t="s">
        <v>3535</v>
      </c>
      <c r="C88" s="112" t="s">
        <v>2994</v>
      </c>
      <c r="D88" s="112" t="s">
        <v>4072</v>
      </c>
      <c r="F88" s="112" t="s">
        <v>4103</v>
      </c>
      <c r="I88" t="s">
        <v>4094</v>
      </c>
    </row>
    <row r="89" spans="1:9">
      <c r="B89" s="112" t="s">
        <v>3536</v>
      </c>
      <c r="C89" s="112" t="s">
        <v>2995</v>
      </c>
      <c r="D89" s="112" t="s">
        <v>4073</v>
      </c>
      <c r="F89" s="112" t="s">
        <v>4105</v>
      </c>
      <c r="I89" t="s">
        <v>4095</v>
      </c>
    </row>
    <row r="90" spans="1:9">
      <c r="B90" s="112" t="s">
        <v>3537</v>
      </c>
      <c r="C90" s="112" t="s">
        <v>2996</v>
      </c>
      <c r="D90" s="112" t="s">
        <v>4067</v>
      </c>
      <c r="F90" s="112" t="s">
        <v>4099</v>
      </c>
      <c r="I90" t="s">
        <v>4096</v>
      </c>
    </row>
    <row r="91" spans="1:9">
      <c r="B91" s="112" t="s">
        <v>3538</v>
      </c>
      <c r="C91" s="112" t="s">
        <v>2997</v>
      </c>
      <c r="D91" s="112" t="s">
        <v>4067</v>
      </c>
      <c r="F91" s="112" t="s">
        <v>4099</v>
      </c>
      <c r="I91" t="s">
        <v>4097</v>
      </c>
    </row>
    <row r="92" spans="1:9">
      <c r="B92" s="112" t="s">
        <v>3539</v>
      </c>
      <c r="C92" s="112" t="s">
        <v>2998</v>
      </c>
      <c r="D92" s="112" t="s">
        <v>4068</v>
      </c>
      <c r="F92" s="112" t="s">
        <v>4100</v>
      </c>
      <c r="I92" t="s">
        <v>4098</v>
      </c>
    </row>
    <row r="93" spans="1:9">
      <c r="B93" s="112" t="s">
        <v>3540</v>
      </c>
      <c r="C93" s="112" t="s">
        <v>2999</v>
      </c>
      <c r="D93" s="112" t="s">
        <v>4074</v>
      </c>
      <c r="F93" s="112" t="s">
        <v>4100</v>
      </c>
      <c r="I93" t="s">
        <v>4101</v>
      </c>
    </row>
    <row r="94" spans="1:9">
      <c r="B94" s="112" t="s">
        <v>3541</v>
      </c>
      <c r="C94" s="112" t="s">
        <v>3000</v>
      </c>
      <c r="D94" s="112" t="s">
        <v>4067</v>
      </c>
      <c r="F94" s="112" t="s">
        <v>4099</v>
      </c>
      <c r="I94" t="s">
        <v>4104</v>
      </c>
    </row>
    <row r="95" spans="1:9">
      <c r="B95" s="112" t="s">
        <v>3542</v>
      </c>
      <c r="C95" s="112" t="s">
        <v>3001</v>
      </c>
      <c r="D95" s="112" t="s">
        <v>4075</v>
      </c>
      <c r="F95" s="112" t="s">
        <v>4106</v>
      </c>
    </row>
    <row r="96" spans="1:9">
      <c r="B96" s="112" t="s">
        <v>3543</v>
      </c>
      <c r="C96" s="112" t="s">
        <v>3002</v>
      </c>
      <c r="D96" s="112" t="s">
        <v>4067</v>
      </c>
      <c r="F96" s="112" t="s">
        <v>4099</v>
      </c>
    </row>
    <row r="97" spans="2:6">
      <c r="B97" s="112" t="s">
        <v>3544</v>
      </c>
      <c r="C97" s="112" t="s">
        <v>3003</v>
      </c>
      <c r="D97" s="112" t="s">
        <v>4067</v>
      </c>
      <c r="F97" s="112" t="s">
        <v>4099</v>
      </c>
    </row>
    <row r="98" spans="2:6">
      <c r="B98" s="112" t="s">
        <v>3545</v>
      </c>
      <c r="C98" s="112" t="s">
        <v>3004</v>
      </c>
      <c r="D98" s="112" t="s">
        <v>4067</v>
      </c>
      <c r="F98" s="112" t="s">
        <v>4099</v>
      </c>
    </row>
    <row r="99" spans="2:6">
      <c r="B99" s="112" t="s">
        <v>3546</v>
      </c>
      <c r="C99" s="112" t="s">
        <v>3005</v>
      </c>
      <c r="D99" s="112" t="s">
        <v>4071</v>
      </c>
      <c r="F99" s="112" t="s">
        <v>4103</v>
      </c>
    </row>
    <row r="100" spans="2:6">
      <c r="B100" s="112" t="s">
        <v>3547</v>
      </c>
      <c r="C100" s="112" t="s">
        <v>3006</v>
      </c>
      <c r="D100" s="112" t="s">
        <v>4076</v>
      </c>
      <c r="F100" s="112" t="s">
        <v>4100</v>
      </c>
    </row>
    <row r="101" spans="2:6">
      <c r="B101" s="112" t="s">
        <v>3548</v>
      </c>
      <c r="C101" s="112" t="s">
        <v>3007</v>
      </c>
      <c r="D101" s="112" t="s">
        <v>4077</v>
      </c>
      <c r="F101" s="112" t="s">
        <v>4103</v>
      </c>
    </row>
    <row r="102" spans="2:6">
      <c r="B102" s="112" t="s">
        <v>3549</v>
      </c>
      <c r="C102" s="112" t="s">
        <v>3008</v>
      </c>
      <c r="D102" s="112" t="s">
        <v>4075</v>
      </c>
      <c r="F102" s="112" t="s">
        <v>4106</v>
      </c>
    </row>
    <row r="103" spans="2:6">
      <c r="B103" s="112" t="s">
        <v>3550</v>
      </c>
      <c r="C103" s="112" t="s">
        <v>3009</v>
      </c>
      <c r="D103" s="112" t="s">
        <v>4069</v>
      </c>
      <c r="F103" s="112" t="s">
        <v>4102</v>
      </c>
    </row>
    <row r="104" spans="2:6">
      <c r="B104" s="112" t="s">
        <v>3551</v>
      </c>
      <c r="C104" s="112" t="s">
        <v>3010</v>
      </c>
      <c r="D104" s="112" t="s">
        <v>4076</v>
      </c>
      <c r="F104" s="112" t="s">
        <v>4100</v>
      </c>
    </row>
    <row r="105" spans="2:6">
      <c r="B105" s="112" t="s">
        <v>3552</v>
      </c>
      <c r="C105" s="112" t="s">
        <v>3011</v>
      </c>
      <c r="D105" s="112" t="s">
        <v>4068</v>
      </c>
      <c r="F105" s="112" t="s">
        <v>4100</v>
      </c>
    </row>
    <row r="106" spans="2:6">
      <c r="B106" s="112" t="s">
        <v>3553</v>
      </c>
      <c r="C106" s="112" t="s">
        <v>3012</v>
      </c>
      <c r="D106" s="112" t="s">
        <v>4078</v>
      </c>
      <c r="F106" s="112" t="s">
        <v>4103</v>
      </c>
    </row>
    <row r="107" spans="2:6">
      <c r="B107" s="112" t="s">
        <v>3554</v>
      </c>
      <c r="C107" s="112" t="s">
        <v>3013</v>
      </c>
      <c r="D107" s="112" t="s">
        <v>4075</v>
      </c>
      <c r="F107" s="112" t="s">
        <v>4106</v>
      </c>
    </row>
    <row r="108" spans="2:6">
      <c r="B108" s="112" t="s">
        <v>3555</v>
      </c>
      <c r="C108" s="112" t="s">
        <v>3014</v>
      </c>
      <c r="D108" s="112" t="s">
        <v>4072</v>
      </c>
      <c r="F108" s="112" t="s">
        <v>4103</v>
      </c>
    </row>
    <row r="109" spans="2:6">
      <c r="B109" s="112" t="s">
        <v>3556</v>
      </c>
      <c r="C109" s="112" t="s">
        <v>3015</v>
      </c>
      <c r="D109" s="112" t="s">
        <v>4076</v>
      </c>
      <c r="F109" s="112" t="s">
        <v>4100</v>
      </c>
    </row>
    <row r="110" spans="2:6">
      <c r="B110" s="112" t="s">
        <v>3557</v>
      </c>
      <c r="C110" s="112" t="s">
        <v>3016</v>
      </c>
      <c r="D110" s="112" t="s">
        <v>4067</v>
      </c>
      <c r="F110" s="112" t="s">
        <v>4099</v>
      </c>
    </row>
    <row r="111" spans="2:6">
      <c r="B111" s="112" t="s">
        <v>3558</v>
      </c>
      <c r="C111" s="112" t="s">
        <v>3017</v>
      </c>
      <c r="D111" s="112" t="s">
        <v>4072</v>
      </c>
      <c r="F111" s="112" t="s">
        <v>4103</v>
      </c>
    </row>
    <row r="112" spans="2:6">
      <c r="B112" s="112" t="s">
        <v>3559</v>
      </c>
      <c r="C112" s="112" t="s">
        <v>3018</v>
      </c>
      <c r="D112" s="112" t="s">
        <v>4072</v>
      </c>
      <c r="F112" s="112" t="s">
        <v>4103</v>
      </c>
    </row>
    <row r="113" spans="2:6">
      <c r="B113" s="112" t="s">
        <v>3560</v>
      </c>
      <c r="C113" s="112" t="s">
        <v>3019</v>
      </c>
      <c r="D113" s="112" t="s">
        <v>4074</v>
      </c>
      <c r="F113" s="112" t="s">
        <v>4100</v>
      </c>
    </row>
    <row r="114" spans="2:6">
      <c r="B114" s="112" t="s">
        <v>3561</v>
      </c>
      <c r="C114" s="112" t="s">
        <v>3020</v>
      </c>
      <c r="D114" s="112" t="s">
        <v>4075</v>
      </c>
      <c r="F114" s="112" t="s">
        <v>4106</v>
      </c>
    </row>
    <row r="115" spans="2:6">
      <c r="C115" s="112" t="s">
        <v>3021</v>
      </c>
    </row>
    <row r="116" spans="2:6">
      <c r="B116" s="112" t="s">
        <v>3562</v>
      </c>
      <c r="C116" s="112" t="s">
        <v>3022</v>
      </c>
      <c r="D116" s="112" t="s">
        <v>4071</v>
      </c>
      <c r="F116" s="112" t="s">
        <v>4103</v>
      </c>
    </row>
    <row r="117" spans="2:6">
      <c r="B117" s="112" t="s">
        <v>3563</v>
      </c>
      <c r="C117" s="112" t="s">
        <v>3023</v>
      </c>
      <c r="D117" s="112" t="s">
        <v>4067</v>
      </c>
      <c r="F117" s="112" t="s">
        <v>4099</v>
      </c>
    </row>
    <row r="118" spans="2:6">
      <c r="B118" s="112" t="s">
        <v>3564</v>
      </c>
      <c r="C118" s="112" t="s">
        <v>3024</v>
      </c>
      <c r="D118" s="112" t="s">
        <v>4067</v>
      </c>
      <c r="F118" s="112" t="s">
        <v>4099</v>
      </c>
    </row>
    <row r="119" spans="2:6">
      <c r="B119" s="112" t="s">
        <v>3565</v>
      </c>
      <c r="C119" s="112" t="s">
        <v>3025</v>
      </c>
      <c r="D119" s="112" t="s">
        <v>4077</v>
      </c>
      <c r="F119" s="112" t="s">
        <v>4103</v>
      </c>
    </row>
    <row r="120" spans="2:6">
      <c r="B120" s="112" t="s">
        <v>3566</v>
      </c>
      <c r="C120" s="112" t="s">
        <v>3026</v>
      </c>
      <c r="D120" s="112" t="s">
        <v>4076</v>
      </c>
      <c r="F120" s="112" t="s">
        <v>4100</v>
      </c>
    </row>
    <row r="121" spans="2:6">
      <c r="B121" s="112" t="s">
        <v>3567</v>
      </c>
      <c r="C121" s="112" t="s">
        <v>3027</v>
      </c>
      <c r="D121" s="112" t="s">
        <v>4076</v>
      </c>
      <c r="F121" s="112" t="s">
        <v>4100</v>
      </c>
    </row>
    <row r="122" spans="2:6">
      <c r="B122" s="112" t="s">
        <v>3568</v>
      </c>
      <c r="C122" s="112" t="s">
        <v>3028</v>
      </c>
      <c r="D122" s="112" t="s">
        <v>4077</v>
      </c>
      <c r="F122" s="112" t="s">
        <v>4103</v>
      </c>
    </row>
    <row r="123" spans="2:6">
      <c r="B123" s="112" t="s">
        <v>3569</v>
      </c>
      <c r="C123" s="112" t="s">
        <v>3029</v>
      </c>
      <c r="D123" s="112" t="s">
        <v>4075</v>
      </c>
      <c r="F123" s="112" t="s">
        <v>4106</v>
      </c>
    </row>
    <row r="124" spans="2:6">
      <c r="B124" s="112" t="s">
        <v>3570</v>
      </c>
      <c r="C124" s="112" t="s">
        <v>3030</v>
      </c>
      <c r="D124" s="112" t="s">
        <v>4071</v>
      </c>
      <c r="F124" s="112" t="s">
        <v>4103</v>
      </c>
    </row>
    <row r="125" spans="2:6">
      <c r="B125" s="112" t="s">
        <v>3571</v>
      </c>
      <c r="C125" s="112" t="s">
        <v>3031</v>
      </c>
      <c r="D125" s="112" t="s">
        <v>4077</v>
      </c>
      <c r="F125" s="112" t="s">
        <v>4103</v>
      </c>
    </row>
    <row r="126" spans="2:6">
      <c r="B126" s="112" t="s">
        <v>3572</v>
      </c>
      <c r="C126" s="112" t="s">
        <v>3032</v>
      </c>
      <c r="D126" s="112" t="s">
        <v>4071</v>
      </c>
      <c r="F126" s="112" t="s">
        <v>4103</v>
      </c>
    </row>
    <row r="127" spans="2:6">
      <c r="B127" s="112" t="s">
        <v>3573</v>
      </c>
      <c r="C127" s="112" t="s">
        <v>3033</v>
      </c>
      <c r="D127" s="112" t="s">
        <v>4075</v>
      </c>
      <c r="F127" s="112" t="s">
        <v>4106</v>
      </c>
    </row>
    <row r="128" spans="2:6">
      <c r="B128" s="112" t="s">
        <v>3574</v>
      </c>
      <c r="C128" s="112" t="s">
        <v>3034</v>
      </c>
      <c r="D128" s="112" t="s">
        <v>4069</v>
      </c>
      <c r="F128" s="112" t="s">
        <v>4102</v>
      </c>
    </row>
    <row r="129" spans="2:6">
      <c r="B129" s="112" t="s">
        <v>3575</v>
      </c>
      <c r="C129" s="112" t="s">
        <v>3035</v>
      </c>
      <c r="D129" s="112" t="s">
        <v>4067</v>
      </c>
      <c r="F129" s="112" t="s">
        <v>4099</v>
      </c>
    </row>
    <row r="130" spans="2:6">
      <c r="B130" s="112" t="s">
        <v>3576</v>
      </c>
      <c r="C130" s="112" t="s">
        <v>3036</v>
      </c>
    </row>
    <row r="131" spans="2:6">
      <c r="B131" s="112" t="s">
        <v>3577</v>
      </c>
      <c r="C131" s="112" t="s">
        <v>3037</v>
      </c>
    </row>
    <row r="132" spans="2:6">
      <c r="B132" s="112" t="s">
        <v>3578</v>
      </c>
      <c r="C132" s="112" t="s">
        <v>3038</v>
      </c>
    </row>
    <row r="133" spans="2:6">
      <c r="B133" s="112" t="s">
        <v>3579</v>
      </c>
      <c r="C133" s="112" t="s">
        <v>3039</v>
      </c>
      <c r="D133" s="112" t="s">
        <v>4067</v>
      </c>
      <c r="F133" s="112" t="s">
        <v>4099</v>
      </c>
    </row>
    <row r="134" spans="2:6">
      <c r="B134" s="112" t="s">
        <v>3580</v>
      </c>
      <c r="C134" s="112" t="s">
        <v>3040</v>
      </c>
      <c r="D134" s="112" t="s">
        <v>4068</v>
      </c>
      <c r="F134" s="112" t="s">
        <v>4100</v>
      </c>
    </row>
    <row r="135" spans="2:6">
      <c r="B135" s="112" t="s">
        <v>3581</v>
      </c>
      <c r="C135" s="112" t="s">
        <v>3041</v>
      </c>
      <c r="D135" s="112" t="s">
        <v>4075</v>
      </c>
      <c r="F135" s="112" t="s">
        <v>4106</v>
      </c>
    </row>
    <row r="136" spans="2:6">
      <c r="B136" s="112" t="s">
        <v>3582</v>
      </c>
      <c r="C136" s="112" t="s">
        <v>3042</v>
      </c>
      <c r="D136" s="112" t="s">
        <v>4078</v>
      </c>
      <c r="F136" s="112" t="s">
        <v>4103</v>
      </c>
    </row>
    <row r="137" spans="2:6">
      <c r="B137" s="112" t="s">
        <v>3583</v>
      </c>
      <c r="C137" s="112" t="s">
        <v>3043</v>
      </c>
      <c r="D137" s="112" t="s">
        <v>4068</v>
      </c>
      <c r="F137" s="112" t="s">
        <v>4100</v>
      </c>
    </row>
    <row r="138" spans="2:6">
      <c r="B138" s="112" t="s">
        <v>3584</v>
      </c>
      <c r="C138" s="112" t="s">
        <v>3044</v>
      </c>
      <c r="D138" s="112" t="s">
        <v>4078</v>
      </c>
      <c r="F138" s="112" t="s">
        <v>4103</v>
      </c>
    </row>
    <row r="139" spans="2:6">
      <c r="B139" s="112" t="s">
        <v>3585</v>
      </c>
      <c r="C139" s="112" t="s">
        <v>3045</v>
      </c>
      <c r="D139" s="112" t="s">
        <v>4069</v>
      </c>
      <c r="F139" s="112" t="s">
        <v>4102</v>
      </c>
    </row>
    <row r="140" spans="2:6">
      <c r="B140" s="112" t="s">
        <v>3586</v>
      </c>
      <c r="C140" s="112" t="s">
        <v>3046</v>
      </c>
      <c r="D140" s="112" t="s">
        <v>4076</v>
      </c>
      <c r="F140" s="112" t="s">
        <v>4100</v>
      </c>
    </row>
    <row r="141" spans="2:6">
      <c r="B141" s="112" t="s">
        <v>3587</v>
      </c>
      <c r="C141" s="112" t="s">
        <v>3047</v>
      </c>
      <c r="D141" s="112" t="s">
        <v>4071</v>
      </c>
      <c r="F141" s="112" t="s">
        <v>4103</v>
      </c>
    </row>
    <row r="142" spans="2:6">
      <c r="B142" s="112" t="s">
        <v>3588</v>
      </c>
      <c r="C142" s="112" t="s">
        <v>3048</v>
      </c>
      <c r="D142" s="112" t="s">
        <v>4069</v>
      </c>
      <c r="F142" s="112" t="s">
        <v>4102</v>
      </c>
    </row>
    <row r="143" spans="2:6">
      <c r="B143" s="112" t="s">
        <v>3589</v>
      </c>
      <c r="C143" s="112" t="s">
        <v>3049</v>
      </c>
      <c r="D143" s="112" t="s">
        <v>4070</v>
      </c>
      <c r="F143" s="112" t="s">
        <v>4099</v>
      </c>
    </row>
    <row r="144" spans="2:6">
      <c r="B144" s="112" t="s">
        <v>3590</v>
      </c>
      <c r="C144" s="112" t="s">
        <v>3050</v>
      </c>
      <c r="D144" s="112" t="s">
        <v>4074</v>
      </c>
      <c r="F144" s="112" t="s">
        <v>4100</v>
      </c>
    </row>
    <row r="145" spans="2:6">
      <c r="B145" s="112" t="s">
        <v>3591</v>
      </c>
      <c r="C145" s="112" t="s">
        <v>3051</v>
      </c>
      <c r="D145" s="112" t="s">
        <v>4079</v>
      </c>
      <c r="F145" s="112" t="s">
        <v>4103</v>
      </c>
    </row>
    <row r="146" spans="2:6">
      <c r="B146" s="112" t="s">
        <v>3592</v>
      </c>
      <c r="C146" s="112" t="s">
        <v>3052</v>
      </c>
      <c r="D146" s="112" t="s">
        <v>4074</v>
      </c>
      <c r="F146" s="112" t="s">
        <v>4100</v>
      </c>
    </row>
    <row r="147" spans="2:6">
      <c r="B147" s="112" t="s">
        <v>3593</v>
      </c>
      <c r="C147" s="112" t="s">
        <v>3053</v>
      </c>
      <c r="D147" s="112" t="s">
        <v>4067</v>
      </c>
      <c r="F147" s="112" t="s">
        <v>4099</v>
      </c>
    </row>
    <row r="148" spans="2:6">
      <c r="B148" s="112" t="s">
        <v>3594</v>
      </c>
      <c r="C148" s="112" t="s">
        <v>3054</v>
      </c>
      <c r="D148" s="112" t="s">
        <v>4072</v>
      </c>
      <c r="F148" s="112" t="s">
        <v>4103</v>
      </c>
    </row>
    <row r="149" spans="2:6">
      <c r="B149" s="112" t="s">
        <v>3595</v>
      </c>
      <c r="C149" s="112" t="s">
        <v>3055</v>
      </c>
      <c r="D149" s="112" t="s">
        <v>4079</v>
      </c>
      <c r="F149" s="112" t="s">
        <v>4103</v>
      </c>
    </row>
    <row r="150" spans="2:6">
      <c r="B150" s="112" t="s">
        <v>3596</v>
      </c>
      <c r="C150" s="112" t="s">
        <v>3056</v>
      </c>
      <c r="D150" s="112" t="s">
        <v>4068</v>
      </c>
      <c r="F150" s="112" t="s">
        <v>4100</v>
      </c>
    </row>
    <row r="151" spans="2:6">
      <c r="B151" s="112" t="s">
        <v>3597</v>
      </c>
      <c r="C151" s="112" t="s">
        <v>3057</v>
      </c>
      <c r="D151" s="112" t="s">
        <v>4075</v>
      </c>
      <c r="F151" s="112" t="s">
        <v>4106</v>
      </c>
    </row>
    <row r="152" spans="2:6">
      <c r="B152" s="112" t="s">
        <v>3598</v>
      </c>
      <c r="C152" s="112" t="s">
        <v>3058</v>
      </c>
      <c r="D152" s="112" t="s">
        <v>4077</v>
      </c>
      <c r="F152" s="112" t="s">
        <v>4103</v>
      </c>
    </row>
    <row r="153" spans="2:6">
      <c r="B153" s="112" t="s">
        <v>3599</v>
      </c>
      <c r="C153" s="112" t="s">
        <v>3059</v>
      </c>
      <c r="D153" s="112" t="s">
        <v>4076</v>
      </c>
      <c r="F153" s="112" t="s">
        <v>4100</v>
      </c>
    </row>
    <row r="154" spans="2:6">
      <c r="B154" s="112" t="s">
        <v>3600</v>
      </c>
      <c r="C154" s="112" t="s">
        <v>3060</v>
      </c>
      <c r="D154" s="112" t="s">
        <v>4071</v>
      </c>
      <c r="F154" s="112" t="s">
        <v>4103</v>
      </c>
    </row>
    <row r="155" spans="2:6">
      <c r="B155" s="112" t="s">
        <v>3601</v>
      </c>
      <c r="C155" s="112" t="s">
        <v>3061</v>
      </c>
    </row>
    <row r="156" spans="2:6">
      <c r="B156" s="112" t="s">
        <v>3602</v>
      </c>
      <c r="C156" s="112" t="s">
        <v>3062</v>
      </c>
      <c r="D156" s="112" t="s">
        <v>4074</v>
      </c>
      <c r="F156" s="112" t="s">
        <v>4100</v>
      </c>
    </row>
    <row r="157" spans="2:6">
      <c r="B157" s="112" t="s">
        <v>3603</v>
      </c>
      <c r="C157" s="112" t="s">
        <v>3063</v>
      </c>
    </row>
    <row r="158" spans="2:6">
      <c r="B158" s="112" t="s">
        <v>3604</v>
      </c>
      <c r="C158" s="112" t="s">
        <v>3064</v>
      </c>
      <c r="D158" s="112" t="s">
        <v>4076</v>
      </c>
      <c r="F158" s="112" t="s">
        <v>4100</v>
      </c>
    </row>
    <row r="159" spans="2:6">
      <c r="B159" s="112" t="s">
        <v>3605</v>
      </c>
      <c r="C159" s="112" t="s">
        <v>3065</v>
      </c>
      <c r="D159" s="112" t="s">
        <v>4067</v>
      </c>
      <c r="F159" s="112" t="s">
        <v>4099</v>
      </c>
    </row>
    <row r="160" spans="2:6">
      <c r="B160" s="112" t="s">
        <v>3606</v>
      </c>
      <c r="C160" s="112" t="s">
        <v>3066</v>
      </c>
      <c r="D160" s="112" t="s">
        <v>4069</v>
      </c>
      <c r="F160" s="112" t="s">
        <v>4102</v>
      </c>
    </row>
    <row r="161" spans="2:6">
      <c r="B161" s="112" t="s">
        <v>3607</v>
      </c>
      <c r="C161" s="112" t="s">
        <v>3067</v>
      </c>
      <c r="D161" s="112" t="s">
        <v>4068</v>
      </c>
      <c r="F161" s="112" t="s">
        <v>4100</v>
      </c>
    </row>
    <row r="162" spans="2:6">
      <c r="B162" s="112" t="s">
        <v>3608</v>
      </c>
      <c r="C162" s="112" t="s">
        <v>3068</v>
      </c>
      <c r="D162" s="112" t="s">
        <v>4067</v>
      </c>
      <c r="F162" s="112" t="s">
        <v>4099</v>
      </c>
    </row>
    <row r="163" spans="2:6">
      <c r="B163" s="112" t="s">
        <v>3609</v>
      </c>
      <c r="C163" s="112" t="s">
        <v>3069</v>
      </c>
      <c r="D163" s="112" t="s">
        <v>4069</v>
      </c>
      <c r="F163" s="112" t="s">
        <v>4102</v>
      </c>
    </row>
    <row r="164" spans="2:6">
      <c r="B164" s="112" t="s">
        <v>3610</v>
      </c>
      <c r="C164" s="112" t="s">
        <v>3070</v>
      </c>
      <c r="D164" s="112" t="s">
        <v>4075</v>
      </c>
      <c r="F164" s="112" t="s">
        <v>4106</v>
      </c>
    </row>
    <row r="165" spans="2:6">
      <c r="B165" s="112" t="s">
        <v>3611</v>
      </c>
      <c r="C165" s="112" t="s">
        <v>3071</v>
      </c>
      <c r="D165" s="112" t="s">
        <v>4067</v>
      </c>
      <c r="F165" s="112" t="s">
        <v>4099</v>
      </c>
    </row>
    <row r="166" spans="2:6">
      <c r="B166" s="112" t="s">
        <v>3612</v>
      </c>
      <c r="C166" s="112" t="s">
        <v>3072</v>
      </c>
      <c r="D166" s="112" t="s">
        <v>4078</v>
      </c>
      <c r="F166" s="112" t="s">
        <v>4103</v>
      </c>
    </row>
    <row r="167" spans="2:6">
      <c r="B167" s="112" t="s">
        <v>3613</v>
      </c>
      <c r="C167" s="112" t="s">
        <v>3073</v>
      </c>
    </row>
    <row r="168" spans="2:6">
      <c r="B168" s="112" t="s">
        <v>3614</v>
      </c>
      <c r="C168" s="112" t="s">
        <v>3074</v>
      </c>
      <c r="D168" s="112" t="s">
        <v>4067</v>
      </c>
      <c r="F168" s="112" t="s">
        <v>4099</v>
      </c>
    </row>
    <row r="169" spans="2:6">
      <c r="B169" s="112" t="s">
        <v>3615</v>
      </c>
      <c r="C169" s="112" t="s">
        <v>3075</v>
      </c>
      <c r="D169" s="112" t="s">
        <v>4079</v>
      </c>
      <c r="F169" s="112" t="s">
        <v>4103</v>
      </c>
    </row>
    <row r="170" spans="2:6">
      <c r="B170" s="112" t="s">
        <v>3616</v>
      </c>
      <c r="C170" s="112" t="s">
        <v>3076</v>
      </c>
      <c r="D170" s="112" t="s">
        <v>4079</v>
      </c>
      <c r="F170" s="112" t="s">
        <v>4103</v>
      </c>
    </row>
    <row r="171" spans="2:6">
      <c r="B171" s="112" t="s">
        <v>3617</v>
      </c>
      <c r="C171" s="112" t="s">
        <v>3077</v>
      </c>
      <c r="D171" s="112" t="s">
        <v>4071</v>
      </c>
      <c r="F171" s="112" t="s">
        <v>4103</v>
      </c>
    </row>
    <row r="172" spans="2:6">
      <c r="B172" s="112" t="s">
        <v>3618</v>
      </c>
      <c r="C172" s="112" t="s">
        <v>3078</v>
      </c>
      <c r="D172" s="112" t="s">
        <v>4079</v>
      </c>
      <c r="F172" s="112" t="s">
        <v>4103</v>
      </c>
    </row>
    <row r="173" spans="2:6">
      <c r="B173" s="112" t="s">
        <v>3619</v>
      </c>
      <c r="C173" s="112" t="s">
        <v>3079</v>
      </c>
      <c r="D173" s="112" t="s">
        <v>4071</v>
      </c>
      <c r="F173" s="112" t="s">
        <v>4103</v>
      </c>
    </row>
    <row r="174" spans="2:6">
      <c r="B174" s="112" t="s">
        <v>3620</v>
      </c>
      <c r="C174" s="112" t="s">
        <v>3080</v>
      </c>
      <c r="D174" s="112" t="s">
        <v>4079</v>
      </c>
      <c r="F174" s="112" t="s">
        <v>4103</v>
      </c>
    </row>
    <row r="175" spans="2:6">
      <c r="B175" s="112" t="s">
        <v>3621</v>
      </c>
      <c r="C175" s="112" t="s">
        <v>3081</v>
      </c>
    </row>
    <row r="176" spans="2:6">
      <c r="B176" s="112" t="s">
        <v>3622</v>
      </c>
      <c r="C176" s="112" t="s">
        <v>3082</v>
      </c>
      <c r="D176" s="112" t="s">
        <v>4074</v>
      </c>
      <c r="F176" s="112" t="s">
        <v>4100</v>
      </c>
    </row>
    <row r="177" spans="2:6">
      <c r="B177" s="112" t="s">
        <v>3623</v>
      </c>
      <c r="C177" s="112" t="s">
        <v>3083</v>
      </c>
      <c r="D177" s="112" t="s">
        <v>4079</v>
      </c>
      <c r="F177" s="112" t="s">
        <v>4103</v>
      </c>
    </row>
    <row r="178" spans="2:6">
      <c r="B178" s="112" t="s">
        <v>3624</v>
      </c>
      <c r="C178" s="112" t="s">
        <v>3084</v>
      </c>
      <c r="D178" s="112" t="s">
        <v>4075</v>
      </c>
      <c r="F178" s="112" t="s">
        <v>4106</v>
      </c>
    </row>
    <row r="179" spans="2:6">
      <c r="B179" s="112" t="s">
        <v>3625</v>
      </c>
      <c r="C179" s="112" t="s">
        <v>3085</v>
      </c>
      <c r="D179" s="112" t="s">
        <v>4067</v>
      </c>
      <c r="F179" s="112" t="s">
        <v>4099</v>
      </c>
    </row>
    <row r="180" spans="2:6">
      <c r="B180" s="112" t="s">
        <v>3626</v>
      </c>
      <c r="C180" s="112" t="s">
        <v>3086</v>
      </c>
      <c r="D180" s="112" t="s">
        <v>4079</v>
      </c>
      <c r="F180" s="112" t="s">
        <v>4103</v>
      </c>
    </row>
    <row r="181" spans="2:6">
      <c r="B181" s="112" t="s">
        <v>3627</v>
      </c>
      <c r="C181" s="112" t="s">
        <v>3087</v>
      </c>
      <c r="D181" s="112" t="s">
        <v>4079</v>
      </c>
      <c r="F181" s="112" t="s">
        <v>4103</v>
      </c>
    </row>
    <row r="182" spans="2:6">
      <c r="B182" s="112" t="s">
        <v>3628</v>
      </c>
      <c r="C182" s="112" t="s">
        <v>3088</v>
      </c>
      <c r="D182" s="112" t="s">
        <v>4067</v>
      </c>
      <c r="F182" s="112" t="s">
        <v>4099</v>
      </c>
    </row>
    <row r="183" spans="2:6">
      <c r="B183" s="112" t="s">
        <v>3629</v>
      </c>
      <c r="C183" s="112" t="s">
        <v>3089</v>
      </c>
      <c r="D183" s="112" t="s">
        <v>4074</v>
      </c>
      <c r="F183" s="112" t="s">
        <v>4100</v>
      </c>
    </row>
    <row r="184" spans="2:6">
      <c r="B184" s="112" t="s">
        <v>3630</v>
      </c>
      <c r="C184" s="112" t="s">
        <v>3090</v>
      </c>
      <c r="D184" s="112" t="s">
        <v>4067</v>
      </c>
      <c r="F184" s="112" t="s">
        <v>4099</v>
      </c>
    </row>
    <row r="185" spans="2:6">
      <c r="B185" s="112" t="s">
        <v>3631</v>
      </c>
      <c r="C185" s="112" t="s">
        <v>3091</v>
      </c>
      <c r="D185" s="112" t="s">
        <v>4078</v>
      </c>
      <c r="F185" s="112" t="s">
        <v>4103</v>
      </c>
    </row>
    <row r="186" spans="2:6">
      <c r="B186" s="112" t="s">
        <v>3632</v>
      </c>
      <c r="C186" s="112" t="s">
        <v>3092</v>
      </c>
      <c r="D186" s="112" t="s">
        <v>4067</v>
      </c>
      <c r="F186" s="112" t="s">
        <v>4099</v>
      </c>
    </row>
    <row r="187" spans="2:6">
      <c r="B187" s="112" t="s">
        <v>3633</v>
      </c>
      <c r="C187" s="112" t="s">
        <v>3093</v>
      </c>
      <c r="D187" s="112" t="s">
        <v>4069</v>
      </c>
      <c r="F187" s="112" t="s">
        <v>4102</v>
      </c>
    </row>
    <row r="188" spans="2:6">
      <c r="B188" s="112" t="s">
        <v>3634</v>
      </c>
      <c r="C188" s="112" t="s">
        <v>3094</v>
      </c>
      <c r="D188" s="112" t="s">
        <v>4067</v>
      </c>
      <c r="F188" s="112" t="s">
        <v>4099</v>
      </c>
    </row>
    <row r="189" spans="2:6">
      <c r="B189" s="112" t="s">
        <v>3635</v>
      </c>
      <c r="C189" s="112" t="s">
        <v>3095</v>
      </c>
      <c r="D189" s="112" t="s">
        <v>4076</v>
      </c>
      <c r="F189" s="112" t="s">
        <v>4100</v>
      </c>
    </row>
    <row r="190" spans="2:6">
      <c r="B190" s="112" t="s">
        <v>3636</v>
      </c>
      <c r="C190" s="112" t="s">
        <v>3096</v>
      </c>
      <c r="D190" s="112" t="s">
        <v>4067</v>
      </c>
      <c r="F190" s="112" t="s">
        <v>4099</v>
      </c>
    </row>
    <row r="191" spans="2:6">
      <c r="B191" s="112" t="s">
        <v>3637</v>
      </c>
      <c r="C191" s="112" t="s">
        <v>3097</v>
      </c>
      <c r="D191" s="112" t="s">
        <v>4067</v>
      </c>
      <c r="F191" s="112" t="s">
        <v>4099</v>
      </c>
    </row>
    <row r="192" spans="2:6">
      <c r="B192" s="112" t="s">
        <v>3638</v>
      </c>
      <c r="C192" s="112" t="s">
        <v>3098</v>
      </c>
      <c r="D192" s="112" t="s">
        <v>4073</v>
      </c>
      <c r="F192" s="112" t="s">
        <v>4105</v>
      </c>
    </row>
    <row r="193" spans="2:6">
      <c r="B193" s="112" t="s">
        <v>3639</v>
      </c>
      <c r="C193" s="112" t="s">
        <v>3099</v>
      </c>
      <c r="D193" s="112" t="s">
        <v>4074</v>
      </c>
      <c r="F193" s="112" t="s">
        <v>4100</v>
      </c>
    </row>
    <row r="194" spans="2:6">
      <c r="B194" s="112" t="s">
        <v>3640</v>
      </c>
      <c r="C194" s="112" t="s">
        <v>3100</v>
      </c>
      <c r="D194" s="112" t="s">
        <v>4076</v>
      </c>
      <c r="F194" s="112" t="s">
        <v>4100</v>
      </c>
    </row>
    <row r="195" spans="2:6">
      <c r="B195" s="112" t="s">
        <v>3641</v>
      </c>
      <c r="C195" s="112" t="s">
        <v>3101</v>
      </c>
      <c r="D195" s="112" t="s">
        <v>4075</v>
      </c>
      <c r="F195" s="112" t="s">
        <v>4106</v>
      </c>
    </row>
    <row r="196" spans="2:6">
      <c r="B196" s="112" t="s">
        <v>3642</v>
      </c>
      <c r="C196" s="112" t="s">
        <v>3102</v>
      </c>
      <c r="D196" s="112" t="s">
        <v>4075</v>
      </c>
      <c r="F196" s="112" t="s">
        <v>4106</v>
      </c>
    </row>
    <row r="197" spans="2:6">
      <c r="B197" s="112" t="s">
        <v>3643</v>
      </c>
      <c r="C197" s="112" t="s">
        <v>3103</v>
      </c>
      <c r="D197" s="112" t="s">
        <v>4080</v>
      </c>
      <c r="F197" s="112" t="s">
        <v>4099</v>
      </c>
    </row>
    <row r="198" spans="2:6">
      <c r="B198" s="112" t="s">
        <v>3644</v>
      </c>
      <c r="C198" s="112" t="s">
        <v>3104</v>
      </c>
      <c r="D198" s="112" t="s">
        <v>4067</v>
      </c>
      <c r="F198" s="112" t="s">
        <v>4099</v>
      </c>
    </row>
    <row r="199" spans="2:6">
      <c r="B199" s="112" t="s">
        <v>3645</v>
      </c>
      <c r="C199" s="112" t="s">
        <v>3105</v>
      </c>
      <c r="D199" s="112" t="s">
        <v>4074</v>
      </c>
      <c r="F199" s="112" t="s">
        <v>4100</v>
      </c>
    </row>
    <row r="200" spans="2:6">
      <c r="B200" s="112" t="s">
        <v>3646</v>
      </c>
      <c r="C200" s="112" t="s">
        <v>3106</v>
      </c>
      <c r="D200" s="112" t="s">
        <v>4068</v>
      </c>
      <c r="F200" s="112" t="s">
        <v>4100</v>
      </c>
    </row>
    <row r="201" spans="2:6">
      <c r="B201" s="112" t="s">
        <v>3647</v>
      </c>
      <c r="C201" s="112" t="s">
        <v>3107</v>
      </c>
      <c r="D201" s="112" t="s">
        <v>4079</v>
      </c>
      <c r="F201" s="112" t="s">
        <v>4103</v>
      </c>
    </row>
    <row r="202" spans="2:6">
      <c r="B202" s="112" t="s">
        <v>3648</v>
      </c>
      <c r="C202" s="112" t="s">
        <v>3108</v>
      </c>
      <c r="D202" s="112" t="s">
        <v>4068</v>
      </c>
      <c r="F202" s="112" t="s">
        <v>4100</v>
      </c>
    </row>
    <row r="203" spans="2:6">
      <c r="B203" s="112" t="s">
        <v>3649</v>
      </c>
      <c r="C203" s="112" t="s">
        <v>3109</v>
      </c>
      <c r="D203" s="112" t="s">
        <v>4067</v>
      </c>
      <c r="F203" s="112" t="s">
        <v>4099</v>
      </c>
    </row>
    <row r="204" spans="2:6">
      <c r="B204" s="112" t="s">
        <v>3650</v>
      </c>
      <c r="C204" s="112" t="s">
        <v>3110</v>
      </c>
      <c r="D204" s="112" t="s">
        <v>4071</v>
      </c>
      <c r="F204" s="112" t="s">
        <v>4103</v>
      </c>
    </row>
    <row r="205" spans="2:6">
      <c r="B205" s="112" t="s">
        <v>3651</v>
      </c>
      <c r="C205" s="112" t="s">
        <v>3111</v>
      </c>
      <c r="D205" s="112" t="s">
        <v>4067</v>
      </c>
      <c r="F205" s="112" t="s">
        <v>4099</v>
      </c>
    </row>
    <row r="206" spans="2:6">
      <c r="B206" s="112" t="s">
        <v>3652</v>
      </c>
      <c r="C206" s="112" t="s">
        <v>3112</v>
      </c>
      <c r="D206" s="112" t="s">
        <v>4075</v>
      </c>
      <c r="F206" s="112" t="s">
        <v>4106</v>
      </c>
    </row>
    <row r="207" spans="2:6">
      <c r="B207" s="112" t="s">
        <v>3653</v>
      </c>
      <c r="C207" s="112" t="s">
        <v>3113</v>
      </c>
      <c r="D207" s="112" t="s">
        <v>4067</v>
      </c>
      <c r="F207" s="112" t="s">
        <v>4099</v>
      </c>
    </row>
    <row r="208" spans="2:6">
      <c r="B208" s="112" t="s">
        <v>3654</v>
      </c>
      <c r="C208" s="112" t="s">
        <v>3114</v>
      </c>
      <c r="D208" s="112" t="s">
        <v>4074</v>
      </c>
      <c r="F208" s="112" t="s">
        <v>4100</v>
      </c>
    </row>
    <row r="209" spans="2:6">
      <c r="B209" s="112" t="s">
        <v>3655</v>
      </c>
      <c r="C209" s="112" t="s">
        <v>3115</v>
      </c>
      <c r="D209" s="112" t="s">
        <v>4068</v>
      </c>
      <c r="F209" s="112" t="s">
        <v>4100</v>
      </c>
    </row>
    <row r="210" spans="2:6">
      <c r="B210" s="112" t="s">
        <v>3656</v>
      </c>
      <c r="C210" s="112" t="s">
        <v>3116</v>
      </c>
      <c r="D210" s="112" t="s">
        <v>4079</v>
      </c>
      <c r="F210" s="112" t="s">
        <v>4103</v>
      </c>
    </row>
    <row r="211" spans="2:6">
      <c r="B211" s="112" t="s">
        <v>3657</v>
      </c>
      <c r="C211" s="112" t="s">
        <v>3117</v>
      </c>
      <c r="D211" s="112" t="s">
        <v>4076</v>
      </c>
      <c r="F211" s="112" t="s">
        <v>4100</v>
      </c>
    </row>
    <row r="212" spans="2:6">
      <c r="B212" s="112" t="s">
        <v>3658</v>
      </c>
      <c r="C212" s="112" t="s">
        <v>3118</v>
      </c>
      <c r="D212" s="112" t="s">
        <v>4077</v>
      </c>
      <c r="F212" s="112" t="s">
        <v>4103</v>
      </c>
    </row>
    <row r="213" spans="2:6">
      <c r="B213" s="112" t="s">
        <v>3659</v>
      </c>
      <c r="C213" s="112" t="s">
        <v>3119</v>
      </c>
      <c r="D213" s="112" t="s">
        <v>4067</v>
      </c>
      <c r="F213" s="112" t="s">
        <v>4099</v>
      </c>
    </row>
    <row r="214" spans="2:6">
      <c r="B214" s="112" t="s">
        <v>3660</v>
      </c>
      <c r="C214" s="112" t="s">
        <v>3120</v>
      </c>
      <c r="D214" s="112" t="s">
        <v>4067</v>
      </c>
      <c r="F214" s="112" t="s">
        <v>4099</v>
      </c>
    </row>
    <row r="215" spans="2:6">
      <c r="B215" s="112" t="s">
        <v>3661</v>
      </c>
      <c r="C215" s="112" t="s">
        <v>3121</v>
      </c>
      <c r="D215" s="112" t="s">
        <v>4071</v>
      </c>
      <c r="F215" s="112" t="s">
        <v>4103</v>
      </c>
    </row>
    <row r="216" spans="2:6">
      <c r="B216" s="112" t="s">
        <v>3662</v>
      </c>
      <c r="C216" s="112" t="s">
        <v>3122</v>
      </c>
      <c r="D216" s="112" t="s">
        <v>4077</v>
      </c>
      <c r="F216" s="112" t="s">
        <v>4103</v>
      </c>
    </row>
    <row r="217" spans="2:6">
      <c r="B217" s="112" t="s">
        <v>3663</v>
      </c>
      <c r="C217" s="112" t="s">
        <v>3123</v>
      </c>
      <c r="D217" s="112" t="s">
        <v>4067</v>
      </c>
      <c r="F217" s="112" t="s">
        <v>4099</v>
      </c>
    </row>
    <row r="218" spans="2:6">
      <c r="B218" s="112" t="s">
        <v>3664</v>
      </c>
      <c r="C218" s="112" t="s">
        <v>3124</v>
      </c>
      <c r="D218" s="112" t="s">
        <v>4071</v>
      </c>
      <c r="F218" s="112" t="s">
        <v>4103</v>
      </c>
    </row>
    <row r="219" spans="2:6">
      <c r="B219" s="112" t="s">
        <v>3665</v>
      </c>
      <c r="C219" s="112" t="s">
        <v>3125</v>
      </c>
      <c r="D219" s="112" t="s">
        <v>4068</v>
      </c>
      <c r="F219" s="112" t="s">
        <v>4100</v>
      </c>
    </row>
    <row r="220" spans="2:6">
      <c r="B220" s="112" t="s">
        <v>3666</v>
      </c>
      <c r="C220" s="112" t="s">
        <v>3126</v>
      </c>
      <c r="D220" s="112" t="s">
        <v>4074</v>
      </c>
      <c r="F220" s="112" t="s">
        <v>4100</v>
      </c>
    </row>
    <row r="221" spans="2:6">
      <c r="B221" s="112" t="s">
        <v>3667</v>
      </c>
      <c r="C221" s="112" t="s">
        <v>3127</v>
      </c>
      <c r="D221" s="112" t="s">
        <v>4067</v>
      </c>
      <c r="F221" s="112" t="s">
        <v>4099</v>
      </c>
    </row>
    <row r="222" spans="2:6">
      <c r="B222" s="112" t="s">
        <v>3668</v>
      </c>
      <c r="C222" s="112" t="s">
        <v>3128</v>
      </c>
      <c r="D222" s="112" t="s">
        <v>4071</v>
      </c>
      <c r="F222" s="112" t="s">
        <v>4103</v>
      </c>
    </row>
    <row r="223" spans="2:6">
      <c r="B223" s="112" t="s">
        <v>3669</v>
      </c>
      <c r="C223" s="112" t="s">
        <v>3129</v>
      </c>
      <c r="D223" s="112" t="s">
        <v>4076</v>
      </c>
      <c r="F223" s="112" t="s">
        <v>4100</v>
      </c>
    </row>
    <row r="224" spans="2:6">
      <c r="B224" s="112" t="s">
        <v>3670</v>
      </c>
      <c r="C224" s="112" t="s">
        <v>3130</v>
      </c>
      <c r="D224" s="112" t="s">
        <v>4071</v>
      </c>
      <c r="F224" s="112" t="s">
        <v>4103</v>
      </c>
    </row>
    <row r="225" spans="2:6">
      <c r="B225" s="112" t="s">
        <v>3671</v>
      </c>
      <c r="C225" s="112" t="s">
        <v>3131</v>
      </c>
      <c r="D225" s="112" t="s">
        <v>4067</v>
      </c>
      <c r="F225" s="112" t="s">
        <v>4099</v>
      </c>
    </row>
    <row r="226" spans="2:6">
      <c r="B226" s="112" t="s">
        <v>3672</v>
      </c>
      <c r="C226" s="112" t="s">
        <v>3132</v>
      </c>
      <c r="D226" s="112" t="s">
        <v>4075</v>
      </c>
      <c r="F226" s="112" t="s">
        <v>4106</v>
      </c>
    </row>
    <row r="227" spans="2:6">
      <c r="B227" s="112" t="s">
        <v>3673</v>
      </c>
      <c r="C227" s="112" t="s">
        <v>3133</v>
      </c>
      <c r="D227" s="112" t="s">
        <v>4069</v>
      </c>
      <c r="F227" s="112" t="s">
        <v>4102</v>
      </c>
    </row>
    <row r="228" spans="2:6">
      <c r="B228" s="112" t="s">
        <v>3674</v>
      </c>
      <c r="C228" s="112" t="s">
        <v>3134</v>
      </c>
      <c r="D228" s="112" t="s">
        <v>4069</v>
      </c>
      <c r="F228" s="112" t="s">
        <v>4102</v>
      </c>
    </row>
    <row r="229" spans="2:6">
      <c r="B229" s="112" t="s">
        <v>3675</v>
      </c>
      <c r="C229" s="112" t="s">
        <v>3135</v>
      </c>
      <c r="D229" s="112" t="s">
        <v>4067</v>
      </c>
      <c r="F229" s="112" t="s">
        <v>4099</v>
      </c>
    </row>
    <row r="230" spans="2:6">
      <c r="B230" s="112" t="s">
        <v>3676</v>
      </c>
      <c r="C230" s="112" t="s">
        <v>3136</v>
      </c>
      <c r="D230" s="112" t="s">
        <v>4068</v>
      </c>
      <c r="F230" s="112" t="s">
        <v>4100</v>
      </c>
    </row>
    <row r="231" spans="2:6">
      <c r="B231" s="112" t="s">
        <v>3677</v>
      </c>
      <c r="C231" s="112" t="s">
        <v>3137</v>
      </c>
      <c r="D231" s="112" t="s">
        <v>4076</v>
      </c>
      <c r="F231" s="112" t="s">
        <v>4100</v>
      </c>
    </row>
    <row r="232" spans="2:6">
      <c r="B232" s="112" t="s">
        <v>3678</v>
      </c>
      <c r="C232" s="112" t="s">
        <v>3138</v>
      </c>
      <c r="D232" s="112" t="s">
        <v>4067</v>
      </c>
      <c r="F232" s="112" t="s">
        <v>4099</v>
      </c>
    </row>
    <row r="233" spans="2:6">
      <c r="B233" s="112" t="s">
        <v>3679</v>
      </c>
      <c r="C233" s="112" t="s">
        <v>3139</v>
      </c>
      <c r="D233" s="112" t="s">
        <v>4078</v>
      </c>
      <c r="F233" s="112" t="s">
        <v>4103</v>
      </c>
    </row>
    <row r="234" spans="2:6">
      <c r="B234" s="112" t="s">
        <v>3680</v>
      </c>
      <c r="C234" s="112" t="s">
        <v>3140</v>
      </c>
      <c r="D234" s="112" t="s">
        <v>4067</v>
      </c>
      <c r="F234" s="112" t="s">
        <v>4099</v>
      </c>
    </row>
    <row r="235" spans="2:6">
      <c r="B235" s="112" t="s">
        <v>3681</v>
      </c>
      <c r="C235" s="112" t="s">
        <v>3141</v>
      </c>
      <c r="D235" s="112" t="s">
        <v>4071</v>
      </c>
      <c r="F235" s="112" t="s">
        <v>4103</v>
      </c>
    </row>
    <row r="236" spans="2:6">
      <c r="B236" s="112" t="s">
        <v>3682</v>
      </c>
      <c r="C236" s="112" t="s">
        <v>3142</v>
      </c>
      <c r="D236" s="112" t="s">
        <v>4077</v>
      </c>
      <c r="F236" s="112" t="s">
        <v>4103</v>
      </c>
    </row>
    <row r="237" spans="2:6">
      <c r="B237" s="112" t="s">
        <v>3683</v>
      </c>
      <c r="C237" s="112" t="s">
        <v>3143</v>
      </c>
      <c r="D237" s="112" t="s">
        <v>4069</v>
      </c>
      <c r="F237" s="112" t="s">
        <v>4102</v>
      </c>
    </row>
    <row r="238" spans="2:6">
      <c r="B238" s="112" t="s">
        <v>3684</v>
      </c>
      <c r="C238" s="112" t="s">
        <v>3144</v>
      </c>
      <c r="D238" s="112" t="s">
        <v>4072</v>
      </c>
      <c r="F238" s="112" t="s">
        <v>4103</v>
      </c>
    </row>
    <row r="239" spans="2:6">
      <c r="B239" s="112" t="s">
        <v>3685</v>
      </c>
      <c r="C239" s="112" t="s">
        <v>3145</v>
      </c>
      <c r="D239" s="112" t="s">
        <v>4070</v>
      </c>
      <c r="F239" s="112" t="s">
        <v>4099</v>
      </c>
    </row>
    <row r="240" spans="2:6">
      <c r="B240" s="112" t="s">
        <v>3686</v>
      </c>
      <c r="C240" s="112" t="s">
        <v>3146</v>
      </c>
      <c r="D240" s="112" t="s">
        <v>4069</v>
      </c>
      <c r="F240" s="112" t="s">
        <v>4102</v>
      </c>
    </row>
    <row r="241" spans="2:6">
      <c r="B241" s="112" t="s">
        <v>3687</v>
      </c>
      <c r="C241" s="112" t="s">
        <v>3147</v>
      </c>
      <c r="D241" s="112" t="s">
        <v>4076</v>
      </c>
      <c r="F241" s="112" t="s">
        <v>4100</v>
      </c>
    </row>
    <row r="242" spans="2:6">
      <c r="B242" s="112" t="s">
        <v>3688</v>
      </c>
      <c r="C242" s="112" t="s">
        <v>3148</v>
      </c>
      <c r="D242" s="112" t="s">
        <v>4077</v>
      </c>
      <c r="F242" s="112" t="s">
        <v>4103</v>
      </c>
    </row>
    <row r="243" spans="2:6">
      <c r="B243" s="112" t="s">
        <v>3689</v>
      </c>
      <c r="C243" s="112" t="s">
        <v>3149</v>
      </c>
      <c r="D243" s="112" t="s">
        <v>4070</v>
      </c>
      <c r="F243" s="112" t="s">
        <v>4099</v>
      </c>
    </row>
    <row r="244" spans="2:6">
      <c r="B244" s="112" t="s">
        <v>3690</v>
      </c>
      <c r="C244" s="112" t="s">
        <v>3150</v>
      </c>
      <c r="D244" s="112" t="s">
        <v>4077</v>
      </c>
      <c r="F244" s="112" t="s">
        <v>4103</v>
      </c>
    </row>
    <row r="245" spans="2:6">
      <c r="B245" s="112" t="s">
        <v>3691</v>
      </c>
      <c r="C245" s="112" t="s">
        <v>3151</v>
      </c>
      <c r="D245" s="112" t="s">
        <v>4075</v>
      </c>
      <c r="F245" s="112" t="s">
        <v>4106</v>
      </c>
    </row>
    <row r="246" spans="2:6">
      <c r="B246" s="112" t="s">
        <v>3692</v>
      </c>
      <c r="C246" s="112" t="s">
        <v>3152</v>
      </c>
      <c r="D246" s="112" t="s">
        <v>4075</v>
      </c>
      <c r="F246" s="112" t="s">
        <v>4106</v>
      </c>
    </row>
    <row r="247" spans="2:6">
      <c r="B247" s="112" t="s">
        <v>3693</v>
      </c>
      <c r="C247" s="112" t="s">
        <v>3153</v>
      </c>
      <c r="D247" s="112" t="s">
        <v>4067</v>
      </c>
      <c r="F247" s="112" t="s">
        <v>4099</v>
      </c>
    </row>
    <row r="248" spans="2:6">
      <c r="B248" s="112" t="s">
        <v>3694</v>
      </c>
      <c r="C248" s="112" t="s">
        <v>3154</v>
      </c>
      <c r="D248" s="112" t="s">
        <v>4075</v>
      </c>
      <c r="F248" s="112" t="s">
        <v>4106</v>
      </c>
    </row>
    <row r="249" spans="2:6">
      <c r="B249" s="112" t="s">
        <v>3695</v>
      </c>
      <c r="C249" s="112" t="s">
        <v>3155</v>
      </c>
      <c r="D249" s="112" t="s">
        <v>4071</v>
      </c>
      <c r="F249" s="112" t="s">
        <v>4103</v>
      </c>
    </row>
    <row r="250" spans="2:6">
      <c r="B250" s="112" t="s">
        <v>3696</v>
      </c>
      <c r="C250" s="112" t="s">
        <v>3156</v>
      </c>
      <c r="D250" s="112" t="s">
        <v>4068</v>
      </c>
      <c r="F250" s="112" t="s">
        <v>4100</v>
      </c>
    </row>
    <row r="251" spans="2:6">
      <c r="B251" s="112" t="s">
        <v>3697</v>
      </c>
      <c r="C251" s="112" t="s">
        <v>3157</v>
      </c>
      <c r="D251" s="112" t="s">
        <v>4071</v>
      </c>
      <c r="F251" s="112" t="s">
        <v>4103</v>
      </c>
    </row>
    <row r="252" spans="2:6">
      <c r="B252" s="112" t="s">
        <v>3698</v>
      </c>
      <c r="C252" s="112" t="s">
        <v>3158</v>
      </c>
      <c r="D252" s="112" t="s">
        <v>4073</v>
      </c>
      <c r="F252" s="112" t="s">
        <v>4105</v>
      </c>
    </row>
    <row r="253" spans="2:6">
      <c r="B253" s="112" t="s">
        <v>3699</v>
      </c>
      <c r="C253" s="112" t="s">
        <v>3159</v>
      </c>
      <c r="D253" s="112" t="s">
        <v>4075</v>
      </c>
      <c r="F253" s="112" t="s">
        <v>4106</v>
      </c>
    </row>
    <row r="254" spans="2:6">
      <c r="B254" s="112" t="s">
        <v>3700</v>
      </c>
      <c r="C254" s="112" t="s">
        <v>3160</v>
      </c>
      <c r="D254" s="112" t="s">
        <v>4070</v>
      </c>
      <c r="F254" s="112" t="s">
        <v>4099</v>
      </c>
    </row>
    <row r="255" spans="2:6">
      <c r="B255" s="112" t="s">
        <v>3701</v>
      </c>
      <c r="C255" s="112" t="s">
        <v>3161</v>
      </c>
      <c r="D255" s="112" t="s">
        <v>4067</v>
      </c>
      <c r="F255" s="112" t="s">
        <v>4099</v>
      </c>
    </row>
    <row r="256" spans="2:6">
      <c r="B256" s="112" t="s">
        <v>3702</v>
      </c>
      <c r="C256" s="112" t="s">
        <v>3162</v>
      </c>
      <c r="D256" s="112" t="s">
        <v>4068</v>
      </c>
      <c r="F256" s="112" t="s">
        <v>4100</v>
      </c>
    </row>
    <row r="257" spans="2:6">
      <c r="B257" s="112" t="s">
        <v>3703</v>
      </c>
      <c r="C257" s="112" t="s">
        <v>3163</v>
      </c>
      <c r="D257" s="112" t="s">
        <v>4067</v>
      </c>
      <c r="F257" s="112" t="s">
        <v>4099</v>
      </c>
    </row>
    <row r="258" spans="2:6">
      <c r="B258" s="112" t="s">
        <v>3704</v>
      </c>
      <c r="C258" s="112" t="s">
        <v>3164</v>
      </c>
      <c r="D258" s="112" t="s">
        <v>4074</v>
      </c>
      <c r="F258" s="112" t="s">
        <v>4100</v>
      </c>
    </row>
    <row r="259" spans="2:6">
      <c r="B259" s="112" t="s">
        <v>3705</v>
      </c>
      <c r="C259" s="112" t="s">
        <v>3165</v>
      </c>
      <c r="D259" s="112" t="s">
        <v>4078</v>
      </c>
      <c r="F259" s="112" t="s">
        <v>4103</v>
      </c>
    </row>
    <row r="260" spans="2:6">
      <c r="B260" s="112" t="s">
        <v>66</v>
      </c>
      <c r="C260" s="112" t="s">
        <v>67</v>
      </c>
      <c r="D260" s="112" t="s">
        <v>4080</v>
      </c>
      <c r="F260" s="112" t="s">
        <v>4099</v>
      </c>
    </row>
    <row r="261" spans="2:6">
      <c r="B261" s="112" t="s">
        <v>3706</v>
      </c>
      <c r="C261" s="112" t="s">
        <v>3166</v>
      </c>
      <c r="D261" s="112" t="s">
        <v>4067</v>
      </c>
      <c r="F261" s="112" t="s">
        <v>4099</v>
      </c>
    </row>
    <row r="262" spans="2:6">
      <c r="B262" s="112" t="s">
        <v>3707</v>
      </c>
      <c r="C262" s="112" t="s">
        <v>3167</v>
      </c>
      <c r="D262" s="112" t="s">
        <v>4078</v>
      </c>
      <c r="F262" s="112" t="s">
        <v>4103</v>
      </c>
    </row>
    <row r="263" spans="2:6">
      <c r="B263" s="112" t="s">
        <v>3708</v>
      </c>
      <c r="C263" s="112" t="s">
        <v>3168</v>
      </c>
      <c r="D263" s="112" t="s">
        <v>4070</v>
      </c>
      <c r="F263" s="112" t="s">
        <v>4099</v>
      </c>
    </row>
    <row r="264" spans="2:6">
      <c r="B264" s="112" t="s">
        <v>3709</v>
      </c>
      <c r="C264" s="112" t="s">
        <v>3169</v>
      </c>
      <c r="D264" s="112" t="s">
        <v>4075</v>
      </c>
      <c r="F264" s="112" t="s">
        <v>4106</v>
      </c>
    </row>
    <row r="265" spans="2:6">
      <c r="B265" s="112" t="s">
        <v>3710</v>
      </c>
      <c r="C265" s="112" t="s">
        <v>3170</v>
      </c>
      <c r="D265" s="112" t="s">
        <v>4067</v>
      </c>
      <c r="F265" s="112" t="s">
        <v>4099</v>
      </c>
    </row>
    <row r="266" spans="2:6">
      <c r="B266" s="112" t="s">
        <v>3711</v>
      </c>
      <c r="C266" s="112" t="s">
        <v>3171</v>
      </c>
      <c r="D266" s="112" t="s">
        <v>4078</v>
      </c>
      <c r="F266" s="112" t="s">
        <v>4103</v>
      </c>
    </row>
    <row r="267" spans="2:6">
      <c r="B267" s="112" t="s">
        <v>3712</v>
      </c>
      <c r="C267" s="112" t="s">
        <v>3172</v>
      </c>
      <c r="D267" s="112" t="s">
        <v>4067</v>
      </c>
      <c r="F267" s="112" t="s">
        <v>4099</v>
      </c>
    </row>
    <row r="268" spans="2:6">
      <c r="B268" s="112" t="s">
        <v>3713</v>
      </c>
      <c r="C268" s="112" t="s">
        <v>3173</v>
      </c>
      <c r="D268" s="112" t="s">
        <v>4071</v>
      </c>
      <c r="F268" s="112" t="s">
        <v>4103</v>
      </c>
    </row>
    <row r="269" spans="2:6">
      <c r="B269" s="112" t="s">
        <v>3714</v>
      </c>
      <c r="C269" s="112" t="s">
        <v>3174</v>
      </c>
      <c r="D269" s="112" t="s">
        <v>4071</v>
      </c>
      <c r="F269" s="112" t="s">
        <v>4103</v>
      </c>
    </row>
    <row r="270" spans="2:6">
      <c r="C270" s="112" t="s">
        <v>3175</v>
      </c>
    </row>
    <row r="271" spans="2:6">
      <c r="B271" s="112" t="s">
        <v>3715</v>
      </c>
      <c r="C271" s="112" t="s">
        <v>3176</v>
      </c>
      <c r="D271" s="112" t="s">
        <v>4067</v>
      </c>
      <c r="F271" s="112" t="s">
        <v>4099</v>
      </c>
    </row>
    <row r="272" spans="2:6">
      <c r="B272" s="112" t="s">
        <v>3716</v>
      </c>
      <c r="C272" s="112" t="s">
        <v>3177</v>
      </c>
      <c r="D272" s="112" t="s">
        <v>4077</v>
      </c>
      <c r="F272" s="112" t="s">
        <v>4103</v>
      </c>
    </row>
    <row r="273" spans="2:6">
      <c r="B273" s="112" t="s">
        <v>3717</v>
      </c>
      <c r="C273" s="112" t="s">
        <v>3178</v>
      </c>
      <c r="D273" s="112" t="s">
        <v>4075</v>
      </c>
      <c r="F273" s="112" t="s">
        <v>4106</v>
      </c>
    </row>
    <row r="274" spans="2:6">
      <c r="B274" s="112" t="s">
        <v>3718</v>
      </c>
      <c r="C274" s="112" t="s">
        <v>3179</v>
      </c>
      <c r="D274" s="112" t="s">
        <v>4075</v>
      </c>
      <c r="F274" s="112" t="s">
        <v>4106</v>
      </c>
    </row>
    <row r="275" spans="2:6">
      <c r="B275" s="112" t="s">
        <v>3719</v>
      </c>
      <c r="C275" s="112" t="s">
        <v>3180</v>
      </c>
      <c r="D275" s="112" t="s">
        <v>4078</v>
      </c>
      <c r="F275" s="112" t="s">
        <v>4103</v>
      </c>
    </row>
    <row r="276" spans="2:6">
      <c r="B276" s="112" t="s">
        <v>3720</v>
      </c>
      <c r="C276" s="112" t="s">
        <v>3181</v>
      </c>
      <c r="D276" s="112" t="s">
        <v>4074</v>
      </c>
      <c r="F276" s="112" t="s">
        <v>4100</v>
      </c>
    </row>
    <row r="277" spans="2:6">
      <c r="B277" s="112" t="s">
        <v>3721</v>
      </c>
      <c r="C277" s="112" t="s">
        <v>3182</v>
      </c>
      <c r="D277" s="112" t="s">
        <v>4077</v>
      </c>
      <c r="F277" s="112" t="s">
        <v>4103</v>
      </c>
    </row>
    <row r="278" spans="2:6">
      <c r="B278" s="112" t="s">
        <v>3722</v>
      </c>
      <c r="C278" s="112" t="s">
        <v>3183</v>
      </c>
      <c r="D278" s="112" t="s">
        <v>4071</v>
      </c>
      <c r="F278" s="112" t="s">
        <v>4103</v>
      </c>
    </row>
    <row r="279" spans="2:6">
      <c r="B279" s="112" t="s">
        <v>3723</v>
      </c>
      <c r="C279" s="112" t="s">
        <v>3184</v>
      </c>
      <c r="D279" s="112" t="s">
        <v>4075</v>
      </c>
      <c r="F279" s="112" t="s">
        <v>4106</v>
      </c>
    </row>
    <row r="280" spans="2:6">
      <c r="B280" s="112" t="s">
        <v>3724</v>
      </c>
      <c r="C280" s="112" t="s">
        <v>3185</v>
      </c>
      <c r="D280" s="112" t="s">
        <v>4075</v>
      </c>
      <c r="F280" s="112" t="s">
        <v>4106</v>
      </c>
    </row>
    <row r="281" spans="2:6">
      <c r="B281" s="112" t="s">
        <v>3725</v>
      </c>
      <c r="C281" s="112" t="s">
        <v>3186</v>
      </c>
      <c r="D281" s="112" t="s">
        <v>4067</v>
      </c>
      <c r="F281" s="112" t="s">
        <v>4099</v>
      </c>
    </row>
    <row r="282" spans="2:6">
      <c r="B282" s="112" t="s">
        <v>3726</v>
      </c>
      <c r="C282" s="112" t="s">
        <v>3187</v>
      </c>
      <c r="D282" s="112" t="s">
        <v>4072</v>
      </c>
      <c r="F282" s="112" t="s">
        <v>4103</v>
      </c>
    </row>
    <row r="283" spans="2:6">
      <c r="B283" s="112" t="s">
        <v>3727</v>
      </c>
      <c r="C283" s="112" t="s">
        <v>3188</v>
      </c>
      <c r="D283" s="112" t="s">
        <v>4071</v>
      </c>
      <c r="F283" s="112" t="s">
        <v>4103</v>
      </c>
    </row>
    <row r="284" spans="2:6">
      <c r="B284" s="112" t="s">
        <v>3728</v>
      </c>
      <c r="C284" s="112" t="s">
        <v>3189</v>
      </c>
      <c r="D284" s="112" t="s">
        <v>4079</v>
      </c>
      <c r="F284" s="112" t="s">
        <v>4103</v>
      </c>
    </row>
    <row r="285" spans="2:6">
      <c r="B285" s="112" t="s">
        <v>3729</v>
      </c>
      <c r="C285" s="112" t="s">
        <v>3190</v>
      </c>
      <c r="D285" s="112" t="s">
        <v>4075</v>
      </c>
      <c r="F285" s="112" t="s">
        <v>4106</v>
      </c>
    </row>
    <row r="286" spans="2:6">
      <c r="B286" s="112" t="s">
        <v>3730</v>
      </c>
      <c r="C286" s="112" t="s">
        <v>3191</v>
      </c>
      <c r="D286" s="112" t="s">
        <v>4079</v>
      </c>
      <c r="F286" s="112" t="s">
        <v>4103</v>
      </c>
    </row>
    <row r="287" spans="2:6">
      <c r="B287" s="112" t="s">
        <v>3731</v>
      </c>
      <c r="C287" s="112" t="s">
        <v>3192</v>
      </c>
      <c r="D287" s="112" t="s">
        <v>4075</v>
      </c>
      <c r="F287" s="112" t="s">
        <v>4106</v>
      </c>
    </row>
    <row r="288" spans="2:6">
      <c r="B288" s="112" t="s">
        <v>3732</v>
      </c>
      <c r="C288" s="112" t="s">
        <v>3193</v>
      </c>
      <c r="D288" s="112" t="s">
        <v>4070</v>
      </c>
      <c r="F288" s="112" t="s">
        <v>4099</v>
      </c>
    </row>
    <row r="289" spans="2:6">
      <c r="B289" s="112" t="s">
        <v>3733</v>
      </c>
      <c r="C289" s="112" t="s">
        <v>3194</v>
      </c>
      <c r="D289" s="112" t="s">
        <v>4073</v>
      </c>
      <c r="F289" s="112" t="s">
        <v>4105</v>
      </c>
    </row>
    <row r="290" spans="2:6">
      <c r="B290" s="112" t="s">
        <v>3734</v>
      </c>
      <c r="C290" s="112" t="s">
        <v>3195</v>
      </c>
      <c r="D290" s="112" t="s">
        <v>4067</v>
      </c>
      <c r="F290" s="112" t="s">
        <v>4099</v>
      </c>
    </row>
    <row r="291" spans="2:6">
      <c r="B291" s="112" t="s">
        <v>3735</v>
      </c>
      <c r="C291" s="112" t="s">
        <v>3196</v>
      </c>
      <c r="D291" s="112" t="s">
        <v>4067</v>
      </c>
      <c r="F291" s="112" t="s">
        <v>4099</v>
      </c>
    </row>
    <row r="292" spans="2:6">
      <c r="B292" s="112" t="s">
        <v>3736</v>
      </c>
      <c r="C292" s="112" t="s">
        <v>3197</v>
      </c>
      <c r="D292" s="112" t="s">
        <v>4075</v>
      </c>
      <c r="F292" s="112" t="s">
        <v>4106</v>
      </c>
    </row>
    <row r="293" spans="2:6">
      <c r="B293" s="112" t="s">
        <v>3737</v>
      </c>
      <c r="C293" s="112" t="s">
        <v>3198</v>
      </c>
      <c r="D293" s="112" t="s">
        <v>4069</v>
      </c>
      <c r="F293" s="112" t="s">
        <v>4102</v>
      </c>
    </row>
    <row r="294" spans="2:6">
      <c r="B294" s="112" t="s">
        <v>3738</v>
      </c>
      <c r="C294" s="112" t="s">
        <v>3199</v>
      </c>
      <c r="D294" s="112" t="s">
        <v>4079</v>
      </c>
      <c r="F294" s="112" t="s">
        <v>4103</v>
      </c>
    </row>
    <row r="295" spans="2:6">
      <c r="B295" s="112" t="s">
        <v>3739</v>
      </c>
      <c r="C295" s="112" t="s">
        <v>3200</v>
      </c>
      <c r="D295" s="112" t="s">
        <v>4075</v>
      </c>
      <c r="F295" s="112" t="s">
        <v>4106</v>
      </c>
    </row>
    <row r="296" spans="2:6">
      <c r="B296" s="112" t="s">
        <v>3740</v>
      </c>
      <c r="C296" s="112" t="s">
        <v>3201</v>
      </c>
      <c r="D296" s="112" t="s">
        <v>4069</v>
      </c>
      <c r="F296" s="112" t="s">
        <v>4102</v>
      </c>
    </row>
    <row r="297" spans="2:6">
      <c r="B297" s="112" t="s">
        <v>3741</v>
      </c>
      <c r="C297" s="112" t="s">
        <v>3202</v>
      </c>
      <c r="D297" s="112" t="s">
        <v>4079</v>
      </c>
      <c r="F297" s="112" t="s">
        <v>4103</v>
      </c>
    </row>
    <row r="298" spans="2:6">
      <c r="B298" s="112" t="s">
        <v>3742</v>
      </c>
      <c r="C298" s="112" t="s">
        <v>3203</v>
      </c>
      <c r="D298" s="112" t="s">
        <v>4075</v>
      </c>
      <c r="F298" s="112" t="s">
        <v>4106</v>
      </c>
    </row>
    <row r="299" spans="2:6">
      <c r="B299" s="112" t="s">
        <v>3743</v>
      </c>
      <c r="C299" s="112" t="s">
        <v>3204</v>
      </c>
      <c r="D299" s="112" t="s">
        <v>4070</v>
      </c>
      <c r="F299" s="112" t="s">
        <v>4099</v>
      </c>
    </row>
    <row r="300" spans="2:6">
      <c r="B300" s="112" t="s">
        <v>3744</v>
      </c>
      <c r="C300" s="112" t="s">
        <v>3205</v>
      </c>
      <c r="D300" s="112" t="s">
        <v>4074</v>
      </c>
      <c r="F300" s="112" t="s">
        <v>4100</v>
      </c>
    </row>
    <row r="301" spans="2:6">
      <c r="B301" s="112" t="s">
        <v>3745</v>
      </c>
      <c r="C301" s="112" t="s">
        <v>3206</v>
      </c>
    </row>
    <row r="302" spans="2:6">
      <c r="B302" s="112" t="s">
        <v>3746</v>
      </c>
      <c r="C302" s="112" t="s">
        <v>3207</v>
      </c>
      <c r="D302" s="112" t="s">
        <v>4075</v>
      </c>
      <c r="F302" s="112" t="s">
        <v>4106</v>
      </c>
    </row>
    <row r="303" spans="2:6">
      <c r="B303" s="112" t="s">
        <v>3747</v>
      </c>
      <c r="C303" s="112" t="s">
        <v>3208</v>
      </c>
      <c r="D303" s="112" t="s">
        <v>4075</v>
      </c>
      <c r="F303" s="112" t="s">
        <v>4106</v>
      </c>
    </row>
    <row r="304" spans="2:6">
      <c r="B304" s="112" t="s">
        <v>3748</v>
      </c>
      <c r="C304" s="112" t="s">
        <v>3209</v>
      </c>
      <c r="D304" s="112" t="s">
        <v>4067</v>
      </c>
      <c r="F304" s="112" t="s">
        <v>4099</v>
      </c>
    </row>
    <row r="305" spans="2:6">
      <c r="B305" s="112" t="s">
        <v>3749</v>
      </c>
      <c r="C305" s="112" t="s">
        <v>3210</v>
      </c>
      <c r="D305" s="112" t="s">
        <v>4072</v>
      </c>
      <c r="F305" s="112" t="s">
        <v>4103</v>
      </c>
    </row>
    <row r="306" spans="2:6">
      <c r="B306" s="112" t="s">
        <v>3750</v>
      </c>
      <c r="C306" s="112" t="s">
        <v>3211</v>
      </c>
      <c r="D306" s="112" t="s">
        <v>4077</v>
      </c>
      <c r="F306" s="112" t="s">
        <v>4103</v>
      </c>
    </row>
    <row r="307" spans="2:6">
      <c r="B307" s="112" t="s">
        <v>3751</v>
      </c>
      <c r="C307" s="112" t="s">
        <v>3212</v>
      </c>
      <c r="D307" s="112" t="s">
        <v>4068</v>
      </c>
      <c r="F307" s="112" t="s">
        <v>4100</v>
      </c>
    </row>
    <row r="308" spans="2:6">
      <c r="B308" s="112" t="s">
        <v>3752</v>
      </c>
      <c r="C308" s="112" t="s">
        <v>3213</v>
      </c>
      <c r="D308" s="112" t="s">
        <v>4073</v>
      </c>
      <c r="F308" s="112" t="s">
        <v>4105</v>
      </c>
    </row>
    <row r="309" spans="2:6">
      <c r="B309" s="112" t="s">
        <v>3753</v>
      </c>
      <c r="C309" s="112" t="s">
        <v>3214</v>
      </c>
      <c r="D309" s="112" t="s">
        <v>4079</v>
      </c>
      <c r="F309" s="112" t="s">
        <v>4103</v>
      </c>
    </row>
    <row r="310" spans="2:6">
      <c r="B310" s="112" t="s">
        <v>3754</v>
      </c>
      <c r="C310" s="112" t="s">
        <v>3215</v>
      </c>
      <c r="D310" s="112" t="s">
        <v>4073</v>
      </c>
      <c r="F310" s="112" t="s">
        <v>4105</v>
      </c>
    </row>
    <row r="311" spans="2:6">
      <c r="B311" s="112" t="s">
        <v>3755</v>
      </c>
      <c r="C311" s="112" t="s">
        <v>3216</v>
      </c>
      <c r="D311" s="112" t="s">
        <v>4073</v>
      </c>
      <c r="F311" s="112" t="s">
        <v>4105</v>
      </c>
    </row>
    <row r="312" spans="2:6">
      <c r="C312" s="112" t="s">
        <v>3217</v>
      </c>
    </row>
    <row r="313" spans="2:6">
      <c r="B313" s="112" t="s">
        <v>3756</v>
      </c>
      <c r="C313" s="112" t="s">
        <v>3218</v>
      </c>
      <c r="D313" s="112" t="s">
        <v>4070</v>
      </c>
      <c r="F313" s="112" t="s">
        <v>4099</v>
      </c>
    </row>
    <row r="314" spans="2:6">
      <c r="B314" s="112" t="s">
        <v>3757</v>
      </c>
      <c r="C314" s="112" t="s">
        <v>3219</v>
      </c>
      <c r="D314" s="112" t="s">
        <v>4075</v>
      </c>
      <c r="F314" s="112" t="s">
        <v>4106</v>
      </c>
    </row>
    <row r="315" spans="2:6">
      <c r="B315" s="112" t="s">
        <v>3758</v>
      </c>
      <c r="C315" s="112" t="s">
        <v>3220</v>
      </c>
      <c r="D315" s="112" t="s">
        <v>4077</v>
      </c>
      <c r="F315" s="112" t="s">
        <v>4103</v>
      </c>
    </row>
    <row r="316" spans="2:6">
      <c r="B316" s="112" t="s">
        <v>3759</v>
      </c>
      <c r="C316" s="112" t="s">
        <v>3221</v>
      </c>
      <c r="D316" s="112" t="s">
        <v>4074</v>
      </c>
      <c r="F316" s="112" t="s">
        <v>4100</v>
      </c>
    </row>
    <row r="317" spans="2:6">
      <c r="B317" s="112" t="s">
        <v>3760</v>
      </c>
      <c r="C317" s="112" t="s">
        <v>3222</v>
      </c>
      <c r="D317" s="112" t="s">
        <v>4067</v>
      </c>
      <c r="F317" s="112" t="s">
        <v>4099</v>
      </c>
    </row>
    <row r="318" spans="2:6">
      <c r="B318" s="112" t="s">
        <v>3761</v>
      </c>
      <c r="C318" s="112" t="s">
        <v>3223</v>
      </c>
      <c r="D318" s="112" t="s">
        <v>4070</v>
      </c>
      <c r="F318" s="112" t="s">
        <v>4099</v>
      </c>
    </row>
    <row r="319" spans="2:6">
      <c r="B319" s="112" t="s">
        <v>3762</v>
      </c>
      <c r="C319" s="112" t="s">
        <v>3224</v>
      </c>
      <c r="D319" s="112" t="s">
        <v>4068</v>
      </c>
      <c r="F319" s="112" t="s">
        <v>4100</v>
      </c>
    </row>
    <row r="320" spans="2:6">
      <c r="B320" s="112" t="s">
        <v>3763</v>
      </c>
      <c r="C320" s="112" t="s">
        <v>3225</v>
      </c>
      <c r="D320" s="112" t="s">
        <v>4068</v>
      </c>
      <c r="F320" s="112" t="s">
        <v>4100</v>
      </c>
    </row>
    <row r="321" spans="2:6">
      <c r="B321" s="112" t="s">
        <v>3764</v>
      </c>
      <c r="C321" s="112" t="s">
        <v>3226</v>
      </c>
      <c r="D321" s="112" t="s">
        <v>4068</v>
      </c>
      <c r="F321" s="112" t="s">
        <v>4100</v>
      </c>
    </row>
    <row r="322" spans="2:6">
      <c r="B322" s="112" t="s">
        <v>3765</v>
      </c>
      <c r="C322" s="112" t="s">
        <v>3227</v>
      </c>
      <c r="D322" s="112" t="s">
        <v>4068</v>
      </c>
      <c r="F322" s="112" t="s">
        <v>4100</v>
      </c>
    </row>
    <row r="323" spans="2:6">
      <c r="B323" s="112" t="s">
        <v>3766</v>
      </c>
      <c r="C323" s="112" t="s">
        <v>3228</v>
      </c>
      <c r="D323" s="112" t="s">
        <v>4071</v>
      </c>
      <c r="F323" s="112" t="s">
        <v>4103</v>
      </c>
    </row>
    <row r="324" spans="2:6">
      <c r="B324" s="112" t="s">
        <v>3767</v>
      </c>
      <c r="C324" s="112" t="s">
        <v>3229</v>
      </c>
      <c r="D324" s="112" t="s">
        <v>4079</v>
      </c>
      <c r="F324" s="112" t="s">
        <v>4103</v>
      </c>
    </row>
    <row r="325" spans="2:6">
      <c r="B325" s="112" t="s">
        <v>3768</v>
      </c>
      <c r="C325" s="112" t="s">
        <v>3230</v>
      </c>
      <c r="D325" s="112" t="s">
        <v>4078</v>
      </c>
      <c r="F325" s="112" t="s">
        <v>4103</v>
      </c>
    </row>
    <row r="326" spans="2:6">
      <c r="B326" s="112" t="s">
        <v>3769</v>
      </c>
      <c r="C326" s="112" t="s">
        <v>3231</v>
      </c>
      <c r="D326" s="112" t="s">
        <v>4068</v>
      </c>
      <c r="F326" s="112" t="s">
        <v>4100</v>
      </c>
    </row>
    <row r="327" spans="2:6">
      <c r="B327" s="112" t="s">
        <v>3770</v>
      </c>
      <c r="C327" s="112" t="s">
        <v>3232</v>
      </c>
      <c r="D327" s="112" t="s">
        <v>4075</v>
      </c>
      <c r="F327" s="112" t="s">
        <v>4106</v>
      </c>
    </row>
    <row r="328" spans="2:6">
      <c r="B328" s="112" t="s">
        <v>3771</v>
      </c>
      <c r="C328" s="112" t="s">
        <v>3233</v>
      </c>
      <c r="D328" s="112" t="s">
        <v>4067</v>
      </c>
      <c r="F328" s="112" t="s">
        <v>4099</v>
      </c>
    </row>
    <row r="329" spans="2:6">
      <c r="B329" s="112" t="s">
        <v>3772</v>
      </c>
      <c r="C329" s="112" t="s">
        <v>3234</v>
      </c>
      <c r="D329" s="112" t="s">
        <v>4067</v>
      </c>
      <c r="F329" s="112" t="s">
        <v>4099</v>
      </c>
    </row>
    <row r="330" spans="2:6">
      <c r="B330" s="112" t="s">
        <v>3773</v>
      </c>
      <c r="C330" s="112" t="s">
        <v>3235</v>
      </c>
      <c r="D330" s="112" t="s">
        <v>4075</v>
      </c>
      <c r="F330" s="112" t="s">
        <v>4106</v>
      </c>
    </row>
    <row r="331" spans="2:6">
      <c r="B331" s="112" t="s">
        <v>3774</v>
      </c>
      <c r="C331" s="112" t="s">
        <v>3236</v>
      </c>
      <c r="D331" s="112" t="s">
        <v>4067</v>
      </c>
      <c r="F331" s="112" t="s">
        <v>4099</v>
      </c>
    </row>
    <row r="332" spans="2:6">
      <c r="B332" s="112" t="s">
        <v>3775</v>
      </c>
      <c r="C332" s="112" t="s">
        <v>3237</v>
      </c>
      <c r="D332" s="112" t="s">
        <v>4067</v>
      </c>
      <c r="F332" s="112" t="s">
        <v>4099</v>
      </c>
    </row>
    <row r="333" spans="2:6">
      <c r="B333" s="112" t="s">
        <v>3776</v>
      </c>
      <c r="C333" s="112" t="s">
        <v>3238</v>
      </c>
      <c r="D333" s="112" t="s">
        <v>4079</v>
      </c>
      <c r="F333" s="112" t="s">
        <v>4103</v>
      </c>
    </row>
    <row r="334" spans="2:6">
      <c r="B334" s="112" t="s">
        <v>3777</v>
      </c>
      <c r="C334" s="112" t="s">
        <v>3239</v>
      </c>
      <c r="D334" s="112" t="s">
        <v>4068</v>
      </c>
      <c r="F334" s="112" t="s">
        <v>4100</v>
      </c>
    </row>
    <row r="335" spans="2:6">
      <c r="B335" s="112" t="s">
        <v>3778</v>
      </c>
      <c r="C335" s="112" t="s">
        <v>3240</v>
      </c>
      <c r="D335" s="112" t="s">
        <v>4075</v>
      </c>
      <c r="F335" s="112" t="s">
        <v>4106</v>
      </c>
    </row>
    <row r="336" spans="2:6">
      <c r="B336" s="112" t="s">
        <v>3779</v>
      </c>
      <c r="C336" s="112" t="s">
        <v>3241</v>
      </c>
      <c r="D336" s="112" t="s">
        <v>4067</v>
      </c>
      <c r="F336" s="112" t="s">
        <v>4099</v>
      </c>
    </row>
    <row r="337" spans="2:6">
      <c r="B337" s="112" t="s">
        <v>3780</v>
      </c>
      <c r="C337" s="112" t="s">
        <v>3242</v>
      </c>
      <c r="D337" s="112" t="s">
        <v>4075</v>
      </c>
      <c r="F337" s="112" t="s">
        <v>4106</v>
      </c>
    </row>
    <row r="338" spans="2:6">
      <c r="B338" s="112" t="s">
        <v>3781</v>
      </c>
      <c r="C338" s="112" t="s">
        <v>3243</v>
      </c>
      <c r="D338" s="112" t="s">
        <v>4071</v>
      </c>
      <c r="F338" s="112" t="s">
        <v>4103</v>
      </c>
    </row>
    <row r="339" spans="2:6">
      <c r="B339" s="112" t="s">
        <v>3782</v>
      </c>
      <c r="C339" s="112" t="s">
        <v>3244</v>
      </c>
      <c r="D339" s="112" t="s">
        <v>4067</v>
      </c>
      <c r="F339" s="112" t="s">
        <v>4099</v>
      </c>
    </row>
    <row r="340" spans="2:6">
      <c r="B340" s="112" t="s">
        <v>3783</v>
      </c>
      <c r="C340" s="112" t="s">
        <v>3245</v>
      </c>
      <c r="D340" s="112" t="s">
        <v>4077</v>
      </c>
      <c r="F340" s="112" t="s">
        <v>4103</v>
      </c>
    </row>
    <row r="341" spans="2:6">
      <c r="B341" s="112" t="s">
        <v>3784</v>
      </c>
      <c r="C341" s="112" t="s">
        <v>3246</v>
      </c>
      <c r="D341" s="112" t="s">
        <v>4067</v>
      </c>
      <c r="F341" s="112" t="s">
        <v>4099</v>
      </c>
    </row>
    <row r="342" spans="2:6">
      <c r="B342" s="112" t="s">
        <v>3785</v>
      </c>
      <c r="C342" s="112" t="s">
        <v>3247</v>
      </c>
      <c r="D342" s="112" t="s">
        <v>4069</v>
      </c>
      <c r="F342" s="112" t="s">
        <v>4102</v>
      </c>
    </row>
    <row r="343" spans="2:6">
      <c r="B343" s="112" t="s">
        <v>3786</v>
      </c>
      <c r="C343" s="112" t="s">
        <v>3248</v>
      </c>
      <c r="D343" s="112" t="s">
        <v>4076</v>
      </c>
      <c r="F343" s="112" t="s">
        <v>4100</v>
      </c>
    </row>
    <row r="344" spans="2:6">
      <c r="B344" s="112" t="s">
        <v>3787</v>
      </c>
      <c r="C344" s="112" t="s">
        <v>3249</v>
      </c>
      <c r="D344" s="112" t="s">
        <v>4078</v>
      </c>
      <c r="F344" s="112" t="s">
        <v>4103</v>
      </c>
    </row>
    <row r="345" spans="2:6">
      <c r="B345" s="112" t="s">
        <v>3788</v>
      </c>
      <c r="C345" s="112" t="s">
        <v>3250</v>
      </c>
    </row>
    <row r="346" spans="2:6">
      <c r="B346" s="112" t="s">
        <v>3789</v>
      </c>
      <c r="C346" s="112" t="s">
        <v>3251</v>
      </c>
      <c r="D346" s="112" t="s">
        <v>4076</v>
      </c>
      <c r="F346" s="112" t="s">
        <v>4100</v>
      </c>
    </row>
    <row r="347" spans="2:6">
      <c r="B347" s="112" t="s">
        <v>3790</v>
      </c>
      <c r="C347" s="112" t="s">
        <v>3252</v>
      </c>
      <c r="D347" s="112" t="s">
        <v>4071</v>
      </c>
      <c r="F347" s="112" t="s">
        <v>4103</v>
      </c>
    </row>
    <row r="348" spans="2:6">
      <c r="B348" s="112" t="s">
        <v>3791</v>
      </c>
      <c r="C348" s="112" t="s">
        <v>3253</v>
      </c>
      <c r="D348" s="112" t="s">
        <v>4076</v>
      </c>
      <c r="F348" s="112" t="s">
        <v>4100</v>
      </c>
    </row>
    <row r="349" spans="2:6">
      <c r="B349" s="112" t="s">
        <v>3792</v>
      </c>
      <c r="C349" s="112" t="s">
        <v>3254</v>
      </c>
      <c r="D349" s="112" t="s">
        <v>4078</v>
      </c>
      <c r="F349" s="112" t="s">
        <v>4103</v>
      </c>
    </row>
    <row r="350" spans="2:6">
      <c r="B350" s="112" t="s">
        <v>3793</v>
      </c>
      <c r="C350" s="112" t="s">
        <v>3255</v>
      </c>
      <c r="D350" s="112" t="s">
        <v>4071</v>
      </c>
      <c r="F350" s="112" t="s">
        <v>4103</v>
      </c>
    </row>
    <row r="351" spans="2:6">
      <c r="B351" s="112" t="s">
        <v>3794</v>
      </c>
      <c r="C351" s="112" t="s">
        <v>3256</v>
      </c>
      <c r="D351" s="112" t="s">
        <v>4068</v>
      </c>
      <c r="F351" s="112" t="s">
        <v>4100</v>
      </c>
    </row>
    <row r="352" spans="2:6">
      <c r="B352" s="112" t="s">
        <v>3795</v>
      </c>
      <c r="C352" s="112" t="s">
        <v>3257</v>
      </c>
      <c r="D352" s="112" t="s">
        <v>4068</v>
      </c>
      <c r="F352" s="112" t="s">
        <v>4100</v>
      </c>
    </row>
    <row r="353" spans="2:6">
      <c r="B353" s="112" t="s">
        <v>3796</v>
      </c>
      <c r="C353" s="112" t="s">
        <v>3258</v>
      </c>
      <c r="D353" s="112" t="s">
        <v>4074</v>
      </c>
      <c r="F353" s="112" t="s">
        <v>4100</v>
      </c>
    </row>
    <row r="354" spans="2:6">
      <c r="B354" s="112" t="s">
        <v>3797</v>
      </c>
      <c r="C354" s="112" t="s">
        <v>3259</v>
      </c>
      <c r="D354" s="112" t="s">
        <v>4076</v>
      </c>
      <c r="F354" s="112" t="s">
        <v>4100</v>
      </c>
    </row>
    <row r="355" spans="2:6">
      <c r="B355" s="112" t="s">
        <v>3798</v>
      </c>
      <c r="C355" s="112" t="s">
        <v>3260</v>
      </c>
      <c r="D355" s="112" t="s">
        <v>4073</v>
      </c>
      <c r="F355" s="112" t="s">
        <v>4105</v>
      </c>
    </row>
    <row r="356" spans="2:6">
      <c r="B356" s="112" t="s">
        <v>3799</v>
      </c>
      <c r="C356" s="112" t="s">
        <v>3261</v>
      </c>
      <c r="D356" s="112" t="s">
        <v>4077</v>
      </c>
      <c r="F356" s="112" t="s">
        <v>4103</v>
      </c>
    </row>
    <row r="357" spans="2:6">
      <c r="B357" s="112" t="s">
        <v>3800</v>
      </c>
      <c r="C357" s="112" t="s">
        <v>3262</v>
      </c>
      <c r="D357" s="112" t="s">
        <v>4078</v>
      </c>
      <c r="F357" s="112" t="s">
        <v>4103</v>
      </c>
    </row>
    <row r="358" spans="2:6">
      <c r="B358" s="112" t="s">
        <v>3801</v>
      </c>
      <c r="C358" s="112" t="s">
        <v>3263</v>
      </c>
      <c r="D358" s="112" t="s">
        <v>4067</v>
      </c>
      <c r="F358" s="112" t="s">
        <v>4099</v>
      </c>
    </row>
    <row r="359" spans="2:6">
      <c r="B359" s="112" t="s">
        <v>3802</v>
      </c>
      <c r="C359" s="112" t="s">
        <v>3264</v>
      </c>
      <c r="D359" s="112" t="s">
        <v>4068</v>
      </c>
      <c r="F359" s="112" t="s">
        <v>4100</v>
      </c>
    </row>
    <row r="360" spans="2:6">
      <c r="B360" s="112" t="s">
        <v>3803</v>
      </c>
      <c r="C360" s="112" t="s">
        <v>3265</v>
      </c>
      <c r="D360" s="112" t="s">
        <v>4068</v>
      </c>
      <c r="F360" s="112" t="s">
        <v>4100</v>
      </c>
    </row>
    <row r="361" spans="2:6">
      <c r="B361" s="112" t="s">
        <v>3804</v>
      </c>
      <c r="C361" s="112" t="s">
        <v>3266</v>
      </c>
      <c r="D361" s="112" t="s">
        <v>4078</v>
      </c>
      <c r="F361" s="112" t="s">
        <v>4103</v>
      </c>
    </row>
    <row r="362" spans="2:6">
      <c r="B362" s="112" t="s">
        <v>3805</v>
      </c>
      <c r="C362" s="112" t="s">
        <v>3267</v>
      </c>
      <c r="D362" s="112" t="s">
        <v>4067</v>
      </c>
      <c r="F362" s="112" t="s">
        <v>4099</v>
      </c>
    </row>
    <row r="363" spans="2:6">
      <c r="B363" s="112" t="s">
        <v>3806</v>
      </c>
      <c r="C363" s="112" t="s">
        <v>3268</v>
      </c>
      <c r="D363" s="112" t="s">
        <v>4075</v>
      </c>
      <c r="F363" s="112" t="s">
        <v>4106</v>
      </c>
    </row>
    <row r="364" spans="2:6">
      <c r="B364" s="112" t="s">
        <v>3807</v>
      </c>
      <c r="C364" s="112" t="s">
        <v>3269</v>
      </c>
      <c r="D364" s="112" t="s">
        <v>4067</v>
      </c>
      <c r="F364" s="112" t="s">
        <v>4099</v>
      </c>
    </row>
    <row r="365" spans="2:6">
      <c r="B365" s="112" t="s">
        <v>3808</v>
      </c>
      <c r="C365" s="112" t="s">
        <v>3270</v>
      </c>
      <c r="D365" s="112" t="s">
        <v>4071</v>
      </c>
      <c r="F365" s="112" t="s">
        <v>4103</v>
      </c>
    </row>
    <row r="366" spans="2:6">
      <c r="B366" s="112" t="s">
        <v>3809</v>
      </c>
      <c r="C366" s="112" t="s">
        <v>3271</v>
      </c>
      <c r="D366" s="112" t="s">
        <v>4068</v>
      </c>
      <c r="F366" s="112" t="s">
        <v>4100</v>
      </c>
    </row>
    <row r="367" spans="2:6">
      <c r="B367" s="112" t="s">
        <v>3810</v>
      </c>
      <c r="C367" s="112" t="s">
        <v>3272</v>
      </c>
      <c r="D367" s="112" t="s">
        <v>4076</v>
      </c>
      <c r="F367" s="112" t="s">
        <v>4100</v>
      </c>
    </row>
    <row r="368" spans="2:6">
      <c r="B368" s="112" t="s">
        <v>3811</v>
      </c>
      <c r="C368" s="112" t="s">
        <v>3273</v>
      </c>
      <c r="D368" s="112" t="s">
        <v>4070</v>
      </c>
      <c r="F368" s="112" t="s">
        <v>4099</v>
      </c>
    </row>
    <row r="369" spans="2:6">
      <c r="B369" s="112" t="s">
        <v>3812</v>
      </c>
      <c r="C369" s="112" t="s">
        <v>3274</v>
      </c>
      <c r="D369" s="112" t="s">
        <v>4071</v>
      </c>
      <c r="F369" s="112" t="s">
        <v>4103</v>
      </c>
    </row>
    <row r="370" spans="2:6">
      <c r="B370" s="112" t="s">
        <v>3813</v>
      </c>
      <c r="C370" s="112" t="s">
        <v>3275</v>
      </c>
      <c r="D370" s="112" t="s">
        <v>4074</v>
      </c>
      <c r="F370" s="112" t="s">
        <v>4100</v>
      </c>
    </row>
    <row r="371" spans="2:6">
      <c r="B371" s="112" t="s">
        <v>3814</v>
      </c>
      <c r="C371" s="112" t="s">
        <v>3276</v>
      </c>
      <c r="D371" s="112" t="s">
        <v>4078</v>
      </c>
      <c r="F371" s="112" t="s">
        <v>4103</v>
      </c>
    </row>
    <row r="372" spans="2:6">
      <c r="B372" s="112" t="s">
        <v>3815</v>
      </c>
      <c r="C372" s="112" t="s">
        <v>3277</v>
      </c>
      <c r="D372" s="112" t="s">
        <v>4079</v>
      </c>
      <c r="F372" s="112" t="s">
        <v>4103</v>
      </c>
    </row>
    <row r="373" spans="2:6">
      <c r="B373" s="112" t="s">
        <v>3816</v>
      </c>
      <c r="C373" s="112" t="s">
        <v>3278</v>
      </c>
      <c r="D373" s="112" t="s">
        <v>4069</v>
      </c>
      <c r="F373" s="112" t="s">
        <v>4102</v>
      </c>
    </row>
    <row r="374" spans="2:6">
      <c r="B374" s="112" t="s">
        <v>3817</v>
      </c>
      <c r="C374" s="112" t="s">
        <v>3279</v>
      </c>
      <c r="D374" s="112" t="s">
        <v>4068</v>
      </c>
      <c r="F374" s="112" t="s">
        <v>4100</v>
      </c>
    </row>
    <row r="375" spans="2:6">
      <c r="B375" s="112" t="s">
        <v>3818</v>
      </c>
      <c r="C375" s="112" t="s">
        <v>3280</v>
      </c>
      <c r="D375" s="112" t="s">
        <v>4075</v>
      </c>
      <c r="F375" s="112" t="s">
        <v>4106</v>
      </c>
    </row>
    <row r="376" spans="2:6">
      <c r="B376" s="112" t="s">
        <v>3819</v>
      </c>
      <c r="C376" s="112" t="s">
        <v>3281</v>
      </c>
      <c r="D376" s="112" t="s">
        <v>4067</v>
      </c>
      <c r="F376" s="112" t="s">
        <v>4099</v>
      </c>
    </row>
    <row r="377" spans="2:6">
      <c r="B377" s="112" t="s">
        <v>3820</v>
      </c>
      <c r="C377" s="112" t="s">
        <v>3282</v>
      </c>
      <c r="D377" s="112" t="s">
        <v>4075</v>
      </c>
      <c r="F377" s="112" t="s">
        <v>4106</v>
      </c>
    </row>
    <row r="378" spans="2:6">
      <c r="B378" s="112" t="s">
        <v>3821</v>
      </c>
      <c r="C378" s="112" t="s">
        <v>3283</v>
      </c>
      <c r="D378" s="112" t="s">
        <v>4073</v>
      </c>
      <c r="F378" s="112" t="s">
        <v>4105</v>
      </c>
    </row>
    <row r="379" spans="2:6">
      <c r="B379" s="112" t="s">
        <v>3822</v>
      </c>
      <c r="C379" s="112" t="s">
        <v>3284</v>
      </c>
      <c r="D379" s="112" t="s">
        <v>4078</v>
      </c>
      <c r="F379" s="112" t="s">
        <v>4103</v>
      </c>
    </row>
    <row r="380" spans="2:6">
      <c r="B380" s="112" t="s">
        <v>68</v>
      </c>
      <c r="C380" s="112" t="s">
        <v>69</v>
      </c>
      <c r="D380" s="112" t="s">
        <v>4071</v>
      </c>
      <c r="F380" s="112" t="s">
        <v>4103</v>
      </c>
    </row>
    <row r="381" spans="2:6">
      <c r="B381" s="112" t="s">
        <v>3823</v>
      </c>
      <c r="C381" s="112" t="s">
        <v>3285</v>
      </c>
      <c r="D381" s="112" t="s">
        <v>4075</v>
      </c>
      <c r="F381" s="112" t="s">
        <v>4106</v>
      </c>
    </row>
    <row r="382" spans="2:6">
      <c r="B382" s="112" t="s">
        <v>3824</v>
      </c>
      <c r="C382" s="112" t="s">
        <v>3286</v>
      </c>
      <c r="D382" s="112" t="s">
        <v>4076</v>
      </c>
      <c r="F382" s="112" t="s">
        <v>4100</v>
      </c>
    </row>
    <row r="383" spans="2:6">
      <c r="B383" s="112" t="s">
        <v>3825</v>
      </c>
      <c r="C383" s="112" t="s">
        <v>3287</v>
      </c>
      <c r="D383" s="112" t="s">
        <v>4078</v>
      </c>
      <c r="F383" s="112" t="s">
        <v>4103</v>
      </c>
    </row>
    <row r="384" spans="2:6">
      <c r="B384" s="112" t="s">
        <v>3826</v>
      </c>
      <c r="C384" s="112" t="s">
        <v>3288</v>
      </c>
      <c r="D384" s="112" t="s">
        <v>4074</v>
      </c>
      <c r="F384" s="112" t="s">
        <v>4100</v>
      </c>
    </row>
    <row r="385" spans="2:6">
      <c r="B385" s="112" t="s">
        <v>3827</v>
      </c>
      <c r="C385" s="112" t="s">
        <v>3289</v>
      </c>
      <c r="D385" s="112" t="s">
        <v>4067</v>
      </c>
      <c r="F385" s="112" t="s">
        <v>4099</v>
      </c>
    </row>
    <row r="386" spans="2:6">
      <c r="B386" s="112" t="s">
        <v>3828</v>
      </c>
      <c r="C386" s="112" t="s">
        <v>3290</v>
      </c>
      <c r="D386" s="112" t="s">
        <v>4071</v>
      </c>
      <c r="F386" s="112" t="s">
        <v>4103</v>
      </c>
    </row>
    <row r="387" spans="2:6">
      <c r="B387" s="112" t="s">
        <v>3829</v>
      </c>
      <c r="C387" s="112" t="s">
        <v>3291</v>
      </c>
      <c r="D387" s="112" t="s">
        <v>4075</v>
      </c>
      <c r="F387" s="112" t="s">
        <v>4106</v>
      </c>
    </row>
    <row r="388" spans="2:6">
      <c r="B388" s="112" t="s">
        <v>3830</v>
      </c>
      <c r="C388" s="112" t="s">
        <v>3292</v>
      </c>
      <c r="D388" s="112" t="s">
        <v>4067</v>
      </c>
      <c r="F388" s="112" t="s">
        <v>4099</v>
      </c>
    </row>
    <row r="389" spans="2:6">
      <c r="B389" s="112" t="s">
        <v>3831</v>
      </c>
      <c r="C389" s="112" t="s">
        <v>3293</v>
      </c>
      <c r="D389" s="112" t="s">
        <v>4069</v>
      </c>
      <c r="F389" s="112" t="s">
        <v>4102</v>
      </c>
    </row>
    <row r="390" spans="2:6">
      <c r="B390" s="112" t="s">
        <v>3832</v>
      </c>
      <c r="C390" s="112" t="s">
        <v>3294</v>
      </c>
      <c r="D390" s="112" t="s">
        <v>4068</v>
      </c>
      <c r="F390" s="112" t="s">
        <v>4100</v>
      </c>
    </row>
    <row r="391" spans="2:6">
      <c r="B391" s="112" t="s">
        <v>3833</v>
      </c>
      <c r="C391" s="112" t="s">
        <v>3295</v>
      </c>
      <c r="D391" s="112" t="s">
        <v>4077</v>
      </c>
      <c r="F391" s="112" t="s">
        <v>4103</v>
      </c>
    </row>
    <row r="392" spans="2:6">
      <c r="B392" s="112" t="s">
        <v>3834</v>
      </c>
      <c r="C392" s="112" t="s">
        <v>3296</v>
      </c>
      <c r="D392" s="112" t="s">
        <v>4074</v>
      </c>
      <c r="F392" s="112" t="s">
        <v>4100</v>
      </c>
    </row>
    <row r="393" spans="2:6">
      <c r="B393" s="112" t="s">
        <v>3835</v>
      </c>
      <c r="C393" s="112" t="s">
        <v>3297</v>
      </c>
      <c r="D393" s="112" t="s">
        <v>4076</v>
      </c>
      <c r="F393" s="112" t="s">
        <v>4100</v>
      </c>
    </row>
    <row r="394" spans="2:6">
      <c r="B394" s="112" t="s">
        <v>3836</v>
      </c>
      <c r="C394" s="112" t="s">
        <v>3298</v>
      </c>
      <c r="D394" s="112" t="s">
        <v>4077</v>
      </c>
      <c r="F394" s="112" t="s">
        <v>4103</v>
      </c>
    </row>
    <row r="395" spans="2:6">
      <c r="B395" s="112" t="s">
        <v>3837</v>
      </c>
      <c r="C395" s="112" t="s">
        <v>3299</v>
      </c>
      <c r="D395" s="112" t="s">
        <v>4075</v>
      </c>
      <c r="F395" s="112" t="s">
        <v>4106</v>
      </c>
    </row>
    <row r="396" spans="2:6">
      <c r="B396" s="112" t="s">
        <v>3838</v>
      </c>
      <c r="C396" s="112" t="s">
        <v>3300</v>
      </c>
      <c r="D396" s="112" t="s">
        <v>4069</v>
      </c>
      <c r="F396" s="112" t="s">
        <v>4102</v>
      </c>
    </row>
    <row r="397" spans="2:6">
      <c r="B397" s="112" t="s">
        <v>3839</v>
      </c>
      <c r="C397" s="112" t="s">
        <v>3301</v>
      </c>
      <c r="D397" s="112" t="s">
        <v>4073</v>
      </c>
      <c r="F397" s="112" t="s">
        <v>4105</v>
      </c>
    </row>
    <row r="398" spans="2:6">
      <c r="B398" s="112" t="s">
        <v>3840</v>
      </c>
      <c r="C398" s="112" t="s">
        <v>3302</v>
      </c>
      <c r="D398" s="112" t="s">
        <v>4074</v>
      </c>
      <c r="F398" s="112" t="s">
        <v>4100</v>
      </c>
    </row>
    <row r="399" spans="2:6">
      <c r="B399" s="112" t="s">
        <v>3841</v>
      </c>
      <c r="C399" s="112" t="s">
        <v>3303</v>
      </c>
      <c r="D399" s="112" t="s">
        <v>4077</v>
      </c>
      <c r="F399" s="112" t="s">
        <v>4103</v>
      </c>
    </row>
    <row r="400" spans="2:6">
      <c r="B400" s="112" t="s">
        <v>3842</v>
      </c>
      <c r="C400" s="112" t="s">
        <v>3304</v>
      </c>
      <c r="D400" s="112" t="s">
        <v>4074</v>
      </c>
      <c r="F400" s="112" t="s">
        <v>4100</v>
      </c>
    </row>
    <row r="401" spans="2:6">
      <c r="B401" s="112" t="s">
        <v>3843</v>
      </c>
      <c r="C401" s="112" t="s">
        <v>3305</v>
      </c>
      <c r="D401" s="112" t="s">
        <v>4075</v>
      </c>
      <c r="F401" s="112" t="s">
        <v>4106</v>
      </c>
    </row>
    <row r="402" spans="2:6">
      <c r="B402" s="112" t="s">
        <v>3844</v>
      </c>
      <c r="C402" s="112" t="s">
        <v>3306</v>
      </c>
      <c r="D402" s="112" t="s">
        <v>4067</v>
      </c>
      <c r="F402" s="112" t="s">
        <v>4099</v>
      </c>
    </row>
    <row r="403" spans="2:6">
      <c r="B403" s="112" t="s">
        <v>3845</v>
      </c>
      <c r="C403" s="112" t="s">
        <v>3307</v>
      </c>
      <c r="D403" s="112" t="s">
        <v>4071</v>
      </c>
      <c r="F403" s="112" t="s">
        <v>4103</v>
      </c>
    </row>
    <row r="404" spans="2:6">
      <c r="B404" s="112" t="s">
        <v>3846</v>
      </c>
      <c r="C404" s="112" t="s">
        <v>3308</v>
      </c>
      <c r="D404" s="112" t="s">
        <v>4075</v>
      </c>
      <c r="F404" s="112" t="s">
        <v>4106</v>
      </c>
    </row>
    <row r="405" spans="2:6">
      <c r="B405" s="112" t="s">
        <v>3847</v>
      </c>
      <c r="C405" s="112" t="s">
        <v>3309</v>
      </c>
    </row>
    <row r="406" spans="2:6">
      <c r="B406" s="112" t="s">
        <v>3848</v>
      </c>
      <c r="C406" s="112" t="s">
        <v>3310</v>
      </c>
      <c r="D406" s="112" t="s">
        <v>4078</v>
      </c>
      <c r="F406" s="112" t="s">
        <v>4103</v>
      </c>
    </row>
    <row r="407" spans="2:6">
      <c r="B407" s="112" t="s">
        <v>3849</v>
      </c>
      <c r="C407" s="112" t="s">
        <v>3311</v>
      </c>
      <c r="D407" s="112" t="s">
        <v>4067</v>
      </c>
      <c r="F407" s="112" t="s">
        <v>4099</v>
      </c>
    </row>
    <row r="408" spans="2:6">
      <c r="B408" s="112" t="s">
        <v>3850</v>
      </c>
      <c r="C408" s="112" t="s">
        <v>3312</v>
      </c>
      <c r="D408" s="112" t="s">
        <v>4075</v>
      </c>
      <c r="F408" s="112" t="s">
        <v>4106</v>
      </c>
    </row>
    <row r="409" spans="2:6">
      <c r="B409" s="112" t="s">
        <v>3851</v>
      </c>
      <c r="C409" s="112" t="s">
        <v>3313</v>
      </c>
      <c r="D409" s="112" t="s">
        <v>4071</v>
      </c>
      <c r="F409" s="112" t="s">
        <v>4103</v>
      </c>
    </row>
    <row r="410" spans="2:6">
      <c r="B410" s="112" t="s">
        <v>3852</v>
      </c>
      <c r="C410" s="112" t="s">
        <v>3314</v>
      </c>
      <c r="D410" s="112" t="s">
        <v>4071</v>
      </c>
      <c r="F410" s="112" t="s">
        <v>4103</v>
      </c>
    </row>
    <row r="411" spans="2:6">
      <c r="B411" s="112" t="s">
        <v>3853</v>
      </c>
      <c r="C411" s="112" t="s">
        <v>3315</v>
      </c>
      <c r="D411" s="112" t="s">
        <v>4070</v>
      </c>
      <c r="F411" s="112" t="s">
        <v>4099</v>
      </c>
    </row>
    <row r="412" spans="2:6">
      <c r="B412" s="112" t="s">
        <v>3854</v>
      </c>
      <c r="C412" s="112" t="s">
        <v>3316</v>
      </c>
      <c r="D412" s="112" t="s">
        <v>4067</v>
      </c>
      <c r="F412" s="112" t="s">
        <v>4099</v>
      </c>
    </row>
    <row r="413" spans="2:6">
      <c r="B413" s="112" t="s">
        <v>3855</v>
      </c>
      <c r="C413" s="112" t="s">
        <v>3317</v>
      </c>
      <c r="D413" s="112" t="s">
        <v>4075</v>
      </c>
      <c r="F413" s="112" t="s">
        <v>4106</v>
      </c>
    </row>
    <row r="414" spans="2:6">
      <c r="B414" s="112" t="s">
        <v>3856</v>
      </c>
      <c r="C414" s="112" t="s">
        <v>3318</v>
      </c>
      <c r="D414" s="112" t="s">
        <v>4072</v>
      </c>
      <c r="F414" s="112" t="s">
        <v>4103</v>
      </c>
    </row>
    <row r="415" spans="2:6">
      <c r="B415" s="112" t="s">
        <v>3857</v>
      </c>
      <c r="C415" s="112" t="s">
        <v>3319</v>
      </c>
      <c r="D415" s="112" t="s">
        <v>4069</v>
      </c>
      <c r="F415" s="112" t="s">
        <v>4102</v>
      </c>
    </row>
    <row r="416" spans="2:6">
      <c r="B416" s="112" t="s">
        <v>3858</v>
      </c>
      <c r="C416" s="112" t="s">
        <v>3320</v>
      </c>
      <c r="D416" s="112" t="s">
        <v>4067</v>
      </c>
      <c r="F416" s="112" t="s">
        <v>4099</v>
      </c>
    </row>
    <row r="417" spans="2:6">
      <c r="B417" s="112" t="s">
        <v>3859</v>
      </c>
      <c r="C417" s="112" t="s">
        <v>3321</v>
      </c>
      <c r="D417" s="112" t="s">
        <v>4076</v>
      </c>
      <c r="F417" s="112" t="s">
        <v>4100</v>
      </c>
    </row>
    <row r="418" spans="2:6">
      <c r="B418" s="112" t="s">
        <v>3860</v>
      </c>
      <c r="C418" s="112" t="s">
        <v>3322</v>
      </c>
      <c r="D418" s="112" t="s">
        <v>4079</v>
      </c>
      <c r="F418" s="112" t="s">
        <v>4103</v>
      </c>
    </row>
    <row r="419" spans="2:6">
      <c r="B419" s="112" t="s">
        <v>3861</v>
      </c>
      <c r="C419" s="112" t="s">
        <v>3323</v>
      </c>
      <c r="D419" s="112" t="s">
        <v>4075</v>
      </c>
      <c r="F419" s="112" t="s">
        <v>4106</v>
      </c>
    </row>
    <row r="420" spans="2:6">
      <c r="B420" s="112" t="s">
        <v>3862</v>
      </c>
      <c r="C420" s="112" t="s">
        <v>3324</v>
      </c>
      <c r="D420" s="112" t="s">
        <v>4071</v>
      </c>
      <c r="F420" s="112" t="s">
        <v>4103</v>
      </c>
    </row>
    <row r="421" spans="2:6">
      <c r="B421" s="112" t="s">
        <v>3863</v>
      </c>
      <c r="C421" s="112" t="s">
        <v>3325</v>
      </c>
      <c r="D421" s="112" t="s">
        <v>4070</v>
      </c>
      <c r="F421" s="112" t="s">
        <v>4099</v>
      </c>
    </row>
    <row r="422" spans="2:6">
      <c r="B422" s="112" t="s">
        <v>3864</v>
      </c>
      <c r="C422" s="112" t="s">
        <v>3326</v>
      </c>
      <c r="D422" s="112" t="s">
        <v>4071</v>
      </c>
      <c r="F422" s="112" t="s">
        <v>4103</v>
      </c>
    </row>
    <row r="423" spans="2:6">
      <c r="B423" s="112" t="s">
        <v>3865</v>
      </c>
      <c r="C423" s="112" t="s">
        <v>3327</v>
      </c>
      <c r="D423" s="112" t="s">
        <v>4068</v>
      </c>
      <c r="F423" s="112" t="s">
        <v>4100</v>
      </c>
    </row>
    <row r="424" spans="2:6">
      <c r="B424" s="112" t="s">
        <v>3866</v>
      </c>
      <c r="C424" s="112" t="s">
        <v>3328</v>
      </c>
      <c r="D424" s="112" t="s">
        <v>4070</v>
      </c>
      <c r="F424" s="112" t="s">
        <v>4099</v>
      </c>
    </row>
    <row r="425" spans="2:6">
      <c r="B425" s="112" t="s">
        <v>3867</v>
      </c>
      <c r="C425" s="112" t="s">
        <v>3329</v>
      </c>
      <c r="D425" s="112" t="s">
        <v>4077</v>
      </c>
      <c r="F425" s="112" t="s">
        <v>4103</v>
      </c>
    </row>
    <row r="426" spans="2:6">
      <c r="B426" s="112" t="s">
        <v>3868</v>
      </c>
      <c r="C426" s="112" t="s">
        <v>3330</v>
      </c>
      <c r="D426" s="112" t="s">
        <v>4069</v>
      </c>
      <c r="F426" s="112" t="s">
        <v>4102</v>
      </c>
    </row>
    <row r="427" spans="2:6">
      <c r="B427" s="112" t="s">
        <v>3869</v>
      </c>
      <c r="C427" s="112" t="s">
        <v>3331</v>
      </c>
      <c r="D427" s="112" t="s">
        <v>4067</v>
      </c>
      <c r="F427" s="112" t="s">
        <v>4099</v>
      </c>
    </row>
    <row r="428" spans="2:6">
      <c r="B428" s="112" t="s">
        <v>3870</v>
      </c>
      <c r="C428" s="112" t="s">
        <v>3332</v>
      </c>
      <c r="D428" s="112" t="s">
        <v>4075</v>
      </c>
      <c r="F428" s="112" t="s">
        <v>4106</v>
      </c>
    </row>
    <row r="429" spans="2:6">
      <c r="B429" s="112" t="s">
        <v>3871</v>
      </c>
      <c r="C429" s="112" t="s">
        <v>3333</v>
      </c>
      <c r="D429" s="112" t="s">
        <v>4071</v>
      </c>
      <c r="F429" s="112" t="s">
        <v>4103</v>
      </c>
    </row>
    <row r="430" spans="2:6">
      <c r="B430" s="112" t="s">
        <v>3872</v>
      </c>
      <c r="C430" s="112" t="s">
        <v>3334</v>
      </c>
      <c r="D430" s="112" t="s">
        <v>4070</v>
      </c>
      <c r="F430" s="112" t="s">
        <v>4099</v>
      </c>
    </row>
    <row r="431" spans="2:6">
      <c r="B431" s="112" t="s">
        <v>3873</v>
      </c>
      <c r="C431" s="112" t="s">
        <v>3335</v>
      </c>
      <c r="D431" s="112" t="s">
        <v>4076</v>
      </c>
      <c r="F431" s="112" t="s">
        <v>4100</v>
      </c>
    </row>
    <row r="432" spans="2:6">
      <c r="B432" s="112" t="s">
        <v>3874</v>
      </c>
      <c r="C432" s="112" t="s">
        <v>3336</v>
      </c>
      <c r="D432" s="112" t="s">
        <v>4067</v>
      </c>
      <c r="F432" s="112" t="s">
        <v>4099</v>
      </c>
    </row>
    <row r="433" spans="2:6">
      <c r="B433" s="112" t="s">
        <v>3875</v>
      </c>
      <c r="C433" s="112" t="s">
        <v>3337</v>
      </c>
      <c r="D433" s="112" t="s">
        <v>4074</v>
      </c>
      <c r="F433" s="112" t="s">
        <v>4100</v>
      </c>
    </row>
    <row r="434" spans="2:6">
      <c r="B434" s="112" t="s">
        <v>3876</v>
      </c>
      <c r="C434" s="112" t="s">
        <v>3338</v>
      </c>
      <c r="D434" s="112" t="s">
        <v>4075</v>
      </c>
      <c r="F434" s="112" t="s">
        <v>4106</v>
      </c>
    </row>
    <row r="435" spans="2:6">
      <c r="B435" s="112" t="s">
        <v>3877</v>
      </c>
      <c r="C435" s="112" t="s">
        <v>3339</v>
      </c>
      <c r="D435" s="112" t="s">
        <v>4070</v>
      </c>
      <c r="F435" s="112" t="s">
        <v>4099</v>
      </c>
    </row>
    <row r="436" spans="2:6">
      <c r="B436" s="112" t="s">
        <v>3878</v>
      </c>
      <c r="C436" s="112" t="s">
        <v>3340</v>
      </c>
      <c r="D436" s="112" t="s">
        <v>4075</v>
      </c>
      <c r="F436" s="112" t="s">
        <v>4106</v>
      </c>
    </row>
    <row r="437" spans="2:6">
      <c r="B437" s="112" t="s">
        <v>3879</v>
      </c>
      <c r="C437" s="112" t="s">
        <v>3341</v>
      </c>
      <c r="D437" s="112" t="s">
        <v>4068</v>
      </c>
      <c r="F437" s="112" t="s">
        <v>4100</v>
      </c>
    </row>
    <row r="438" spans="2:6">
      <c r="B438" s="112" t="s">
        <v>3880</v>
      </c>
      <c r="C438" s="112" t="s">
        <v>3342</v>
      </c>
    </row>
    <row r="439" spans="2:6">
      <c r="B439" s="112" t="s">
        <v>3881</v>
      </c>
      <c r="C439" s="112" t="s">
        <v>3343</v>
      </c>
      <c r="D439" s="112" t="s">
        <v>4068</v>
      </c>
      <c r="F439" s="112" t="s">
        <v>4100</v>
      </c>
    </row>
    <row r="440" spans="2:6">
      <c r="B440" s="112" t="s">
        <v>3882</v>
      </c>
      <c r="C440" s="112" t="s">
        <v>3344</v>
      </c>
      <c r="D440" s="112" t="s">
        <v>4067</v>
      </c>
      <c r="F440" s="112" t="s">
        <v>4099</v>
      </c>
    </row>
    <row r="441" spans="2:6">
      <c r="B441" s="112" t="s">
        <v>3883</v>
      </c>
      <c r="C441" s="112" t="s">
        <v>3345</v>
      </c>
      <c r="D441" s="112" t="s">
        <v>4075</v>
      </c>
      <c r="F441" s="112" t="s">
        <v>4106</v>
      </c>
    </row>
    <row r="442" spans="2:6">
      <c r="B442" s="112" t="s">
        <v>3884</v>
      </c>
      <c r="C442" s="112" t="s">
        <v>3346</v>
      </c>
      <c r="D442" s="112" t="s">
        <v>4067</v>
      </c>
      <c r="F442" s="112" t="s">
        <v>4099</v>
      </c>
    </row>
    <row r="443" spans="2:6">
      <c r="B443" s="112" t="s">
        <v>3885</v>
      </c>
      <c r="C443" s="112" t="s">
        <v>3347</v>
      </c>
      <c r="D443" s="112" t="s">
        <v>4067</v>
      </c>
      <c r="F443" s="112" t="s">
        <v>4099</v>
      </c>
    </row>
    <row r="444" spans="2:6">
      <c r="B444" s="112" t="s">
        <v>3886</v>
      </c>
      <c r="C444" s="112" t="s">
        <v>3348</v>
      </c>
      <c r="D444" s="112" t="s">
        <v>4071</v>
      </c>
      <c r="F444" s="112" t="s">
        <v>4103</v>
      </c>
    </row>
    <row r="445" spans="2:6">
      <c r="B445" s="112" t="s">
        <v>3887</v>
      </c>
      <c r="C445" s="112" t="s">
        <v>3349</v>
      </c>
      <c r="D445" s="112" t="s">
        <v>4071</v>
      </c>
      <c r="F445" s="112" t="s">
        <v>4103</v>
      </c>
    </row>
    <row r="446" spans="2:6">
      <c r="B446" s="112" t="s">
        <v>3888</v>
      </c>
      <c r="C446" s="112" t="s">
        <v>3350</v>
      </c>
      <c r="D446" s="112" t="s">
        <v>4073</v>
      </c>
      <c r="F446" s="112" t="s">
        <v>4105</v>
      </c>
    </row>
    <row r="447" spans="2:6">
      <c r="B447" s="112" t="s">
        <v>3889</v>
      </c>
      <c r="C447" s="112" t="s">
        <v>3351</v>
      </c>
      <c r="D447" s="112" t="s">
        <v>4068</v>
      </c>
      <c r="F447" s="112" t="s">
        <v>4100</v>
      </c>
    </row>
    <row r="448" spans="2:6">
      <c r="B448" s="112" t="s">
        <v>3890</v>
      </c>
      <c r="C448" s="112" t="s">
        <v>3352</v>
      </c>
      <c r="D448" s="112" t="s">
        <v>4067</v>
      </c>
      <c r="F448" s="112" t="s">
        <v>4099</v>
      </c>
    </row>
    <row r="449" spans="2:6">
      <c r="B449" s="112" t="s">
        <v>3891</v>
      </c>
      <c r="C449" s="112" t="s">
        <v>3353</v>
      </c>
      <c r="D449" s="112" t="s">
        <v>4069</v>
      </c>
      <c r="F449" s="112" t="s">
        <v>4102</v>
      </c>
    </row>
    <row r="450" spans="2:6">
      <c r="B450" s="112" t="s">
        <v>3892</v>
      </c>
      <c r="C450" s="112" t="s">
        <v>3354</v>
      </c>
      <c r="D450" s="112" t="s">
        <v>4071</v>
      </c>
      <c r="F450" s="112" t="s">
        <v>4103</v>
      </c>
    </row>
    <row r="451" spans="2:6">
      <c r="B451" s="112" t="s">
        <v>3893</v>
      </c>
      <c r="C451" s="112" t="s">
        <v>3355</v>
      </c>
      <c r="D451" s="112" t="s">
        <v>4077</v>
      </c>
      <c r="F451" s="112" t="s">
        <v>4103</v>
      </c>
    </row>
    <row r="452" spans="2:6">
      <c r="B452" s="112" t="s">
        <v>3894</v>
      </c>
      <c r="C452" s="112" t="s">
        <v>3356</v>
      </c>
      <c r="D452" s="112" t="s">
        <v>4077</v>
      </c>
      <c r="F452" s="112" t="s">
        <v>4103</v>
      </c>
    </row>
    <row r="453" spans="2:6">
      <c r="B453" s="112" t="s">
        <v>3895</v>
      </c>
      <c r="C453" s="112" t="s">
        <v>3357</v>
      </c>
      <c r="D453" s="112" t="s">
        <v>4072</v>
      </c>
      <c r="F453" s="112" t="s">
        <v>4103</v>
      </c>
    </row>
    <row r="454" spans="2:6">
      <c r="B454" s="112" t="s">
        <v>3896</v>
      </c>
      <c r="C454" s="112" t="s">
        <v>3358</v>
      </c>
      <c r="D454" s="112" t="s">
        <v>4071</v>
      </c>
      <c r="F454" s="112" t="s">
        <v>4103</v>
      </c>
    </row>
    <row r="455" spans="2:6">
      <c r="B455" s="112" t="s">
        <v>3897</v>
      </c>
      <c r="C455" s="112" t="s">
        <v>3359</v>
      </c>
      <c r="D455" s="112" t="s">
        <v>4067</v>
      </c>
      <c r="F455" s="112" t="s">
        <v>4099</v>
      </c>
    </row>
    <row r="456" spans="2:6">
      <c r="B456" s="112" t="s">
        <v>3898</v>
      </c>
      <c r="C456" s="112" t="s">
        <v>3360</v>
      </c>
      <c r="D456" s="112" t="s">
        <v>4071</v>
      </c>
      <c r="F456" s="112" t="s">
        <v>4103</v>
      </c>
    </row>
    <row r="457" spans="2:6">
      <c r="B457" s="112" t="s">
        <v>3899</v>
      </c>
      <c r="C457" s="112" t="s">
        <v>3361</v>
      </c>
      <c r="D457" s="112" t="s">
        <v>4067</v>
      </c>
      <c r="F457" s="112" t="s">
        <v>4099</v>
      </c>
    </row>
    <row r="458" spans="2:6">
      <c r="B458" s="112" t="s">
        <v>3900</v>
      </c>
      <c r="C458" s="112" t="s">
        <v>3362</v>
      </c>
      <c r="D458" s="112" t="s">
        <v>4067</v>
      </c>
      <c r="F458" s="112" t="s">
        <v>4099</v>
      </c>
    </row>
    <row r="459" spans="2:6">
      <c r="B459" s="112" t="s">
        <v>3901</v>
      </c>
      <c r="C459" s="112" t="s">
        <v>3363</v>
      </c>
      <c r="D459" s="112" t="s">
        <v>4074</v>
      </c>
      <c r="F459" s="112" t="s">
        <v>4100</v>
      </c>
    </row>
    <row r="460" spans="2:6">
      <c r="B460" s="112" t="s">
        <v>3902</v>
      </c>
      <c r="C460" s="112" t="s">
        <v>3364</v>
      </c>
      <c r="D460" s="112" t="s">
        <v>4068</v>
      </c>
      <c r="F460" s="112" t="s">
        <v>4100</v>
      </c>
    </row>
    <row r="461" spans="2:6">
      <c r="B461" s="112" t="s">
        <v>3903</v>
      </c>
      <c r="C461" s="112" t="s">
        <v>3365</v>
      </c>
      <c r="D461" s="112" t="s">
        <v>4077</v>
      </c>
      <c r="F461" s="112" t="s">
        <v>4103</v>
      </c>
    </row>
    <row r="462" spans="2:6">
      <c r="B462" s="112" t="s">
        <v>3904</v>
      </c>
      <c r="C462" s="112" t="s">
        <v>3366</v>
      </c>
      <c r="D462" s="112" t="s">
        <v>4076</v>
      </c>
      <c r="F462" s="112" t="s">
        <v>4100</v>
      </c>
    </row>
    <row r="463" spans="2:6">
      <c r="B463" s="112" t="s">
        <v>3905</v>
      </c>
      <c r="C463" s="112" t="s">
        <v>3367</v>
      </c>
      <c r="D463" s="112" t="s">
        <v>4077</v>
      </c>
      <c r="F463" s="112" t="s">
        <v>4103</v>
      </c>
    </row>
    <row r="464" spans="2:6">
      <c r="B464" s="112" t="s">
        <v>3906</v>
      </c>
      <c r="C464" s="112" t="s">
        <v>3368</v>
      </c>
      <c r="D464" s="112" t="s">
        <v>4072</v>
      </c>
      <c r="F464" s="112" t="s">
        <v>4103</v>
      </c>
    </row>
    <row r="465" spans="2:7">
      <c r="B465" s="112" t="s">
        <v>3907</v>
      </c>
      <c r="C465" s="112" t="s">
        <v>3369</v>
      </c>
      <c r="D465" s="112" t="s">
        <v>4076</v>
      </c>
      <c r="F465" s="112" t="s">
        <v>4100</v>
      </c>
    </row>
    <row r="466" spans="2:7">
      <c r="B466" s="112" t="s">
        <v>3908</v>
      </c>
      <c r="C466" s="112" t="s">
        <v>3370</v>
      </c>
      <c r="D466" s="112" t="s">
        <v>4079</v>
      </c>
      <c r="F466" s="112" t="s">
        <v>4103</v>
      </c>
    </row>
    <row r="467" spans="2:7">
      <c r="B467" s="112" t="s">
        <v>3909</v>
      </c>
      <c r="C467" s="112" t="s">
        <v>3371</v>
      </c>
      <c r="D467" s="112" t="s">
        <v>4068</v>
      </c>
      <c r="F467" s="112" t="s">
        <v>4100</v>
      </c>
    </row>
    <row r="468" spans="2:7">
      <c r="B468" s="112" t="s">
        <v>3910</v>
      </c>
      <c r="C468" s="112" t="s">
        <v>3372</v>
      </c>
      <c r="D468" s="112" t="s">
        <v>4079</v>
      </c>
      <c r="F468" s="112" t="s">
        <v>4103</v>
      </c>
    </row>
    <row r="469" spans="2:7">
      <c r="B469" s="112" t="s">
        <v>3911</v>
      </c>
      <c r="C469" s="112" t="s">
        <v>3373</v>
      </c>
      <c r="D469" s="112" t="s">
        <v>4072</v>
      </c>
      <c r="F469" s="112" t="s">
        <v>4103</v>
      </c>
    </row>
    <row r="470" spans="2:7">
      <c r="B470" s="112" t="s">
        <v>3912</v>
      </c>
      <c r="C470" s="112" t="s">
        <v>3374</v>
      </c>
      <c r="D470" s="112" t="s">
        <v>4077</v>
      </c>
      <c r="F470" s="112" t="s">
        <v>4103</v>
      </c>
    </row>
    <row r="471" spans="2:7">
      <c r="B471" s="112" t="s">
        <v>3913</v>
      </c>
      <c r="C471" s="112" t="s">
        <v>3375</v>
      </c>
      <c r="D471" s="112" t="s">
        <v>4067</v>
      </c>
      <c r="F471" s="112" t="s">
        <v>4099</v>
      </c>
    </row>
    <row r="472" spans="2:7">
      <c r="B472" s="112" t="s">
        <v>3914</v>
      </c>
      <c r="C472" s="112" t="s">
        <v>3376</v>
      </c>
    </row>
    <row r="473" spans="2:7">
      <c r="B473" s="112" t="s">
        <v>3915</v>
      </c>
      <c r="C473" s="112" t="s">
        <v>3377</v>
      </c>
      <c r="D473" s="112" t="s">
        <v>4067</v>
      </c>
      <c r="F473" s="112" t="s">
        <v>4099</v>
      </c>
    </row>
    <row r="474" spans="2:7">
      <c r="B474" s="112" t="s">
        <v>3916</v>
      </c>
      <c r="C474" s="112" t="s">
        <v>3378</v>
      </c>
      <c r="D474" s="112" t="s">
        <v>4067</v>
      </c>
      <c r="F474" s="112" t="s">
        <v>4099</v>
      </c>
    </row>
    <row r="475" spans="2:7">
      <c r="B475" s="112" t="s">
        <v>2946</v>
      </c>
      <c r="C475" s="112" t="s">
        <v>3379</v>
      </c>
      <c r="D475" s="112" t="s">
        <v>4077</v>
      </c>
      <c r="F475" s="112" t="s">
        <v>4103</v>
      </c>
    </row>
    <row r="476" spans="2:7">
      <c r="B476" s="112" t="s">
        <v>3917</v>
      </c>
      <c r="C476" s="112" t="s">
        <v>3380</v>
      </c>
      <c r="D476" s="112" t="s">
        <v>4074</v>
      </c>
      <c r="F476" s="112" t="s">
        <v>4100</v>
      </c>
    </row>
    <row r="477" spans="2:7">
      <c r="B477" s="112" t="s">
        <v>3918</v>
      </c>
      <c r="C477" s="112" t="s">
        <v>3381</v>
      </c>
      <c r="D477" s="112" t="s">
        <v>4067</v>
      </c>
      <c r="F477" s="112" t="s">
        <v>4099</v>
      </c>
    </row>
    <row r="478" spans="2:7">
      <c r="B478" s="112" t="s">
        <v>253</v>
      </c>
      <c r="C478" s="112" t="s">
        <v>257</v>
      </c>
      <c r="D478" s="112" t="s">
        <v>4077</v>
      </c>
      <c r="F478" s="112" t="s">
        <v>4103</v>
      </c>
    </row>
    <row r="479" spans="2:7">
      <c r="B479" s="112" t="s">
        <v>3919</v>
      </c>
      <c r="C479" s="112" t="s">
        <v>4133</v>
      </c>
      <c r="D479" s="112" t="s">
        <v>4067</v>
      </c>
      <c r="F479" s="112" t="s">
        <v>4099</v>
      </c>
      <c r="G479" s="112" t="s">
        <v>4134</v>
      </c>
    </row>
    <row r="480" spans="2:7">
      <c r="B480" s="112" t="s">
        <v>3920</v>
      </c>
      <c r="C480" s="112" t="s">
        <v>3382</v>
      </c>
      <c r="D480" s="112" t="s">
        <v>4071</v>
      </c>
      <c r="F480" s="112" t="s">
        <v>4103</v>
      </c>
    </row>
    <row r="481" spans="2:6">
      <c r="B481" s="112" t="s">
        <v>202</v>
      </c>
      <c r="C481" s="112" t="s">
        <v>203</v>
      </c>
      <c r="D481" s="112" t="s">
        <v>4078</v>
      </c>
      <c r="F481" s="112" t="s">
        <v>4103</v>
      </c>
    </row>
    <row r="482" spans="2:6">
      <c r="B482" s="112" t="s">
        <v>84</v>
      </c>
      <c r="C482" s="112" t="s">
        <v>85</v>
      </c>
      <c r="D482" s="112" t="s">
        <v>4068</v>
      </c>
      <c r="F482" s="112" t="s">
        <v>4100</v>
      </c>
    </row>
    <row r="483" spans="2:6">
      <c r="B483" s="112" t="s">
        <v>3921</v>
      </c>
      <c r="C483" s="112" t="s">
        <v>3383</v>
      </c>
      <c r="D483" s="112" t="s">
        <v>4067</v>
      </c>
      <c r="F483" s="112" t="s">
        <v>4099</v>
      </c>
    </row>
    <row r="484" spans="2:6">
      <c r="B484" s="112" t="s">
        <v>3922</v>
      </c>
      <c r="C484" s="112" t="s">
        <v>3384</v>
      </c>
      <c r="D484" s="112" t="s">
        <v>4071</v>
      </c>
      <c r="F484" s="112" t="s">
        <v>4103</v>
      </c>
    </row>
    <row r="485" spans="2:6">
      <c r="B485" s="112" t="s">
        <v>3923</v>
      </c>
      <c r="C485" s="112" t="s">
        <v>3385</v>
      </c>
      <c r="D485" s="112" t="s">
        <v>4074</v>
      </c>
      <c r="F485" s="112" t="s">
        <v>4100</v>
      </c>
    </row>
    <row r="486" spans="2:6">
      <c r="B486" s="112" t="s">
        <v>3924</v>
      </c>
      <c r="C486" s="112" t="s">
        <v>3386</v>
      </c>
      <c r="D486" s="112" t="s">
        <v>4071</v>
      </c>
      <c r="F486" s="112" t="s">
        <v>4103</v>
      </c>
    </row>
    <row r="487" spans="2:6">
      <c r="B487" s="112" t="s">
        <v>3925</v>
      </c>
      <c r="C487" s="112" t="s">
        <v>3387</v>
      </c>
      <c r="D487" s="112" t="s">
        <v>4071</v>
      </c>
      <c r="F487" s="112" t="s">
        <v>4103</v>
      </c>
    </row>
    <row r="488" spans="2:6">
      <c r="B488" s="112" t="s">
        <v>3926</v>
      </c>
      <c r="C488" s="112" t="s">
        <v>3388</v>
      </c>
      <c r="D488" s="112" t="s">
        <v>4069</v>
      </c>
      <c r="F488" s="112" t="s">
        <v>4102</v>
      </c>
    </row>
    <row r="489" spans="2:6">
      <c r="B489" s="112" t="s">
        <v>3927</v>
      </c>
      <c r="C489" s="112" t="s">
        <v>3389</v>
      </c>
      <c r="D489" s="112" t="s">
        <v>4079</v>
      </c>
      <c r="F489" s="112" t="s">
        <v>4103</v>
      </c>
    </row>
    <row r="490" spans="2:6">
      <c r="B490" s="112" t="s">
        <v>3928</v>
      </c>
      <c r="C490" s="112" t="s">
        <v>3390</v>
      </c>
      <c r="D490" s="112" t="s">
        <v>4079</v>
      </c>
      <c r="F490" s="112" t="s">
        <v>4103</v>
      </c>
    </row>
    <row r="491" spans="2:6">
      <c r="B491" s="112" t="s">
        <v>3929</v>
      </c>
      <c r="C491" s="112" t="s">
        <v>3391</v>
      </c>
      <c r="D491" s="112" t="s">
        <v>4077</v>
      </c>
      <c r="F491" s="112" t="s">
        <v>4103</v>
      </c>
    </row>
    <row r="492" spans="2:6">
      <c r="B492" s="112" t="s">
        <v>3930</v>
      </c>
      <c r="C492" s="112" t="s">
        <v>3392</v>
      </c>
      <c r="D492" s="112" t="s">
        <v>4069</v>
      </c>
      <c r="F492" s="112" t="s">
        <v>4102</v>
      </c>
    </row>
    <row r="493" spans="2:6">
      <c r="B493" s="112" t="s">
        <v>3931</v>
      </c>
      <c r="C493" s="112" t="s">
        <v>3393</v>
      </c>
      <c r="D493" s="112" t="s">
        <v>4067</v>
      </c>
      <c r="F493" s="112" t="s">
        <v>4099</v>
      </c>
    </row>
    <row r="494" spans="2:6">
      <c r="B494" s="112" t="s">
        <v>3932</v>
      </c>
      <c r="C494" s="112" t="s">
        <v>3394</v>
      </c>
      <c r="D494" s="112" t="s">
        <v>4073</v>
      </c>
      <c r="F494" s="112" t="s">
        <v>4105</v>
      </c>
    </row>
    <row r="495" spans="2:6">
      <c r="B495" s="112" t="s">
        <v>3933</v>
      </c>
      <c r="C495" s="112" t="s">
        <v>3395</v>
      </c>
      <c r="D495" s="112" t="s">
        <v>4074</v>
      </c>
      <c r="F495" s="112" t="s">
        <v>4100</v>
      </c>
    </row>
    <row r="496" spans="2:6">
      <c r="B496" s="112" t="s">
        <v>3934</v>
      </c>
      <c r="C496" s="112" t="s">
        <v>3396</v>
      </c>
      <c r="D496" s="112" t="s">
        <v>4078</v>
      </c>
      <c r="F496" s="112" t="s">
        <v>4103</v>
      </c>
    </row>
    <row r="497" spans="2:6">
      <c r="B497" s="112" t="s">
        <v>3935</v>
      </c>
      <c r="C497" s="112" t="s">
        <v>3397</v>
      </c>
      <c r="D497" s="112" t="s">
        <v>4076</v>
      </c>
      <c r="F497" s="112" t="s">
        <v>4100</v>
      </c>
    </row>
    <row r="498" spans="2:6">
      <c r="B498" s="112" t="s">
        <v>3936</v>
      </c>
      <c r="C498" s="112" t="s">
        <v>3398</v>
      </c>
      <c r="D498" s="112" t="s">
        <v>4075</v>
      </c>
      <c r="F498" s="112" t="s">
        <v>4106</v>
      </c>
    </row>
    <row r="499" spans="2:6">
      <c r="B499" s="112" t="s">
        <v>3937</v>
      </c>
      <c r="C499" s="112" t="s">
        <v>3399</v>
      </c>
      <c r="D499" s="112" t="s">
        <v>4078</v>
      </c>
      <c r="F499" s="112" t="s">
        <v>4103</v>
      </c>
    </row>
    <row r="500" spans="2:6">
      <c r="B500" s="112" t="s">
        <v>3938</v>
      </c>
      <c r="C500" s="112" t="s">
        <v>3400</v>
      </c>
      <c r="D500" s="112" t="s">
        <v>4078</v>
      </c>
      <c r="F500" s="112" t="s">
        <v>4103</v>
      </c>
    </row>
    <row r="501" spans="2:6">
      <c r="B501" s="112" t="s">
        <v>3939</v>
      </c>
      <c r="C501" s="112" t="s">
        <v>3401</v>
      </c>
      <c r="D501" s="112" t="s">
        <v>4074</v>
      </c>
      <c r="F501" s="112" t="s">
        <v>4100</v>
      </c>
    </row>
    <row r="502" spans="2:6">
      <c r="B502" s="112" t="s">
        <v>3940</v>
      </c>
      <c r="C502" s="112" t="s">
        <v>3402</v>
      </c>
      <c r="D502" s="112" t="s">
        <v>4071</v>
      </c>
      <c r="F502" s="112" t="s">
        <v>4103</v>
      </c>
    </row>
    <row r="503" spans="2:6">
      <c r="B503" s="112" t="s">
        <v>3941</v>
      </c>
      <c r="C503" s="112" t="s">
        <v>3403</v>
      </c>
      <c r="D503" s="112" t="s">
        <v>4074</v>
      </c>
      <c r="F503" s="112" t="s">
        <v>4100</v>
      </c>
    </row>
    <row r="504" spans="2:6">
      <c r="B504" s="112" t="s">
        <v>3942</v>
      </c>
      <c r="C504" s="112" t="s">
        <v>3404</v>
      </c>
      <c r="D504" s="112" t="s">
        <v>4069</v>
      </c>
      <c r="F504" s="112" t="s">
        <v>4102</v>
      </c>
    </row>
    <row r="505" spans="2:6">
      <c r="B505" s="112" t="s">
        <v>3943</v>
      </c>
      <c r="C505" s="112" t="s">
        <v>3405</v>
      </c>
      <c r="D505" s="112" t="s">
        <v>4069</v>
      </c>
      <c r="F505" s="112" t="s">
        <v>4102</v>
      </c>
    </row>
    <row r="506" spans="2:6">
      <c r="B506" s="112" t="s">
        <v>3944</v>
      </c>
      <c r="C506" s="112" t="s">
        <v>3406</v>
      </c>
      <c r="D506" s="112" t="s">
        <v>4075</v>
      </c>
      <c r="F506" s="112" t="s">
        <v>4106</v>
      </c>
    </row>
    <row r="507" spans="2:6">
      <c r="B507" s="112" t="s">
        <v>3945</v>
      </c>
      <c r="C507" s="112" t="s">
        <v>3407</v>
      </c>
      <c r="D507" s="112" t="s">
        <v>4069</v>
      </c>
      <c r="F507" s="112" t="s">
        <v>4102</v>
      </c>
    </row>
    <row r="508" spans="2:6">
      <c r="B508" s="112" t="s">
        <v>3946</v>
      </c>
      <c r="C508" s="112" t="s">
        <v>3408</v>
      </c>
      <c r="D508" s="112" t="s">
        <v>4070</v>
      </c>
      <c r="F508" s="112" t="s">
        <v>4099</v>
      </c>
    </row>
    <row r="509" spans="2:6">
      <c r="B509" s="112" t="s">
        <v>3947</v>
      </c>
      <c r="C509" s="112" t="s">
        <v>3409</v>
      </c>
      <c r="D509" s="112" t="s">
        <v>4077</v>
      </c>
      <c r="F509" s="112" t="s">
        <v>4103</v>
      </c>
    </row>
    <row r="510" spans="2:6">
      <c r="B510" s="112" t="s">
        <v>3948</v>
      </c>
      <c r="C510" s="112" t="s">
        <v>3410</v>
      </c>
      <c r="D510" s="112" t="s">
        <v>4075</v>
      </c>
      <c r="F510" s="112" t="s">
        <v>4106</v>
      </c>
    </row>
    <row r="511" spans="2:6">
      <c r="B511" s="112" t="s">
        <v>3949</v>
      </c>
      <c r="C511" s="112" t="s">
        <v>3411</v>
      </c>
      <c r="D511" s="112" t="s">
        <v>4067</v>
      </c>
      <c r="F511" s="112" t="s">
        <v>4099</v>
      </c>
    </row>
    <row r="512" spans="2:6">
      <c r="B512" s="112" t="s">
        <v>3950</v>
      </c>
      <c r="C512" s="112" t="s">
        <v>3412</v>
      </c>
      <c r="D512" s="112" t="s">
        <v>4071</v>
      </c>
      <c r="F512" s="112" t="s">
        <v>4103</v>
      </c>
    </row>
    <row r="513" spans="2:6">
      <c r="B513" s="112" t="s">
        <v>3951</v>
      </c>
      <c r="C513" s="112" t="s">
        <v>3413</v>
      </c>
      <c r="D513" s="112" t="s">
        <v>4067</v>
      </c>
      <c r="F513" s="112" t="s">
        <v>4099</v>
      </c>
    </row>
    <row r="514" spans="2:6">
      <c r="B514" s="112" t="s">
        <v>3952</v>
      </c>
      <c r="C514" s="112" t="s">
        <v>3414</v>
      </c>
      <c r="D514" s="112" t="s">
        <v>4071</v>
      </c>
      <c r="F514" s="112" t="s">
        <v>4103</v>
      </c>
    </row>
    <row r="515" spans="2:6">
      <c r="B515" s="112" t="s">
        <v>3953</v>
      </c>
      <c r="C515" s="112" t="s">
        <v>3415</v>
      </c>
      <c r="D515" s="112" t="s">
        <v>4067</v>
      </c>
      <c r="F515" s="112" t="s">
        <v>4099</v>
      </c>
    </row>
    <row r="516" spans="2:6">
      <c r="B516" s="112" t="s">
        <v>3954</v>
      </c>
      <c r="C516" s="112" t="s">
        <v>3416</v>
      </c>
      <c r="D516" s="112" t="s">
        <v>4067</v>
      </c>
      <c r="F516" s="112" t="s">
        <v>4099</v>
      </c>
    </row>
    <row r="517" spans="2:6">
      <c r="B517" s="112" t="s">
        <v>3955</v>
      </c>
      <c r="C517" s="112" t="s">
        <v>3417</v>
      </c>
      <c r="D517" s="112" t="s">
        <v>4067</v>
      </c>
      <c r="F517" s="112" t="s">
        <v>4099</v>
      </c>
    </row>
    <row r="518" spans="2:6">
      <c r="B518" s="112" t="s">
        <v>3956</v>
      </c>
      <c r="C518" s="112" t="s">
        <v>3418</v>
      </c>
      <c r="D518" s="112" t="s">
        <v>4074</v>
      </c>
      <c r="F518" s="112" t="s">
        <v>4100</v>
      </c>
    </row>
    <row r="519" spans="2:6">
      <c r="B519" s="112" t="s">
        <v>3957</v>
      </c>
      <c r="C519" s="112" t="s">
        <v>3419</v>
      </c>
      <c r="D519" s="112" t="s">
        <v>4068</v>
      </c>
      <c r="F519" s="112" t="s">
        <v>4100</v>
      </c>
    </row>
    <row r="520" spans="2:6">
      <c r="B520" s="112" t="s">
        <v>3958</v>
      </c>
      <c r="C520" s="112" t="s">
        <v>3420</v>
      </c>
      <c r="D520" s="112" t="s">
        <v>4069</v>
      </c>
      <c r="F520" s="112" t="s">
        <v>4102</v>
      </c>
    </row>
    <row r="521" spans="2:6">
      <c r="B521" s="112" t="s">
        <v>3959</v>
      </c>
      <c r="C521" s="112" t="s">
        <v>3421</v>
      </c>
      <c r="D521" s="112" t="s">
        <v>4075</v>
      </c>
      <c r="F521" s="112" t="s">
        <v>4106</v>
      </c>
    </row>
    <row r="522" spans="2:6">
      <c r="B522" s="112" t="s">
        <v>3960</v>
      </c>
      <c r="C522" s="112" t="s">
        <v>3422</v>
      </c>
      <c r="D522" s="112" t="s">
        <v>4073</v>
      </c>
      <c r="F522" s="112" t="s">
        <v>4105</v>
      </c>
    </row>
    <row r="523" spans="2:6">
      <c r="B523" s="112" t="s">
        <v>3961</v>
      </c>
      <c r="C523" s="112" t="s">
        <v>3423</v>
      </c>
      <c r="D523" s="112" t="s">
        <v>4067</v>
      </c>
      <c r="F523" s="112" t="s">
        <v>4099</v>
      </c>
    </row>
    <row r="524" spans="2:6">
      <c r="B524" s="112" t="s">
        <v>205</v>
      </c>
      <c r="C524" s="112" t="s">
        <v>225</v>
      </c>
      <c r="D524" s="112" t="s">
        <v>4068</v>
      </c>
      <c r="F524" s="112" t="s">
        <v>4100</v>
      </c>
    </row>
    <row r="525" spans="2:6">
      <c r="B525" s="112" t="s">
        <v>17</v>
      </c>
      <c r="C525" s="112" t="s">
        <v>216</v>
      </c>
      <c r="D525" s="112" t="s">
        <v>4071</v>
      </c>
      <c r="F525" s="112" t="s">
        <v>4103</v>
      </c>
    </row>
    <row r="526" spans="2:6">
      <c r="B526" s="112" t="s">
        <v>3962</v>
      </c>
      <c r="C526" s="112" t="s">
        <v>3424</v>
      </c>
      <c r="D526" s="112" t="s">
        <v>4077</v>
      </c>
      <c r="F526" s="112" t="s">
        <v>4103</v>
      </c>
    </row>
    <row r="527" spans="2:6">
      <c r="B527" s="112" t="s">
        <v>3963</v>
      </c>
      <c r="C527" s="112" t="s">
        <v>3425</v>
      </c>
      <c r="D527" s="112" t="s">
        <v>4069</v>
      </c>
      <c r="F527" s="112" t="s">
        <v>4102</v>
      </c>
    </row>
    <row r="528" spans="2:6">
      <c r="B528" s="112" t="s">
        <v>3964</v>
      </c>
      <c r="C528" s="112" t="s">
        <v>3426</v>
      </c>
      <c r="D528" s="112" t="s">
        <v>4078</v>
      </c>
      <c r="F528" s="112" t="s">
        <v>4103</v>
      </c>
    </row>
    <row r="529" spans="2:6">
      <c r="B529" s="112" t="s">
        <v>3965</v>
      </c>
      <c r="C529" s="112" t="s">
        <v>3427</v>
      </c>
      <c r="D529" s="112" t="s">
        <v>4067</v>
      </c>
      <c r="F529" s="112" t="s">
        <v>4099</v>
      </c>
    </row>
    <row r="530" spans="2:6">
      <c r="B530" s="112" t="s">
        <v>3966</v>
      </c>
      <c r="C530" s="112" t="s">
        <v>3428</v>
      </c>
      <c r="D530" s="112" t="s">
        <v>4071</v>
      </c>
      <c r="F530" s="112" t="s">
        <v>4103</v>
      </c>
    </row>
    <row r="531" spans="2:6">
      <c r="B531" s="112" t="s">
        <v>3967</v>
      </c>
      <c r="C531" s="112" t="s">
        <v>3429</v>
      </c>
      <c r="D531" s="112" t="s">
        <v>4071</v>
      </c>
      <c r="F531" s="112" t="s">
        <v>4103</v>
      </c>
    </row>
    <row r="532" spans="2:6">
      <c r="B532" s="112" t="s">
        <v>3968</v>
      </c>
      <c r="C532" s="112" t="s">
        <v>3430</v>
      </c>
      <c r="D532" s="112" t="s">
        <v>4079</v>
      </c>
      <c r="F532" s="112" t="s">
        <v>4103</v>
      </c>
    </row>
    <row r="533" spans="2:6">
      <c r="B533" s="112" t="s">
        <v>3969</v>
      </c>
      <c r="C533" s="112" t="s">
        <v>3431</v>
      </c>
      <c r="D533" s="112" t="s">
        <v>4075</v>
      </c>
      <c r="F533" s="112" t="s">
        <v>4106</v>
      </c>
    </row>
    <row r="534" spans="2:6">
      <c r="B534" s="112" t="s">
        <v>3970</v>
      </c>
      <c r="C534" s="112" t="s">
        <v>3432</v>
      </c>
      <c r="D534" s="112" t="s">
        <v>4069</v>
      </c>
      <c r="F534" s="112" t="s">
        <v>4102</v>
      </c>
    </row>
    <row r="535" spans="2:6">
      <c r="B535" s="112" t="s">
        <v>3971</v>
      </c>
      <c r="C535" s="112" t="s">
        <v>3433</v>
      </c>
      <c r="D535" s="112" t="s">
        <v>4071</v>
      </c>
      <c r="F535" s="112" t="s">
        <v>4103</v>
      </c>
    </row>
    <row r="536" spans="2:6">
      <c r="B536" s="112" t="s">
        <v>3972</v>
      </c>
      <c r="C536" s="112" t="s">
        <v>3434</v>
      </c>
      <c r="D536" s="112" t="s">
        <v>4071</v>
      </c>
      <c r="F536" s="112" t="s">
        <v>4103</v>
      </c>
    </row>
    <row r="537" spans="2:6">
      <c r="B537" s="112" t="s">
        <v>3973</v>
      </c>
      <c r="C537" s="112" t="s">
        <v>3435</v>
      </c>
      <c r="D537" s="112" t="s">
        <v>4074</v>
      </c>
      <c r="F537" s="112" t="s">
        <v>4100</v>
      </c>
    </row>
    <row r="538" spans="2:6">
      <c r="B538" s="112" t="s">
        <v>3974</v>
      </c>
      <c r="C538" s="112" t="s">
        <v>3436</v>
      </c>
      <c r="D538" s="112" t="s">
        <v>4074</v>
      </c>
      <c r="F538" s="112" t="s">
        <v>4100</v>
      </c>
    </row>
    <row r="539" spans="2:6">
      <c r="B539" s="112" t="s">
        <v>3975</v>
      </c>
      <c r="C539" s="112" t="s">
        <v>3437</v>
      </c>
      <c r="D539" s="112" t="s">
        <v>4075</v>
      </c>
      <c r="F539" s="112" t="s">
        <v>4106</v>
      </c>
    </row>
    <row r="540" spans="2:6">
      <c r="B540" s="112" t="s">
        <v>3976</v>
      </c>
      <c r="C540" s="112" t="s">
        <v>3438</v>
      </c>
      <c r="D540" s="112" t="s">
        <v>4075</v>
      </c>
      <c r="F540" s="112" t="s">
        <v>4106</v>
      </c>
    </row>
    <row r="541" spans="2:6">
      <c r="B541" s="112" t="s">
        <v>3977</v>
      </c>
      <c r="C541" s="112" t="s">
        <v>3439</v>
      </c>
      <c r="D541" s="112" t="s">
        <v>4068</v>
      </c>
      <c r="F541" s="112" t="s">
        <v>4100</v>
      </c>
    </row>
    <row r="542" spans="2:6">
      <c r="B542" s="112" t="s">
        <v>3978</v>
      </c>
      <c r="C542" s="112" t="s">
        <v>3440</v>
      </c>
      <c r="D542" s="112" t="s">
        <v>4074</v>
      </c>
      <c r="F542" s="112" t="s">
        <v>4100</v>
      </c>
    </row>
    <row r="543" spans="2:6">
      <c r="B543" s="112" t="s">
        <v>3979</v>
      </c>
      <c r="C543" s="112" t="s">
        <v>3441</v>
      </c>
      <c r="D543" s="112" t="s">
        <v>4074</v>
      </c>
      <c r="F543" s="112" t="s">
        <v>4100</v>
      </c>
    </row>
    <row r="544" spans="2:6">
      <c r="B544" s="112" t="s">
        <v>3980</v>
      </c>
      <c r="C544" s="112" t="s">
        <v>3442</v>
      </c>
      <c r="D544" s="112" t="s">
        <v>4067</v>
      </c>
      <c r="F544" s="112" t="s">
        <v>4099</v>
      </c>
    </row>
    <row r="545" spans="2:6">
      <c r="B545" s="112" t="s">
        <v>3981</v>
      </c>
      <c r="C545" s="112" t="s">
        <v>3443</v>
      </c>
      <c r="D545" s="112" t="s">
        <v>4075</v>
      </c>
      <c r="F545" s="112" t="s">
        <v>4106</v>
      </c>
    </row>
    <row r="546" spans="2:6">
      <c r="B546" s="112" t="s">
        <v>3982</v>
      </c>
      <c r="C546" s="112" t="s">
        <v>3444</v>
      </c>
      <c r="D546" s="112" t="s">
        <v>4068</v>
      </c>
      <c r="F546" s="112" t="s">
        <v>4100</v>
      </c>
    </row>
    <row r="547" spans="2:6">
      <c r="B547" s="112" t="s">
        <v>3983</v>
      </c>
      <c r="C547" s="112" t="s">
        <v>3445</v>
      </c>
    </row>
    <row r="548" spans="2:6">
      <c r="B548" s="112" t="s">
        <v>3984</v>
      </c>
      <c r="C548" s="112" t="s">
        <v>3446</v>
      </c>
      <c r="D548" s="112" t="s">
        <v>4076</v>
      </c>
      <c r="F548" s="112" t="s">
        <v>4100</v>
      </c>
    </row>
    <row r="549" spans="2:6">
      <c r="B549" s="112" t="s">
        <v>3985</v>
      </c>
      <c r="C549" s="112" t="s">
        <v>3447</v>
      </c>
      <c r="D549" s="112" t="s">
        <v>4069</v>
      </c>
      <c r="F549" s="112" t="s">
        <v>4102</v>
      </c>
    </row>
    <row r="550" spans="2:6">
      <c r="C550" s="112" t="s">
        <v>3448</v>
      </c>
    </row>
    <row r="551" spans="2:6">
      <c r="B551" s="112" t="s">
        <v>3986</v>
      </c>
      <c r="C551" s="112" t="s">
        <v>3449</v>
      </c>
      <c r="D551" s="112" t="s">
        <v>4078</v>
      </c>
      <c r="F551" s="112" t="s">
        <v>4103</v>
      </c>
    </row>
    <row r="552" spans="2:6">
      <c r="B552" s="112" t="s">
        <v>3987</v>
      </c>
      <c r="C552" s="112" t="s">
        <v>3450</v>
      </c>
      <c r="D552" s="112" t="s">
        <v>4078</v>
      </c>
      <c r="F552" s="112" t="s">
        <v>4103</v>
      </c>
    </row>
    <row r="553" spans="2:6">
      <c r="B553" s="112" t="s">
        <v>3988</v>
      </c>
      <c r="C553" s="112" t="s">
        <v>3451</v>
      </c>
      <c r="D553" s="112" t="s">
        <v>4075</v>
      </c>
      <c r="F553" s="112" t="s">
        <v>4106</v>
      </c>
    </row>
    <row r="554" spans="2:6">
      <c r="B554" s="112" t="s">
        <v>3989</v>
      </c>
      <c r="C554" s="112" t="s">
        <v>3452</v>
      </c>
      <c r="D554" s="112" t="s">
        <v>4073</v>
      </c>
      <c r="F554" s="112" t="s">
        <v>4105</v>
      </c>
    </row>
    <row r="555" spans="2:6">
      <c r="B555" s="112" t="s">
        <v>3990</v>
      </c>
      <c r="C555" s="112" t="s">
        <v>3453</v>
      </c>
    </row>
    <row r="556" spans="2:6">
      <c r="B556" s="112" t="s">
        <v>3991</v>
      </c>
      <c r="C556" s="112" t="s">
        <v>3454</v>
      </c>
      <c r="D556" s="112" t="s">
        <v>4073</v>
      </c>
      <c r="F556" s="112" t="s">
        <v>4105</v>
      </c>
    </row>
    <row r="557" spans="2:6">
      <c r="B557" s="112" t="s">
        <v>3992</v>
      </c>
      <c r="C557" s="112" t="s">
        <v>3455</v>
      </c>
      <c r="D557" s="112" t="s">
        <v>4078</v>
      </c>
      <c r="F557" s="112" t="s">
        <v>4103</v>
      </c>
    </row>
    <row r="558" spans="2:6">
      <c r="B558" s="112" t="s">
        <v>3993</v>
      </c>
      <c r="C558" s="112" t="s">
        <v>3456</v>
      </c>
      <c r="D558" s="112" t="s">
        <v>4071</v>
      </c>
      <c r="F558" s="112" t="s">
        <v>4103</v>
      </c>
    </row>
    <row r="559" spans="2:6">
      <c r="B559" s="112" t="s">
        <v>3994</v>
      </c>
      <c r="C559" s="112" t="s">
        <v>3457</v>
      </c>
      <c r="D559" s="112" t="s">
        <v>4068</v>
      </c>
      <c r="F559" s="112" t="s">
        <v>4100</v>
      </c>
    </row>
    <row r="560" spans="2:6">
      <c r="B560" s="112" t="s">
        <v>3995</v>
      </c>
      <c r="C560" s="112" t="s">
        <v>3458</v>
      </c>
      <c r="D560" s="112" t="s">
        <v>4076</v>
      </c>
      <c r="F560" s="112" t="s">
        <v>4100</v>
      </c>
    </row>
    <row r="561" spans="2:6">
      <c r="B561" s="112" t="s">
        <v>3996</v>
      </c>
      <c r="C561" s="112" t="s">
        <v>3459</v>
      </c>
      <c r="D561" s="112" t="s">
        <v>4076</v>
      </c>
      <c r="F561" s="112" t="s">
        <v>4100</v>
      </c>
    </row>
    <row r="562" spans="2:6">
      <c r="B562" s="112" t="s">
        <v>3997</v>
      </c>
      <c r="C562" s="112" t="s">
        <v>3460</v>
      </c>
      <c r="D562" s="112" t="s">
        <v>4068</v>
      </c>
      <c r="F562" s="112" t="s">
        <v>4100</v>
      </c>
    </row>
    <row r="563" spans="2:6">
      <c r="B563" s="112" t="s">
        <v>3998</v>
      </c>
      <c r="C563" s="112" t="s">
        <v>3461</v>
      </c>
      <c r="D563" s="112" t="s">
        <v>4069</v>
      </c>
      <c r="F563" s="112" t="s">
        <v>4102</v>
      </c>
    </row>
    <row r="564" spans="2:6">
      <c r="B564" s="112" t="s">
        <v>3999</v>
      </c>
      <c r="C564" s="112" t="s">
        <v>3462</v>
      </c>
      <c r="D564" s="112" t="s">
        <v>4067</v>
      </c>
      <c r="F564" s="112" t="s">
        <v>4099</v>
      </c>
    </row>
    <row r="565" spans="2:6">
      <c r="B565" s="112" t="s">
        <v>4000</v>
      </c>
      <c r="C565" s="112" t="s">
        <v>3463</v>
      </c>
      <c r="D565" s="112" t="s">
        <v>4077</v>
      </c>
      <c r="F565" s="112" t="s">
        <v>4103</v>
      </c>
    </row>
    <row r="566" spans="2:6">
      <c r="B566" s="112" t="s">
        <v>4001</v>
      </c>
      <c r="C566" s="112" t="s">
        <v>3464</v>
      </c>
      <c r="D566" s="112" t="s">
        <v>4071</v>
      </c>
      <c r="F566" s="112" t="s">
        <v>4103</v>
      </c>
    </row>
    <row r="567" spans="2:6">
      <c r="B567" s="112" t="s">
        <v>4002</v>
      </c>
      <c r="C567" s="112" t="s">
        <v>3465</v>
      </c>
      <c r="D567" s="112" t="s">
        <v>4076</v>
      </c>
      <c r="F567" s="112" t="s">
        <v>4100</v>
      </c>
    </row>
    <row r="568" spans="2:6">
      <c r="B568" s="112" t="s">
        <v>4003</v>
      </c>
      <c r="C568" s="112" t="s">
        <v>3466</v>
      </c>
      <c r="D568" s="112" t="s">
        <v>4069</v>
      </c>
      <c r="F568" s="112" t="s">
        <v>4102</v>
      </c>
    </row>
    <row r="569" spans="2:6">
      <c r="B569" s="112" t="s">
        <v>4004</v>
      </c>
      <c r="C569" s="112" t="s">
        <v>3467</v>
      </c>
      <c r="D569" s="112" t="s">
        <v>4069</v>
      </c>
      <c r="F569" s="112" t="s">
        <v>4102</v>
      </c>
    </row>
    <row r="570" spans="2:6">
      <c r="B570" s="112" t="s">
        <v>4005</v>
      </c>
      <c r="C570" s="112" t="s">
        <v>3468</v>
      </c>
      <c r="D570" s="112" t="s">
        <v>4069</v>
      </c>
      <c r="F570" s="112" t="s">
        <v>4102</v>
      </c>
    </row>
    <row r="571" spans="2:6">
      <c r="B571" s="112" t="s">
        <v>4006</v>
      </c>
      <c r="C571" s="112" t="s">
        <v>3469</v>
      </c>
      <c r="D571" s="112" t="s">
        <v>4075</v>
      </c>
      <c r="F571" s="112" t="s">
        <v>4106</v>
      </c>
    </row>
    <row r="572" spans="2:6">
      <c r="B572" s="112" t="s">
        <v>4007</v>
      </c>
      <c r="C572" s="112" t="s">
        <v>3470</v>
      </c>
      <c r="D572" s="112" t="s">
        <v>4067</v>
      </c>
      <c r="F572" s="112" t="s">
        <v>4099</v>
      </c>
    </row>
    <row r="573" spans="2:6">
      <c r="B573" s="112" t="s">
        <v>4008</v>
      </c>
      <c r="C573" s="112" t="s">
        <v>3471</v>
      </c>
      <c r="D573" s="112" t="s">
        <v>4072</v>
      </c>
      <c r="F573" s="112" t="s">
        <v>4103</v>
      </c>
    </row>
    <row r="574" spans="2:6">
      <c r="B574" s="112" t="s">
        <v>4009</v>
      </c>
      <c r="C574" s="112" t="s">
        <v>3472</v>
      </c>
      <c r="D574" s="112" t="s">
        <v>4074</v>
      </c>
      <c r="F574" s="112" t="s">
        <v>4100</v>
      </c>
    </row>
    <row r="575" spans="2:6">
      <c r="B575" s="112" t="s">
        <v>4010</v>
      </c>
      <c r="C575" s="112" t="s">
        <v>3473</v>
      </c>
      <c r="D575" s="112" t="s">
        <v>4068</v>
      </c>
      <c r="F575" s="112" t="s">
        <v>4100</v>
      </c>
    </row>
    <row r="576" spans="2:6">
      <c r="B576" s="112" t="s">
        <v>4011</v>
      </c>
      <c r="C576" s="112" t="s">
        <v>83</v>
      </c>
      <c r="D576" s="112" t="s">
        <v>4070</v>
      </c>
      <c r="F576" s="112" t="s">
        <v>4099</v>
      </c>
    </row>
    <row r="577" spans="2:6">
      <c r="B577" s="112" t="s">
        <v>4012</v>
      </c>
      <c r="C577" s="112" t="s">
        <v>3474</v>
      </c>
      <c r="D577" s="112" t="s">
        <v>4078</v>
      </c>
      <c r="F577" s="112" t="s">
        <v>4103</v>
      </c>
    </row>
    <row r="578" spans="2:6">
      <c r="B578" s="112" t="s">
        <v>4013</v>
      </c>
      <c r="C578" s="112" t="s">
        <v>3475</v>
      </c>
      <c r="D578" s="112" t="s">
        <v>4080</v>
      </c>
      <c r="F578" s="112" t="s">
        <v>4099</v>
      </c>
    </row>
    <row r="579" spans="2:6">
      <c r="B579" s="112" t="s">
        <v>4014</v>
      </c>
      <c r="C579" s="112" t="s">
        <v>3476</v>
      </c>
      <c r="D579" s="112" t="s">
        <v>4067</v>
      </c>
      <c r="F579" s="112" t="s">
        <v>4099</v>
      </c>
    </row>
    <row r="580" spans="2:6">
      <c r="B580" s="112" t="s">
        <v>4015</v>
      </c>
      <c r="C580" s="112" t="s">
        <v>3477</v>
      </c>
      <c r="D580" s="112" t="s">
        <v>4075</v>
      </c>
      <c r="F580" s="112" t="s">
        <v>4106</v>
      </c>
    </row>
    <row r="581" spans="2:6">
      <c r="B581" s="112" t="s">
        <v>4016</v>
      </c>
      <c r="C581" s="112" t="s">
        <v>3478</v>
      </c>
      <c r="D581" s="112" t="s">
        <v>4067</v>
      </c>
      <c r="F581" s="112" t="s">
        <v>4099</v>
      </c>
    </row>
    <row r="582" spans="2:6">
      <c r="B582" s="112" t="s">
        <v>4017</v>
      </c>
      <c r="C582" s="112" t="s">
        <v>3479</v>
      </c>
      <c r="D582" s="112" t="s">
        <v>4075</v>
      </c>
      <c r="F582" s="112" t="s">
        <v>4106</v>
      </c>
    </row>
    <row r="583" spans="2:6">
      <c r="B583" s="112" t="s">
        <v>4018</v>
      </c>
      <c r="C583" s="112" t="s">
        <v>3480</v>
      </c>
      <c r="D583" s="112" t="s">
        <v>4075</v>
      </c>
      <c r="F583" s="112" t="s">
        <v>4106</v>
      </c>
    </row>
    <row r="584" spans="2:6">
      <c r="B584" s="112" t="s">
        <v>4019</v>
      </c>
      <c r="C584" s="112" t="s">
        <v>3481</v>
      </c>
      <c r="D584" s="112" t="s">
        <v>4075</v>
      </c>
      <c r="F584" s="112" t="s">
        <v>4106</v>
      </c>
    </row>
    <row r="585" spans="2:6">
      <c r="B585" s="112" t="s">
        <v>4020</v>
      </c>
      <c r="C585" s="112" t="s">
        <v>3482</v>
      </c>
    </row>
    <row r="586" spans="2:6">
      <c r="B586" s="112" t="s">
        <v>4021</v>
      </c>
      <c r="C586" s="112" t="s">
        <v>3483</v>
      </c>
      <c r="D586" s="112" t="s">
        <v>4067</v>
      </c>
      <c r="F586" s="112" t="s">
        <v>4099</v>
      </c>
    </row>
    <row r="587" spans="2:6">
      <c r="B587" s="112" t="s">
        <v>4022</v>
      </c>
      <c r="C587" s="112" t="s">
        <v>3484</v>
      </c>
      <c r="D587" s="112" t="s">
        <v>4079</v>
      </c>
      <c r="F587" s="112" t="s">
        <v>4103</v>
      </c>
    </row>
    <row r="588" spans="2:6">
      <c r="B588" s="112" t="s">
        <v>4023</v>
      </c>
      <c r="C588" s="112" t="s">
        <v>3485</v>
      </c>
      <c r="D588" s="112" t="s">
        <v>4067</v>
      </c>
      <c r="F588" s="112" t="s">
        <v>4099</v>
      </c>
    </row>
    <row r="589" spans="2:6">
      <c r="B589" s="112" t="s">
        <v>4024</v>
      </c>
      <c r="C589" s="112" t="s">
        <v>3486</v>
      </c>
      <c r="D589" s="112" t="s">
        <v>4076</v>
      </c>
      <c r="F589" s="112" t="s">
        <v>4100</v>
      </c>
    </row>
    <row r="590" spans="2:6">
      <c r="B590" s="112" t="s">
        <v>4025</v>
      </c>
      <c r="C590" s="112" t="s">
        <v>3487</v>
      </c>
      <c r="D590" s="112" t="s">
        <v>4068</v>
      </c>
      <c r="F590" s="112" t="s">
        <v>4100</v>
      </c>
    </row>
    <row r="591" spans="2:6">
      <c r="B591" s="112" t="s">
        <v>4026</v>
      </c>
      <c r="C591" s="112" t="s">
        <v>3488</v>
      </c>
      <c r="D591" s="112" t="s">
        <v>4078</v>
      </c>
      <c r="F591" s="112" t="s">
        <v>4103</v>
      </c>
    </row>
    <row r="592" spans="2:6">
      <c r="B592" s="112" t="s">
        <v>4027</v>
      </c>
      <c r="C592" s="112" t="s">
        <v>3489</v>
      </c>
      <c r="D592" s="112" t="s">
        <v>4071</v>
      </c>
      <c r="F592" s="112" t="s">
        <v>4103</v>
      </c>
    </row>
    <row r="593" spans="2:6">
      <c r="B593" s="112" t="s">
        <v>4028</v>
      </c>
      <c r="C593" s="112" t="s">
        <v>3490</v>
      </c>
      <c r="D593" s="112" t="s">
        <v>4069</v>
      </c>
      <c r="F593" s="112" t="s">
        <v>4102</v>
      </c>
    </row>
    <row r="594" spans="2:6">
      <c r="B594" s="112" t="s">
        <v>4029</v>
      </c>
      <c r="C594" s="112" t="s">
        <v>3491</v>
      </c>
      <c r="D594" s="112" t="s">
        <v>4077</v>
      </c>
      <c r="F594" s="112" t="s">
        <v>4103</v>
      </c>
    </row>
    <row r="595" spans="2:6">
      <c r="B595" s="112" t="s">
        <v>4030</v>
      </c>
      <c r="C595" s="112" t="s">
        <v>3492</v>
      </c>
      <c r="D595" s="112" t="s">
        <v>4071</v>
      </c>
      <c r="F595" s="112" t="s">
        <v>4103</v>
      </c>
    </row>
    <row r="596" spans="2:6">
      <c r="B596" s="112" t="s">
        <v>4031</v>
      </c>
      <c r="C596" s="112" t="s">
        <v>3493</v>
      </c>
      <c r="D596" s="112" t="s">
        <v>4074</v>
      </c>
      <c r="F596" s="112" t="s">
        <v>4100</v>
      </c>
    </row>
    <row r="597" spans="2:6">
      <c r="B597" s="112" t="s">
        <v>4032</v>
      </c>
      <c r="C597" s="112" t="s">
        <v>3494</v>
      </c>
      <c r="D597" s="112" t="s">
        <v>4067</v>
      </c>
      <c r="F597" s="112" t="s">
        <v>4099</v>
      </c>
    </row>
    <row r="598" spans="2:6">
      <c r="B598" s="112" t="s">
        <v>4033</v>
      </c>
      <c r="C598" s="112" t="s">
        <v>3495</v>
      </c>
      <c r="D598" s="112" t="s">
        <v>4067</v>
      </c>
      <c r="F598" s="112" t="s">
        <v>4099</v>
      </c>
    </row>
    <row r="599" spans="2:6">
      <c r="B599" s="112" t="s">
        <v>4034</v>
      </c>
      <c r="C599" s="112" t="s">
        <v>3496</v>
      </c>
      <c r="D599" s="112" t="s">
        <v>4071</v>
      </c>
      <c r="F599" s="112" t="s">
        <v>4103</v>
      </c>
    </row>
    <row r="600" spans="2:6">
      <c r="B600" s="112" t="s">
        <v>4035</v>
      </c>
      <c r="C600" s="112" t="s">
        <v>3497</v>
      </c>
      <c r="D600" s="112" t="s">
        <v>4068</v>
      </c>
      <c r="F600" s="112" t="s">
        <v>4100</v>
      </c>
    </row>
    <row r="601" spans="2:6">
      <c r="B601" s="112" t="s">
        <v>4036</v>
      </c>
      <c r="C601" s="112" t="s">
        <v>3498</v>
      </c>
      <c r="D601" s="112" t="s">
        <v>4077</v>
      </c>
      <c r="F601" s="112" t="s">
        <v>4103</v>
      </c>
    </row>
    <row r="602" spans="2:6">
      <c r="B602" s="112" t="s">
        <v>4037</v>
      </c>
      <c r="C602" s="112" t="s">
        <v>3499</v>
      </c>
      <c r="D602" s="112" t="s">
        <v>4075</v>
      </c>
      <c r="F602" s="112" t="s">
        <v>4106</v>
      </c>
    </row>
    <row r="603" spans="2:6">
      <c r="B603" s="112" t="s">
        <v>4038</v>
      </c>
      <c r="C603" s="112" t="s">
        <v>3500</v>
      </c>
      <c r="D603" s="112" t="s">
        <v>4071</v>
      </c>
      <c r="F603" s="112" t="s">
        <v>4103</v>
      </c>
    </row>
    <row r="604" spans="2:6">
      <c r="B604" s="112" t="s">
        <v>4039</v>
      </c>
      <c r="C604" s="112" t="s">
        <v>3501</v>
      </c>
      <c r="D604" s="112" t="s">
        <v>4068</v>
      </c>
      <c r="F604" s="112" t="s">
        <v>4100</v>
      </c>
    </row>
    <row r="605" spans="2:6">
      <c r="B605" s="112" t="s">
        <v>4040</v>
      </c>
      <c r="C605" s="112" t="s">
        <v>3502</v>
      </c>
      <c r="D605" s="112" t="s">
        <v>4078</v>
      </c>
      <c r="F605" s="112" t="s">
        <v>4103</v>
      </c>
    </row>
    <row r="606" spans="2:6">
      <c r="B606" s="112" t="s">
        <v>4041</v>
      </c>
      <c r="C606" s="112" t="s">
        <v>3503</v>
      </c>
      <c r="D606" s="112" t="s">
        <v>4069</v>
      </c>
      <c r="F606" s="112" t="s">
        <v>4102</v>
      </c>
    </row>
    <row r="607" spans="2:6">
      <c r="B607" s="112" t="s">
        <v>4042</v>
      </c>
      <c r="C607" s="112" t="s">
        <v>3504</v>
      </c>
      <c r="D607" s="112" t="s">
        <v>4079</v>
      </c>
      <c r="F607" s="112" t="s">
        <v>4103</v>
      </c>
    </row>
    <row r="608" spans="2:6">
      <c r="B608" s="112" t="s">
        <v>4043</v>
      </c>
      <c r="C608" s="112" t="s">
        <v>3505</v>
      </c>
      <c r="D608" s="112" t="s">
        <v>4072</v>
      </c>
      <c r="F608" s="112" t="s">
        <v>4103</v>
      </c>
    </row>
    <row r="609" spans="2:6">
      <c r="B609" s="112" t="s">
        <v>4044</v>
      </c>
      <c r="C609" s="112" t="s">
        <v>3506</v>
      </c>
      <c r="D609" s="112" t="s">
        <v>4071</v>
      </c>
      <c r="F609" s="112" t="s">
        <v>4103</v>
      </c>
    </row>
    <row r="610" spans="2:6">
      <c r="B610" s="112" t="s">
        <v>4045</v>
      </c>
      <c r="C610" s="112" t="s">
        <v>3507</v>
      </c>
      <c r="D610" s="112" t="s">
        <v>4075</v>
      </c>
      <c r="F610" s="112" t="s">
        <v>4106</v>
      </c>
    </row>
    <row r="611" spans="2:6">
      <c r="B611" s="112" t="s">
        <v>4046</v>
      </c>
      <c r="C611" s="112" t="s">
        <v>3508</v>
      </c>
      <c r="D611" s="112" t="s">
        <v>4075</v>
      </c>
      <c r="F611" s="112" t="s">
        <v>4106</v>
      </c>
    </row>
    <row r="612" spans="2:6">
      <c r="B612" s="112" t="s">
        <v>4047</v>
      </c>
      <c r="C612" s="112" t="s">
        <v>3509</v>
      </c>
      <c r="D612" s="112" t="s">
        <v>4071</v>
      </c>
      <c r="F612" s="112" t="s">
        <v>4103</v>
      </c>
    </row>
    <row r="613" spans="2:6">
      <c r="B613" s="112" t="s">
        <v>4048</v>
      </c>
      <c r="C613" s="112" t="s">
        <v>3510</v>
      </c>
      <c r="D613" s="112" t="s">
        <v>4078</v>
      </c>
      <c r="F613" s="112" t="s">
        <v>4103</v>
      </c>
    </row>
    <row r="614" spans="2:6">
      <c r="B614" s="112" t="s">
        <v>4049</v>
      </c>
      <c r="C614" s="112" t="s">
        <v>3511</v>
      </c>
      <c r="D614" s="112" t="s">
        <v>4068</v>
      </c>
      <c r="F614" s="112" t="s">
        <v>4100</v>
      </c>
    </row>
    <row r="615" spans="2:6">
      <c r="B615" s="112" t="s">
        <v>4050</v>
      </c>
      <c r="C615" s="112" t="s">
        <v>3512</v>
      </c>
      <c r="D615" s="112" t="s">
        <v>4075</v>
      </c>
      <c r="F615" s="112" t="s">
        <v>4106</v>
      </c>
    </row>
    <row r="616" spans="2:6">
      <c r="B616" s="112" t="s">
        <v>4051</v>
      </c>
      <c r="C616" s="112" t="s">
        <v>3513</v>
      </c>
      <c r="D616" s="112" t="s">
        <v>4075</v>
      </c>
      <c r="F616" s="112" t="s">
        <v>4106</v>
      </c>
    </row>
    <row r="617" spans="2:6">
      <c r="B617" s="112" t="s">
        <v>4052</v>
      </c>
      <c r="C617" s="112" t="s">
        <v>3514</v>
      </c>
      <c r="D617" s="112" t="s">
        <v>4075</v>
      </c>
      <c r="F617" s="112" t="s">
        <v>4106</v>
      </c>
    </row>
    <row r="618" spans="2:6">
      <c r="C618" s="112" t="s">
        <v>3515</v>
      </c>
    </row>
    <row r="619" spans="2:6">
      <c r="B619" s="112" t="s">
        <v>4053</v>
      </c>
      <c r="C619" s="112" t="s">
        <v>3516</v>
      </c>
      <c r="D619" s="112" t="s">
        <v>4078</v>
      </c>
      <c r="F619" s="112" t="s">
        <v>4103</v>
      </c>
    </row>
    <row r="620" spans="2:6">
      <c r="B620" s="112" t="s">
        <v>4054</v>
      </c>
      <c r="C620" s="112" t="s">
        <v>3517</v>
      </c>
      <c r="D620" s="112" t="s">
        <v>4079</v>
      </c>
      <c r="F620" s="112" t="s">
        <v>4103</v>
      </c>
    </row>
    <row r="621" spans="2:6">
      <c r="B621" s="112" t="s">
        <v>4055</v>
      </c>
      <c r="C621" s="112" t="s">
        <v>3518</v>
      </c>
      <c r="D621" s="112" t="s">
        <v>4079</v>
      </c>
      <c r="F621" s="112" t="s">
        <v>4103</v>
      </c>
    </row>
    <row r="622" spans="2:6">
      <c r="B622" s="112" t="s">
        <v>4056</v>
      </c>
      <c r="C622" s="112" t="s">
        <v>3519</v>
      </c>
      <c r="D622" s="112" t="s">
        <v>4079</v>
      </c>
      <c r="F622" s="112" t="s">
        <v>4103</v>
      </c>
    </row>
    <row r="623" spans="2:6">
      <c r="B623" s="112" t="s">
        <v>4057</v>
      </c>
      <c r="C623" s="112" t="s">
        <v>3520</v>
      </c>
      <c r="D623" s="112" t="s">
        <v>4070</v>
      </c>
      <c r="F623" s="112" t="s">
        <v>4099</v>
      </c>
    </row>
    <row r="624" spans="2:6">
      <c r="B624" s="112" t="s">
        <v>4058</v>
      </c>
      <c r="C624" s="112" t="s">
        <v>3521</v>
      </c>
      <c r="D624" s="112" t="s">
        <v>4071</v>
      </c>
      <c r="F624" s="112" t="s">
        <v>4103</v>
      </c>
    </row>
    <row r="625" spans="2:6">
      <c r="B625" s="112" t="s">
        <v>4059</v>
      </c>
      <c r="C625" s="112" t="s">
        <v>3522</v>
      </c>
      <c r="D625" s="112" t="s">
        <v>4068</v>
      </c>
      <c r="F625" s="112" t="s">
        <v>4100</v>
      </c>
    </row>
    <row r="626" spans="2:6">
      <c r="B626" s="112" t="s">
        <v>4060</v>
      </c>
      <c r="C626" s="112" t="s">
        <v>3523</v>
      </c>
      <c r="D626" s="112" t="s">
        <v>4068</v>
      </c>
      <c r="F626" s="112" t="s">
        <v>4100</v>
      </c>
    </row>
    <row r="627" spans="2:6">
      <c r="B627" s="112" t="s">
        <v>4061</v>
      </c>
      <c r="C627" s="112" t="s">
        <v>3524</v>
      </c>
      <c r="D627" s="112" t="s">
        <v>4067</v>
      </c>
      <c r="F627" s="112" t="s">
        <v>4099</v>
      </c>
    </row>
    <row r="628" spans="2:6">
      <c r="B628" s="112" t="s">
        <v>4062</v>
      </c>
      <c r="C628" s="112" t="s">
        <v>3525</v>
      </c>
      <c r="D628" s="112" t="s">
        <v>4067</v>
      </c>
      <c r="F628" s="112" t="s">
        <v>4099</v>
      </c>
    </row>
    <row r="629" spans="2:6">
      <c r="B629" s="112" t="s">
        <v>4063</v>
      </c>
      <c r="C629" s="112" t="s">
        <v>3526</v>
      </c>
      <c r="D629" s="112" t="s">
        <v>4068</v>
      </c>
      <c r="F629" s="112" t="s">
        <v>4100</v>
      </c>
    </row>
    <row r="630" spans="2:6">
      <c r="B630" s="112" t="s">
        <v>4064</v>
      </c>
      <c r="C630" s="112" t="s">
        <v>3527</v>
      </c>
      <c r="D630" s="112" t="s">
        <v>4069</v>
      </c>
      <c r="F630" s="112" t="s">
        <v>4102</v>
      </c>
    </row>
    <row r="631" spans="2:6">
      <c r="B631" s="112" t="s">
        <v>4065</v>
      </c>
      <c r="C631" s="112" t="s">
        <v>3528</v>
      </c>
      <c r="D631" s="112" t="s">
        <v>4076</v>
      </c>
      <c r="F631" s="112" t="s">
        <v>4100</v>
      </c>
    </row>
    <row r="632" spans="2:6">
      <c r="B632" s="112" t="s">
        <v>4066</v>
      </c>
      <c r="C632" s="112" t="s">
        <v>3529</v>
      </c>
      <c r="D632" s="112" t="s">
        <v>4075</v>
      </c>
      <c r="F632" s="112" t="s">
        <v>4106</v>
      </c>
    </row>
    <row r="633" spans="2:6">
      <c r="F633" s="128"/>
    </row>
    <row r="634" spans="2:6">
      <c r="C634" s="146" t="s">
        <v>158</v>
      </c>
      <c r="F634" s="128" t="s">
        <v>311</v>
      </c>
    </row>
    <row r="635" spans="2:6">
      <c r="C635" s="146" t="s">
        <v>56</v>
      </c>
      <c r="F635" s="128" t="s">
        <v>311</v>
      </c>
    </row>
    <row r="636" spans="2:6">
      <c r="C636" s="146" t="s">
        <v>153</v>
      </c>
      <c r="F636" s="128" t="s">
        <v>311</v>
      </c>
    </row>
    <row r="637" spans="2:6">
      <c r="C637" s="146" t="s">
        <v>155</v>
      </c>
      <c r="F637" s="128" t="s">
        <v>311</v>
      </c>
    </row>
    <row r="638" spans="2:6">
      <c r="C638" s="146" t="s">
        <v>61</v>
      </c>
      <c r="F638" s="128" t="s">
        <v>311</v>
      </c>
    </row>
    <row r="639" spans="2:6">
      <c r="C639" s="146" t="s">
        <v>160</v>
      </c>
      <c r="F639" s="128" t="s">
        <v>311</v>
      </c>
    </row>
    <row r="640" spans="2:6">
      <c r="C640" s="146" t="s">
        <v>80</v>
      </c>
      <c r="F640" s="128" t="s">
        <v>311</v>
      </c>
    </row>
    <row r="641" spans="2:7">
      <c r="C641" s="146" t="s">
        <v>129</v>
      </c>
      <c r="F641" s="128" t="s">
        <v>311</v>
      </c>
    </row>
    <row r="642" spans="2:7">
      <c r="C642" s="146" t="s">
        <v>161</v>
      </c>
      <c r="F642" s="128" t="s">
        <v>311</v>
      </c>
    </row>
    <row r="643" spans="2:7">
      <c r="C643" s="146" t="s">
        <v>137</v>
      </c>
      <c r="F643" s="128" t="s">
        <v>311</v>
      </c>
    </row>
    <row r="644" spans="2:7">
      <c r="C644" s="146" t="s">
        <v>220</v>
      </c>
      <c r="F644" s="128" t="s">
        <v>311</v>
      </c>
    </row>
    <row r="645" spans="2:7">
      <c r="C645" s="146" t="s">
        <v>147</v>
      </c>
      <c r="F645" s="128" t="s">
        <v>311</v>
      </c>
    </row>
    <row r="646" spans="2:7">
      <c r="C646" s="146" t="s">
        <v>140</v>
      </c>
      <c r="F646" s="128" t="s">
        <v>311</v>
      </c>
    </row>
    <row r="647" spans="2:7">
      <c r="C647" s="146" t="s">
        <v>152</v>
      </c>
      <c r="F647" s="128" t="s">
        <v>311</v>
      </c>
    </row>
    <row r="648" spans="2:7">
      <c r="C648" s="146" t="s">
        <v>209</v>
      </c>
      <c r="F648" s="128" t="s">
        <v>311</v>
      </c>
    </row>
    <row r="649" spans="2:7">
      <c r="C649" s="146" t="s">
        <v>149</v>
      </c>
      <c r="F649" s="128" t="s">
        <v>311</v>
      </c>
    </row>
    <row r="650" spans="2:7">
      <c r="B650" s="112" t="s">
        <v>4132</v>
      </c>
      <c r="C650" s="146" t="s">
        <v>4131</v>
      </c>
      <c r="F650" s="128" t="s">
        <v>311</v>
      </c>
      <c r="G650" s="146" t="s">
        <v>4135</v>
      </c>
    </row>
    <row r="651" spans="2:7">
      <c r="C651" s="146" t="s">
        <v>143</v>
      </c>
      <c r="F651" s="128" t="s">
        <v>311</v>
      </c>
    </row>
    <row r="652" spans="2:7">
      <c r="C652" s="146" t="s">
        <v>162</v>
      </c>
      <c r="F652" s="128" t="s">
        <v>311</v>
      </c>
    </row>
    <row r="653" spans="2:7">
      <c r="C653" s="146" t="s">
        <v>217</v>
      </c>
      <c r="F653" s="128" t="s">
        <v>311</v>
      </c>
    </row>
    <row r="654" spans="2:7">
      <c r="C654" s="146" t="s">
        <v>218</v>
      </c>
      <c r="F654" s="128" t="s">
        <v>311</v>
      </c>
    </row>
    <row r="655" spans="2:7">
      <c r="C655" s="169" t="s">
        <v>131</v>
      </c>
      <c r="F655" s="128" t="s">
        <v>311</v>
      </c>
    </row>
    <row r="656" spans="2:7">
      <c r="C656" s="169" t="s">
        <v>82</v>
      </c>
      <c r="F656" s="128" t="s">
        <v>311</v>
      </c>
    </row>
    <row r="657" spans="2:6">
      <c r="C657" s="169" t="s">
        <v>146</v>
      </c>
      <c r="F657" s="128" t="s">
        <v>311</v>
      </c>
    </row>
    <row r="658" spans="2:6">
      <c r="C658" s="169" t="s">
        <v>141</v>
      </c>
      <c r="F658" s="128" t="s">
        <v>311</v>
      </c>
    </row>
    <row r="659" spans="2:6">
      <c r="C659" s="169" t="s">
        <v>132</v>
      </c>
      <c r="F659" s="128" t="s">
        <v>311</v>
      </c>
    </row>
    <row r="660" spans="2:6">
      <c r="C660" s="169" t="s">
        <v>130</v>
      </c>
      <c r="F660" s="128" t="s">
        <v>311</v>
      </c>
    </row>
    <row r="661" spans="2:6">
      <c r="C661" s="169" t="s">
        <v>144</v>
      </c>
      <c r="F661" s="128" t="s">
        <v>311</v>
      </c>
    </row>
    <row r="662" spans="2:6">
      <c r="C662" s="169" t="s">
        <v>145</v>
      </c>
      <c r="F662" s="128" t="s">
        <v>311</v>
      </c>
    </row>
    <row r="663" spans="2:6">
      <c r="C663" s="169" t="s">
        <v>138</v>
      </c>
      <c r="F663" s="128" t="s">
        <v>311</v>
      </c>
    </row>
    <row r="664" spans="2:6">
      <c r="C664" s="169" t="s">
        <v>133</v>
      </c>
      <c r="F664" s="128" t="s">
        <v>311</v>
      </c>
    </row>
    <row r="665" spans="2:6">
      <c r="B665" s="112" t="s">
        <v>110</v>
      </c>
      <c r="C665" s="112" t="s">
        <v>148</v>
      </c>
      <c r="F665" s="128" t="s">
        <v>311</v>
      </c>
    </row>
    <row r="666" spans="2:6">
      <c r="B666" s="112" t="s">
        <v>121</v>
      </c>
      <c r="C666" s="112" t="s">
        <v>151</v>
      </c>
      <c r="F666" s="128" t="s">
        <v>311</v>
      </c>
    </row>
    <row r="667" spans="2:6">
      <c r="B667" s="112" t="s">
        <v>20</v>
      </c>
      <c r="C667" s="112" t="s">
        <v>150</v>
      </c>
      <c r="F667" s="128" t="s">
        <v>311</v>
      </c>
    </row>
    <row r="668" spans="2:6">
      <c r="B668" s="112" t="s">
        <v>114</v>
      </c>
      <c r="C668" s="112" t="s">
        <v>142</v>
      </c>
      <c r="F668" s="128" t="s">
        <v>311</v>
      </c>
    </row>
    <row r="669" spans="2:6">
      <c r="B669" s="112" t="s">
        <v>19</v>
      </c>
      <c r="C669" s="112" t="s">
        <v>184</v>
      </c>
      <c r="F669" s="128" t="s">
        <v>311</v>
      </c>
    </row>
    <row r="670" spans="2:6">
      <c r="B670" s="112" t="s">
        <v>240</v>
      </c>
      <c r="C670" s="112" t="s">
        <v>228</v>
      </c>
      <c r="F670" s="128" t="s">
        <v>311</v>
      </c>
    </row>
    <row r="671" spans="2:6">
      <c r="B671" s="112" t="s">
        <v>59</v>
      </c>
      <c r="C671" s="112" t="s">
        <v>154</v>
      </c>
      <c r="F671" s="128" t="s">
        <v>311</v>
      </c>
    </row>
    <row r="672" spans="2:6">
      <c r="B672" s="112" t="s">
        <v>199</v>
      </c>
      <c r="C672" s="112" t="s">
        <v>227</v>
      </c>
      <c r="F672" s="128" t="s">
        <v>311</v>
      </c>
    </row>
    <row r="673" spans="2:6">
      <c r="B673" s="112" t="s">
        <v>54</v>
      </c>
      <c r="C673" s="112" t="s">
        <v>223</v>
      </c>
      <c r="F673" s="128" t="s">
        <v>311</v>
      </c>
    </row>
    <row r="674" spans="2:6">
      <c r="B674" s="112" t="s">
        <v>112</v>
      </c>
      <c r="C674" s="112" t="s">
        <v>139</v>
      </c>
      <c r="F674" s="128" t="s">
        <v>311</v>
      </c>
    </row>
    <row r="675" spans="2:6">
      <c r="B675" s="112" t="s">
        <v>2937</v>
      </c>
      <c r="C675" s="112" t="s">
        <v>223</v>
      </c>
      <c r="F675" s="128" t="s">
        <v>311</v>
      </c>
    </row>
    <row r="676" spans="2:6">
      <c r="B676" s="112" t="s">
        <v>35</v>
      </c>
      <c r="C676" s="112" t="s">
        <v>86</v>
      </c>
      <c r="F676" s="128" t="s">
        <v>311</v>
      </c>
    </row>
    <row r="677" spans="2:6">
      <c r="B677" s="112" t="s">
        <v>116</v>
      </c>
      <c r="C677" s="112" t="s">
        <v>208</v>
      </c>
      <c r="F677" s="128" t="s">
        <v>311</v>
      </c>
    </row>
    <row r="678" spans="2:6">
      <c r="B678" s="112" t="s">
        <v>2935</v>
      </c>
      <c r="C678" s="112" t="s">
        <v>2945</v>
      </c>
      <c r="F678" s="128" t="s">
        <v>311</v>
      </c>
    </row>
    <row r="679" spans="2:6">
      <c r="B679" s="112" t="s">
        <v>32</v>
      </c>
      <c r="C679" s="112" t="s">
        <v>226</v>
      </c>
      <c r="F679" s="128" t="s">
        <v>311</v>
      </c>
    </row>
    <row r="680" spans="2:6">
      <c r="B680" s="112" t="s">
        <v>196</v>
      </c>
      <c r="C680" s="112" t="s">
        <v>224</v>
      </c>
      <c r="F680" s="128" t="s">
        <v>311</v>
      </c>
    </row>
    <row r="681" spans="2:6">
      <c r="F681" s="128"/>
    </row>
    <row r="682" spans="2:6">
      <c r="F682" s="128"/>
    </row>
    <row r="683" spans="2:6">
      <c r="F683" s="128"/>
    </row>
    <row r="684" spans="2:6">
      <c r="F684" s="128"/>
    </row>
    <row r="685" spans="2:6">
      <c r="F685" s="128"/>
    </row>
    <row r="686" spans="2:6">
      <c r="F686" s="128"/>
    </row>
    <row r="687" spans="2:6">
      <c r="F687" s="128"/>
    </row>
    <row r="688" spans="2:6">
      <c r="F688" s="128"/>
    </row>
    <row r="689" spans="6:6">
      <c r="F689" s="128"/>
    </row>
    <row r="690" spans="6:6">
      <c r="F690" s="128"/>
    </row>
    <row r="691" spans="6:6">
      <c r="F691" s="128"/>
    </row>
    <row r="692" spans="6:6">
      <c r="F692" s="128"/>
    </row>
    <row r="693" spans="6:6">
      <c r="F693" s="128"/>
    </row>
    <row r="694" spans="6:6">
      <c r="F694" s="128"/>
    </row>
    <row r="695" spans="6:6">
      <c r="F695" s="128"/>
    </row>
    <row r="696" spans="6:6">
      <c r="F696" s="128"/>
    </row>
    <row r="697" spans="6:6">
      <c r="F697" s="128"/>
    </row>
    <row r="698" spans="6:6">
      <c r="F698" s="128"/>
    </row>
    <row r="699" spans="6:6">
      <c r="F699" s="128"/>
    </row>
    <row r="700" spans="6:6">
      <c r="F700" s="128"/>
    </row>
    <row r="701" spans="6:6">
      <c r="F701" s="128"/>
    </row>
    <row r="702" spans="6:6">
      <c r="F702" s="128"/>
    </row>
    <row r="703" spans="6:6">
      <c r="F703" s="128"/>
    </row>
    <row r="704" spans="6:6">
      <c r="F704" s="128"/>
    </row>
    <row r="705" spans="6:6">
      <c r="F705" s="128"/>
    </row>
    <row r="706" spans="6:6">
      <c r="F706" s="128"/>
    </row>
    <row r="707" spans="6:6">
      <c r="F707" s="128"/>
    </row>
    <row r="708" spans="6:6">
      <c r="F708" s="128"/>
    </row>
    <row r="709" spans="6:6">
      <c r="F709" s="128"/>
    </row>
    <row r="710" spans="6:6">
      <c r="F710" s="128"/>
    </row>
    <row r="711" spans="6:6">
      <c r="F711" s="128"/>
    </row>
    <row r="712" spans="6:6">
      <c r="F712" s="128"/>
    </row>
    <row r="713" spans="6:6">
      <c r="F713" s="128"/>
    </row>
    <row r="714" spans="6:6">
      <c r="F714" s="128"/>
    </row>
    <row r="715" spans="6:6">
      <c r="F715" s="128"/>
    </row>
    <row r="716" spans="6:6">
      <c r="F716" s="128"/>
    </row>
    <row r="717" spans="6:6">
      <c r="F717" s="128"/>
    </row>
    <row r="718" spans="6:6">
      <c r="F718" s="128"/>
    </row>
    <row r="719" spans="6:6">
      <c r="F719" s="128"/>
    </row>
    <row r="720" spans="6:6">
      <c r="F720" s="128"/>
    </row>
    <row r="721" spans="6:6">
      <c r="F721" s="128"/>
    </row>
    <row r="722" spans="6:6">
      <c r="F722" s="128"/>
    </row>
    <row r="723" spans="6:6">
      <c r="F723" s="128"/>
    </row>
    <row r="724" spans="6:6">
      <c r="F724" s="128"/>
    </row>
    <row r="725" spans="6:6">
      <c r="F725" s="128"/>
    </row>
    <row r="726" spans="6:6">
      <c r="F726" s="128"/>
    </row>
    <row r="727" spans="6:6">
      <c r="F727" s="128"/>
    </row>
    <row r="728" spans="6:6">
      <c r="F728" s="128"/>
    </row>
    <row r="729" spans="6:6">
      <c r="F729" s="128"/>
    </row>
    <row r="730" spans="6:6">
      <c r="F730" s="128"/>
    </row>
    <row r="731" spans="6:6">
      <c r="F731" s="128"/>
    </row>
    <row r="732" spans="6:6">
      <c r="F732" s="128"/>
    </row>
    <row r="733" spans="6:6">
      <c r="F733" s="128"/>
    </row>
    <row r="734" spans="6:6">
      <c r="F734" s="128"/>
    </row>
    <row r="735" spans="6:6">
      <c r="F735" s="128"/>
    </row>
    <row r="736" spans="6:6">
      <c r="F736" s="128"/>
    </row>
    <row r="737" spans="6:6">
      <c r="F737" s="128"/>
    </row>
    <row r="738" spans="6:6">
      <c r="F738" s="128"/>
    </row>
    <row r="739" spans="6:6">
      <c r="F739" s="128"/>
    </row>
    <row r="740" spans="6:6">
      <c r="F740" s="128"/>
    </row>
    <row r="741" spans="6:6">
      <c r="F741" s="128"/>
    </row>
    <row r="742" spans="6:6">
      <c r="F742" s="128"/>
    </row>
    <row r="743" spans="6:6">
      <c r="F743" s="128"/>
    </row>
    <row r="744" spans="6:6">
      <c r="F744" s="128"/>
    </row>
    <row r="745" spans="6:6">
      <c r="F745" s="128"/>
    </row>
    <row r="746" spans="6:6">
      <c r="F746" s="128"/>
    </row>
    <row r="747" spans="6:6">
      <c r="F747" s="128"/>
    </row>
    <row r="748" spans="6:6">
      <c r="F748" s="128"/>
    </row>
    <row r="749" spans="6:6">
      <c r="F749" s="128"/>
    </row>
    <row r="750" spans="6:6">
      <c r="F750" s="128"/>
    </row>
    <row r="751" spans="6:6">
      <c r="F751" s="128"/>
    </row>
    <row r="752" spans="6:6">
      <c r="F752" s="128"/>
    </row>
    <row r="753" spans="6:6">
      <c r="F753" s="128"/>
    </row>
    <row r="754" spans="6:6">
      <c r="F754" s="128"/>
    </row>
    <row r="755" spans="6:6">
      <c r="F755" s="128"/>
    </row>
    <row r="756" spans="6:6">
      <c r="F756" s="128"/>
    </row>
    <row r="757" spans="6:6">
      <c r="F757" s="128"/>
    </row>
    <row r="758" spans="6:6">
      <c r="F758" s="128"/>
    </row>
    <row r="759" spans="6:6">
      <c r="F759" s="128"/>
    </row>
    <row r="760" spans="6:6">
      <c r="F760" s="128"/>
    </row>
    <row r="761" spans="6:6">
      <c r="F761" s="128"/>
    </row>
    <row r="762" spans="6:6">
      <c r="F762" s="128"/>
    </row>
    <row r="763" spans="6:6">
      <c r="F763" s="128"/>
    </row>
    <row r="764" spans="6:6">
      <c r="F764" s="128"/>
    </row>
    <row r="765" spans="6:6">
      <c r="F765" s="128"/>
    </row>
    <row r="766" spans="6:6">
      <c r="F766" s="128"/>
    </row>
    <row r="767" spans="6:6">
      <c r="F767" s="128"/>
    </row>
    <row r="768" spans="6:6">
      <c r="F768" s="128"/>
    </row>
    <row r="769" spans="6:6">
      <c r="F769" s="128"/>
    </row>
    <row r="770" spans="6:6">
      <c r="F770" s="128"/>
    </row>
    <row r="771" spans="6:6">
      <c r="F771" s="128"/>
    </row>
    <row r="772" spans="6:6">
      <c r="F772" s="128"/>
    </row>
    <row r="773" spans="6:6">
      <c r="F773" s="128"/>
    </row>
    <row r="774" spans="6:6">
      <c r="F774" s="128"/>
    </row>
    <row r="775" spans="6:6">
      <c r="F775" s="128"/>
    </row>
    <row r="776" spans="6:6">
      <c r="F776" s="128"/>
    </row>
    <row r="777" spans="6:6">
      <c r="F777" s="128"/>
    </row>
    <row r="778" spans="6:6">
      <c r="F778" s="128"/>
    </row>
    <row r="779" spans="6:6">
      <c r="F779" s="128"/>
    </row>
    <row r="780" spans="6:6">
      <c r="F780" s="128"/>
    </row>
    <row r="781" spans="6:6">
      <c r="F781" s="128"/>
    </row>
    <row r="782" spans="6:6">
      <c r="F782" s="128"/>
    </row>
    <row r="783" spans="6:6">
      <c r="F783" s="128"/>
    </row>
    <row r="784" spans="6:6">
      <c r="F784" s="128"/>
    </row>
    <row r="785" spans="6:6">
      <c r="F785" s="128"/>
    </row>
    <row r="786" spans="6:6">
      <c r="F786" s="128"/>
    </row>
    <row r="787" spans="6:6">
      <c r="F787" s="128"/>
    </row>
    <row r="788" spans="6:6">
      <c r="F788" s="128"/>
    </row>
    <row r="789" spans="6:6">
      <c r="F789" s="128"/>
    </row>
    <row r="790" spans="6:6">
      <c r="F790" s="128"/>
    </row>
    <row r="791" spans="6:6">
      <c r="F791" s="128"/>
    </row>
    <row r="792" spans="6:6">
      <c r="F792" s="128"/>
    </row>
    <row r="793" spans="6:6">
      <c r="F793" s="128"/>
    </row>
    <row r="794" spans="6:6">
      <c r="F794" s="128"/>
    </row>
    <row r="795" spans="6:6">
      <c r="F795" s="128"/>
    </row>
    <row r="796" spans="6:6">
      <c r="F796" s="128"/>
    </row>
    <row r="797" spans="6:6">
      <c r="F797" s="128"/>
    </row>
    <row r="798" spans="6:6">
      <c r="F798" s="128"/>
    </row>
    <row r="799" spans="6:6">
      <c r="F799" s="128"/>
    </row>
    <row r="800" spans="6:6">
      <c r="F800" s="128"/>
    </row>
    <row r="801" spans="6:6">
      <c r="F801" s="128"/>
    </row>
    <row r="802" spans="6:6">
      <c r="F802" s="128"/>
    </row>
    <row r="803" spans="6:6">
      <c r="F803" s="128"/>
    </row>
    <row r="804" spans="6:6">
      <c r="F804" s="128"/>
    </row>
    <row r="805" spans="6:6">
      <c r="F805" s="128"/>
    </row>
    <row r="806" spans="6:6">
      <c r="F806" s="128"/>
    </row>
    <row r="807" spans="6:6">
      <c r="F807" s="128"/>
    </row>
    <row r="808" spans="6:6">
      <c r="F808" s="128"/>
    </row>
    <row r="809" spans="6:6">
      <c r="F809" s="128"/>
    </row>
    <row r="810" spans="6:6">
      <c r="F810" s="128"/>
    </row>
    <row r="811" spans="6:6">
      <c r="F811" s="128"/>
    </row>
    <row r="812" spans="6:6">
      <c r="F812" s="128"/>
    </row>
    <row r="813" spans="6:6">
      <c r="F813" s="128"/>
    </row>
    <row r="814" spans="6:6">
      <c r="F814" s="128"/>
    </row>
    <row r="815" spans="6:6">
      <c r="F815" s="128"/>
    </row>
    <row r="816" spans="6:6">
      <c r="F816" s="128"/>
    </row>
    <row r="817" spans="6:6">
      <c r="F817" s="128"/>
    </row>
    <row r="818" spans="6:6">
      <c r="F818" s="128"/>
    </row>
    <row r="819" spans="6:6">
      <c r="F819" s="128"/>
    </row>
    <row r="820" spans="6:6">
      <c r="F820" s="128"/>
    </row>
    <row r="821" spans="6:6">
      <c r="F821" s="128"/>
    </row>
    <row r="822" spans="6:6">
      <c r="F822" s="128"/>
    </row>
    <row r="823" spans="6:6">
      <c r="F823" s="128"/>
    </row>
    <row r="824" spans="6:6">
      <c r="F824" s="128"/>
    </row>
    <row r="825" spans="6:6">
      <c r="F825" s="128"/>
    </row>
    <row r="826" spans="6:6">
      <c r="F826" s="128"/>
    </row>
    <row r="827" spans="6:6">
      <c r="F827" s="128"/>
    </row>
    <row r="828" spans="6:6">
      <c r="F828" s="128"/>
    </row>
    <row r="829" spans="6:6">
      <c r="F829" s="128"/>
    </row>
    <row r="830" spans="6:6">
      <c r="F830" s="128"/>
    </row>
    <row r="831" spans="6:6">
      <c r="F831" s="128"/>
    </row>
    <row r="832" spans="6:6">
      <c r="F832" s="128"/>
    </row>
    <row r="833" spans="6:6">
      <c r="F833" s="128"/>
    </row>
    <row r="834" spans="6:6">
      <c r="F834" s="128"/>
    </row>
    <row r="835" spans="6:6">
      <c r="F835" s="128"/>
    </row>
    <row r="836" spans="6:6">
      <c r="F836" s="128"/>
    </row>
    <row r="837" spans="6:6">
      <c r="F837" s="128"/>
    </row>
    <row r="838" spans="6:6">
      <c r="F838" s="128"/>
    </row>
    <row r="839" spans="6:6">
      <c r="F839" s="128"/>
    </row>
    <row r="840" spans="6:6">
      <c r="F840" s="128"/>
    </row>
    <row r="841" spans="6:6">
      <c r="F841" s="128"/>
    </row>
    <row r="842" spans="6:6">
      <c r="F842" s="128"/>
    </row>
    <row r="843" spans="6:6">
      <c r="F843" s="128"/>
    </row>
    <row r="844" spans="6:6">
      <c r="F844" s="128"/>
    </row>
    <row r="845" spans="6:6">
      <c r="F845" s="128"/>
    </row>
    <row r="846" spans="6:6">
      <c r="F846" s="128"/>
    </row>
    <row r="847" spans="6:6">
      <c r="F847" s="128"/>
    </row>
    <row r="848" spans="6:6">
      <c r="F848" s="128"/>
    </row>
    <row r="849" spans="6:6">
      <c r="F849" s="128"/>
    </row>
    <row r="850" spans="6:6">
      <c r="F850" s="128"/>
    </row>
    <row r="851" spans="6:6">
      <c r="F851" s="128"/>
    </row>
    <row r="852" spans="6:6">
      <c r="F852" s="128"/>
    </row>
    <row r="853" spans="6:6">
      <c r="F853" s="128"/>
    </row>
    <row r="854" spans="6:6">
      <c r="F854" s="128"/>
    </row>
    <row r="855" spans="6:6">
      <c r="F855" s="128"/>
    </row>
    <row r="856" spans="6:6">
      <c r="F856" s="128"/>
    </row>
    <row r="857" spans="6:6">
      <c r="F857" s="128"/>
    </row>
    <row r="858" spans="6:6">
      <c r="F858" s="128"/>
    </row>
    <row r="859" spans="6:6">
      <c r="F859" s="128"/>
    </row>
    <row r="860" spans="6:6">
      <c r="F860" s="128"/>
    </row>
    <row r="861" spans="6:6">
      <c r="F861" s="128"/>
    </row>
    <row r="862" spans="6:6">
      <c r="F862" s="128"/>
    </row>
    <row r="863" spans="6:6">
      <c r="F863" s="128"/>
    </row>
    <row r="864" spans="6:6">
      <c r="F864" s="128"/>
    </row>
    <row r="865" spans="6:6">
      <c r="F865" s="128"/>
    </row>
    <row r="866" spans="6:6">
      <c r="F866" s="128"/>
    </row>
    <row r="867" spans="6:6">
      <c r="F867" s="128"/>
    </row>
    <row r="868" spans="6:6">
      <c r="F868" s="128"/>
    </row>
    <row r="869" spans="6:6">
      <c r="F869" s="128"/>
    </row>
    <row r="870" spans="6:6">
      <c r="F870" s="128"/>
    </row>
    <row r="871" spans="6:6">
      <c r="F871" s="128"/>
    </row>
    <row r="872" spans="6:6">
      <c r="F872" s="128"/>
    </row>
    <row r="873" spans="6:6">
      <c r="F873" s="128"/>
    </row>
    <row r="874" spans="6:6">
      <c r="F874" s="128"/>
    </row>
    <row r="875" spans="6:6">
      <c r="F875" s="128"/>
    </row>
    <row r="876" spans="6:6">
      <c r="F876" s="128"/>
    </row>
    <row r="877" spans="6:6">
      <c r="F877" s="128"/>
    </row>
    <row r="878" spans="6:6">
      <c r="F878" s="128"/>
    </row>
    <row r="879" spans="6:6">
      <c r="F879" s="128"/>
    </row>
    <row r="880" spans="6:6">
      <c r="F880" s="128"/>
    </row>
    <row r="881" spans="6:6">
      <c r="F881" s="128"/>
    </row>
    <row r="882" spans="6:6">
      <c r="F882" s="128"/>
    </row>
    <row r="883" spans="6:6">
      <c r="F883" s="128"/>
    </row>
    <row r="884" spans="6:6">
      <c r="F884" s="128"/>
    </row>
    <row r="885" spans="6:6">
      <c r="F885" s="128"/>
    </row>
    <row r="886" spans="6:6">
      <c r="F886" s="128"/>
    </row>
    <row r="887" spans="6:6">
      <c r="F887" s="128"/>
    </row>
    <row r="888" spans="6:6">
      <c r="F888" s="128"/>
    </row>
    <row r="889" spans="6:6">
      <c r="F889" s="128"/>
    </row>
    <row r="890" spans="6:6">
      <c r="F890" s="128"/>
    </row>
    <row r="891" spans="6:6">
      <c r="F891" s="128"/>
    </row>
    <row r="892" spans="6:6">
      <c r="F892" s="128"/>
    </row>
    <row r="893" spans="6:6">
      <c r="F893" s="128"/>
    </row>
    <row r="894" spans="6:6">
      <c r="F894" s="128"/>
    </row>
    <row r="895" spans="6:6">
      <c r="F895" s="128"/>
    </row>
    <row r="896" spans="6:6">
      <c r="F896" s="128"/>
    </row>
    <row r="897" spans="6:6">
      <c r="F897" s="128"/>
    </row>
    <row r="898" spans="6:6">
      <c r="F898" s="128"/>
    </row>
    <row r="899" spans="6:6">
      <c r="F899" s="128"/>
    </row>
    <row r="900" spans="6:6">
      <c r="F900" s="128"/>
    </row>
    <row r="901" spans="6:6">
      <c r="F901" s="128"/>
    </row>
    <row r="902" spans="6:6">
      <c r="F902" s="128"/>
    </row>
    <row r="903" spans="6:6">
      <c r="F903" s="128"/>
    </row>
    <row r="904" spans="6:6">
      <c r="F904" s="128"/>
    </row>
    <row r="905" spans="6:6">
      <c r="F905" s="128"/>
    </row>
    <row r="906" spans="6:6">
      <c r="F906" s="128"/>
    </row>
    <row r="907" spans="6:6">
      <c r="F907" s="128"/>
    </row>
    <row r="908" spans="6:6">
      <c r="F908" s="128"/>
    </row>
    <row r="909" spans="6:6">
      <c r="F909" s="128"/>
    </row>
    <row r="910" spans="6:6">
      <c r="F910" s="128"/>
    </row>
    <row r="911" spans="6:6">
      <c r="F911" s="128"/>
    </row>
    <row r="912" spans="6:6">
      <c r="F912" s="128"/>
    </row>
    <row r="913" spans="6:6">
      <c r="F913" s="128"/>
    </row>
    <row r="914" spans="6:6">
      <c r="F914" s="128"/>
    </row>
    <row r="915" spans="6:6">
      <c r="F915" s="128"/>
    </row>
    <row r="916" spans="6:6">
      <c r="F916" s="128"/>
    </row>
    <row r="917" spans="6:6">
      <c r="F917" s="128"/>
    </row>
    <row r="918" spans="6:6">
      <c r="F918" s="128"/>
    </row>
    <row r="919" spans="6:6">
      <c r="F919" s="128"/>
    </row>
    <row r="920" spans="6:6">
      <c r="F920" s="128"/>
    </row>
    <row r="921" spans="6:6">
      <c r="F921" s="128"/>
    </row>
    <row r="922" spans="6:6">
      <c r="F922" s="128"/>
    </row>
    <row r="923" spans="6:6">
      <c r="F923" s="128"/>
    </row>
    <row r="924" spans="6:6">
      <c r="F924" s="128"/>
    </row>
    <row r="925" spans="6:6">
      <c r="F925" s="128"/>
    </row>
    <row r="926" spans="6:6">
      <c r="F926" s="128"/>
    </row>
    <row r="927" spans="6:6">
      <c r="F927" s="128"/>
    </row>
    <row r="928" spans="6:6">
      <c r="F928" s="128"/>
    </row>
    <row r="929" spans="6:6">
      <c r="F929" s="128"/>
    </row>
    <row r="930" spans="6:6">
      <c r="F930" s="128"/>
    </row>
    <row r="931" spans="6:6">
      <c r="F931" s="128"/>
    </row>
    <row r="932" spans="6:6">
      <c r="F932" s="128"/>
    </row>
    <row r="933" spans="6:6">
      <c r="F933" s="128"/>
    </row>
    <row r="934" spans="6:6">
      <c r="F934" s="128"/>
    </row>
    <row r="935" spans="6:6">
      <c r="F935" s="128"/>
    </row>
    <row r="936" spans="6:6">
      <c r="F936" s="128"/>
    </row>
    <row r="937" spans="6:6">
      <c r="F937" s="128"/>
    </row>
    <row r="938" spans="6:6">
      <c r="F938" s="128"/>
    </row>
    <row r="939" spans="6:6">
      <c r="F939" s="128"/>
    </row>
    <row r="940" spans="6:6">
      <c r="F940" s="128"/>
    </row>
    <row r="941" spans="6:6">
      <c r="F941" s="128"/>
    </row>
    <row r="942" spans="6:6">
      <c r="F942" s="128"/>
    </row>
    <row r="943" spans="6:6">
      <c r="F943" s="128"/>
    </row>
    <row r="944" spans="6:6">
      <c r="F944" s="128"/>
    </row>
    <row r="945" spans="6:6">
      <c r="F945" s="128"/>
    </row>
    <row r="946" spans="6:6">
      <c r="F946" s="128"/>
    </row>
    <row r="947" spans="6:6">
      <c r="F947" s="128"/>
    </row>
    <row r="948" spans="6:6">
      <c r="F948" s="128"/>
    </row>
    <row r="949" spans="6:6">
      <c r="F949" s="128"/>
    </row>
    <row r="950" spans="6:6">
      <c r="F950" s="128"/>
    </row>
    <row r="951" spans="6:6">
      <c r="F951" s="128"/>
    </row>
    <row r="952" spans="6:6">
      <c r="F952" s="128"/>
    </row>
    <row r="953" spans="6:6">
      <c r="F953" s="128"/>
    </row>
    <row r="954" spans="6:6">
      <c r="F954" s="128"/>
    </row>
    <row r="955" spans="6:6">
      <c r="F955" s="128"/>
    </row>
    <row r="956" spans="6:6">
      <c r="F956" s="128"/>
    </row>
    <row r="957" spans="6:6">
      <c r="F957" s="128"/>
    </row>
    <row r="958" spans="6:6">
      <c r="F958" s="128"/>
    </row>
    <row r="959" spans="6:6">
      <c r="F959" s="128"/>
    </row>
    <row r="960" spans="6:6">
      <c r="F960" s="128"/>
    </row>
    <row r="961" spans="6:6">
      <c r="F961" s="128"/>
    </row>
    <row r="962" spans="6:6">
      <c r="F962" s="128"/>
    </row>
    <row r="963" spans="6:6">
      <c r="F963" s="128"/>
    </row>
    <row r="964" spans="6:6">
      <c r="F964" s="128"/>
    </row>
    <row r="965" spans="6:6">
      <c r="F965" s="128"/>
    </row>
    <row r="966" spans="6:6">
      <c r="F966" s="128"/>
    </row>
    <row r="967" spans="6:6">
      <c r="F967" s="128"/>
    </row>
    <row r="968" spans="6:6">
      <c r="F968" s="128"/>
    </row>
    <row r="969" spans="6:6">
      <c r="F969" s="128"/>
    </row>
    <row r="970" spans="6:6">
      <c r="F970" s="128"/>
    </row>
    <row r="971" spans="6:6">
      <c r="F971" s="128"/>
    </row>
    <row r="972" spans="6:6">
      <c r="F972" s="128"/>
    </row>
    <row r="973" spans="6:6">
      <c r="F973" s="128"/>
    </row>
    <row r="974" spans="6:6">
      <c r="F974" s="128"/>
    </row>
    <row r="975" spans="6:6">
      <c r="F975" s="128"/>
    </row>
    <row r="976" spans="6:6">
      <c r="F976" s="128"/>
    </row>
    <row r="977" spans="6:6">
      <c r="F977" s="128"/>
    </row>
    <row r="978" spans="6:6">
      <c r="F978" s="128"/>
    </row>
    <row r="979" spans="6:6">
      <c r="F979" s="128"/>
    </row>
    <row r="980" spans="6:6">
      <c r="F980" s="128"/>
    </row>
    <row r="981" spans="6:6">
      <c r="F981" s="128"/>
    </row>
    <row r="982" spans="6:6">
      <c r="F982" s="128"/>
    </row>
    <row r="983" spans="6:6">
      <c r="F983" s="128"/>
    </row>
    <row r="984" spans="6:6">
      <c r="F984" s="128"/>
    </row>
    <row r="985" spans="6:6">
      <c r="F985" s="128"/>
    </row>
    <row r="986" spans="6:6">
      <c r="F986" s="128"/>
    </row>
    <row r="987" spans="6:6">
      <c r="F987" s="128"/>
    </row>
    <row r="988" spans="6:6">
      <c r="F988" s="128"/>
    </row>
    <row r="989" spans="6:6">
      <c r="F989" s="128"/>
    </row>
    <row r="990" spans="6:6">
      <c r="F990" s="128"/>
    </row>
    <row r="991" spans="6:6">
      <c r="F991" s="128"/>
    </row>
    <row r="992" spans="6:6">
      <c r="F992" s="128"/>
    </row>
    <row r="993" spans="6:6">
      <c r="F993" s="128"/>
    </row>
    <row r="994" spans="6:6">
      <c r="F994" s="128"/>
    </row>
    <row r="995" spans="6:6">
      <c r="F995" s="128"/>
    </row>
    <row r="996" spans="6:6">
      <c r="F996" s="128"/>
    </row>
    <row r="997" spans="6:6">
      <c r="F997" s="128"/>
    </row>
    <row r="998" spans="6:6">
      <c r="F998" s="128"/>
    </row>
    <row r="999" spans="6:6">
      <c r="F999" s="128"/>
    </row>
    <row r="1000" spans="6:6">
      <c r="F1000" s="128"/>
    </row>
    <row r="1001" spans="6:6">
      <c r="F1001" s="128"/>
    </row>
    <row r="1002" spans="6:6">
      <c r="F1002" s="128"/>
    </row>
    <row r="1003" spans="6:6">
      <c r="F1003" s="128"/>
    </row>
    <row r="1004" spans="6:6">
      <c r="F1004" s="128"/>
    </row>
    <row r="1005" spans="6:6">
      <c r="F1005" s="128"/>
    </row>
    <row r="1006" spans="6:6">
      <c r="F1006" s="128"/>
    </row>
    <row r="1007" spans="6:6">
      <c r="F1007" s="128"/>
    </row>
    <row r="1008" spans="6:6">
      <c r="F1008" s="128"/>
    </row>
    <row r="1009" spans="6:6">
      <c r="F1009" s="128"/>
    </row>
    <row r="1010" spans="6:6">
      <c r="F1010" s="128"/>
    </row>
    <row r="1011" spans="6:6">
      <c r="F1011" s="128"/>
    </row>
    <row r="1012" spans="6:6">
      <c r="F1012" s="128"/>
    </row>
    <row r="1013" spans="6:6">
      <c r="F1013" s="128"/>
    </row>
    <row r="1014" spans="6:6">
      <c r="F1014" s="128"/>
    </row>
    <row r="1015" spans="6:6">
      <c r="F1015" s="128"/>
    </row>
    <row r="1016" spans="6:6">
      <c r="F1016" s="128"/>
    </row>
    <row r="1017" spans="6:6">
      <c r="F1017" s="128"/>
    </row>
    <row r="1018" spans="6:6">
      <c r="F1018" s="128"/>
    </row>
    <row r="1019" spans="6:6">
      <c r="F1019" s="128"/>
    </row>
    <row r="1020" spans="6:6">
      <c r="F1020" s="128"/>
    </row>
    <row r="1021" spans="6:6">
      <c r="F1021" s="128"/>
    </row>
    <row r="1022" spans="6:6">
      <c r="F1022" s="128"/>
    </row>
    <row r="1023" spans="6:6">
      <c r="F1023" s="128"/>
    </row>
    <row r="1024" spans="6:6">
      <c r="F1024" s="128"/>
    </row>
    <row r="1025" spans="6:6">
      <c r="F1025" s="128"/>
    </row>
    <row r="1026" spans="6:6">
      <c r="F1026" s="128"/>
    </row>
    <row r="1027" spans="6:6">
      <c r="F1027" s="128"/>
    </row>
    <row r="1028" spans="6:6">
      <c r="F1028" s="128"/>
    </row>
    <row r="1029" spans="6:6">
      <c r="F1029" s="128"/>
    </row>
    <row r="1030" spans="6:6">
      <c r="F1030" s="128"/>
    </row>
    <row r="1031" spans="6:6">
      <c r="F1031" s="128"/>
    </row>
    <row r="1032" spans="6:6">
      <c r="F1032" s="128"/>
    </row>
    <row r="1033" spans="6:6">
      <c r="F1033" s="128"/>
    </row>
    <row r="1034" spans="6:6">
      <c r="F1034" s="128"/>
    </row>
    <row r="1035" spans="6:6">
      <c r="F1035" s="128"/>
    </row>
    <row r="1036" spans="6:6">
      <c r="F1036" s="128"/>
    </row>
    <row r="1037" spans="6:6">
      <c r="F1037" s="128"/>
    </row>
    <row r="1038" spans="6:6">
      <c r="F1038" s="128"/>
    </row>
    <row r="1039" spans="6:6">
      <c r="F1039" s="128"/>
    </row>
    <row r="1040" spans="6:6">
      <c r="F1040" s="128"/>
    </row>
    <row r="1041" spans="6:6">
      <c r="F1041" s="128"/>
    </row>
    <row r="1042" spans="6:6">
      <c r="F1042" s="128"/>
    </row>
    <row r="1043" spans="6:6">
      <c r="F1043" s="128"/>
    </row>
    <row r="1044" spans="6:6">
      <c r="F1044" s="128"/>
    </row>
    <row r="1045" spans="6:6">
      <c r="F1045" s="128"/>
    </row>
    <row r="1046" spans="6:6">
      <c r="F1046" s="128"/>
    </row>
    <row r="1047" spans="6:6">
      <c r="F1047" s="128"/>
    </row>
    <row r="1048" spans="6:6">
      <c r="F1048" s="128"/>
    </row>
    <row r="1049" spans="6:6">
      <c r="F1049" s="128"/>
    </row>
    <row r="1050" spans="6:6">
      <c r="F1050" s="128"/>
    </row>
    <row r="1051" spans="6:6">
      <c r="F1051" s="128"/>
    </row>
    <row r="1052" spans="6:6">
      <c r="F1052" s="128"/>
    </row>
    <row r="1053" spans="6:6">
      <c r="F1053" s="128"/>
    </row>
    <row r="1054" spans="6:6">
      <c r="F1054" s="128"/>
    </row>
    <row r="1055" spans="6:6">
      <c r="F1055" s="128"/>
    </row>
    <row r="1056" spans="6:6">
      <c r="F1056" s="128"/>
    </row>
    <row r="1057" spans="6:6">
      <c r="F1057" s="128"/>
    </row>
    <row r="1058" spans="6:6">
      <c r="F1058" s="128"/>
    </row>
    <row r="1059" spans="6:6">
      <c r="F1059" s="128"/>
    </row>
    <row r="1060" spans="6:6">
      <c r="F1060" s="128"/>
    </row>
    <row r="1061" spans="6:6">
      <c r="F1061" s="128"/>
    </row>
    <row r="1062" spans="6:6">
      <c r="F1062" s="128"/>
    </row>
    <row r="1063" spans="6:6">
      <c r="F1063" s="128"/>
    </row>
    <row r="1064" spans="6:6">
      <c r="F1064" s="128"/>
    </row>
    <row r="1065" spans="6:6">
      <c r="F1065" s="128"/>
    </row>
    <row r="1066" spans="6:6">
      <c r="F1066" s="128"/>
    </row>
    <row r="1067" spans="6:6">
      <c r="F1067" s="128"/>
    </row>
    <row r="1068" spans="6:6">
      <c r="F1068" s="128"/>
    </row>
    <row r="1069" spans="6:6">
      <c r="F1069" s="128"/>
    </row>
    <row r="1070" spans="6:6">
      <c r="F1070" s="128"/>
    </row>
    <row r="1071" spans="6:6">
      <c r="F1071" s="128"/>
    </row>
    <row r="1072" spans="6:6">
      <c r="F1072" s="128"/>
    </row>
    <row r="1073" spans="6:6">
      <c r="F1073" s="128"/>
    </row>
    <row r="1074" spans="6:6">
      <c r="F1074" s="128"/>
    </row>
    <row r="1075" spans="6:6">
      <c r="F1075" s="128"/>
    </row>
    <row r="1076" spans="6:6">
      <c r="F1076" s="128"/>
    </row>
    <row r="1077" spans="6:6">
      <c r="F1077" s="128"/>
    </row>
    <row r="1078" spans="6:6">
      <c r="F1078" s="128"/>
    </row>
    <row r="1079" spans="6:6">
      <c r="F1079" s="128"/>
    </row>
    <row r="1080" spans="6:6">
      <c r="F1080" s="128"/>
    </row>
    <row r="1081" spans="6:6">
      <c r="F1081" s="128"/>
    </row>
    <row r="1082" spans="6:6">
      <c r="F1082" s="128"/>
    </row>
    <row r="1083" spans="6:6">
      <c r="F1083" s="128"/>
    </row>
    <row r="1084" spans="6:6">
      <c r="F1084" s="128"/>
    </row>
    <row r="1085" spans="6:6">
      <c r="F1085" s="128"/>
    </row>
    <row r="1086" spans="6:6">
      <c r="F1086" s="128"/>
    </row>
    <row r="1087" spans="6:6">
      <c r="F1087" s="128"/>
    </row>
    <row r="1088" spans="6:6">
      <c r="F1088" s="128"/>
    </row>
    <row r="1089" spans="6:6">
      <c r="F1089" s="128"/>
    </row>
    <row r="1090" spans="6:6">
      <c r="F1090" s="128"/>
    </row>
    <row r="1091" spans="6:6">
      <c r="F1091" s="128"/>
    </row>
    <row r="1092" spans="6:6">
      <c r="F1092" s="128"/>
    </row>
    <row r="1093" spans="6:6">
      <c r="F1093" s="128"/>
    </row>
    <row r="1094" spans="6:6">
      <c r="F1094" s="128"/>
    </row>
    <row r="1095" spans="6:6">
      <c r="F1095" s="128"/>
    </row>
    <row r="1096" spans="6:6">
      <c r="F1096" s="128"/>
    </row>
    <row r="1097" spans="6:6">
      <c r="F1097" s="128"/>
    </row>
    <row r="1098" spans="6:6">
      <c r="F1098" s="128"/>
    </row>
    <row r="1099" spans="6:6">
      <c r="F1099" s="128"/>
    </row>
    <row r="1100" spans="6:6">
      <c r="F1100" s="128"/>
    </row>
    <row r="1101" spans="6:6">
      <c r="F1101" s="128"/>
    </row>
    <row r="1102" spans="6:6">
      <c r="F1102" s="128"/>
    </row>
    <row r="1103" spans="6:6">
      <c r="F1103" s="128"/>
    </row>
    <row r="1104" spans="6:6">
      <c r="F1104" s="128"/>
    </row>
    <row r="1105" spans="6:6">
      <c r="F1105" s="128"/>
    </row>
    <row r="1106" spans="6:6">
      <c r="F1106" s="128"/>
    </row>
    <row r="1107" spans="6:6">
      <c r="F1107" s="128"/>
    </row>
    <row r="1108" spans="6:6">
      <c r="F1108" s="128"/>
    </row>
    <row r="1109" spans="6:6">
      <c r="F1109" s="128"/>
    </row>
    <row r="1110" spans="6:6">
      <c r="F1110" s="128"/>
    </row>
    <row r="1111" spans="6:6">
      <c r="F1111" s="128"/>
    </row>
    <row r="1112" spans="6:6">
      <c r="F1112" s="128"/>
    </row>
    <row r="1113" spans="6:6">
      <c r="F1113" s="128"/>
    </row>
    <row r="1114" spans="6:6">
      <c r="F1114" s="128"/>
    </row>
    <row r="1115" spans="6:6">
      <c r="F1115" s="128"/>
    </row>
    <row r="1116" spans="6:6">
      <c r="F1116" s="128"/>
    </row>
    <row r="1117" spans="6:6">
      <c r="F1117" s="128"/>
    </row>
    <row r="1118" spans="6:6">
      <c r="F1118" s="128"/>
    </row>
    <row r="1119" spans="6:6">
      <c r="F1119" s="128"/>
    </row>
    <row r="1120" spans="6:6">
      <c r="F1120" s="128"/>
    </row>
    <row r="1121" spans="6:6">
      <c r="F1121" s="128"/>
    </row>
    <row r="1122" spans="6:6">
      <c r="F1122" s="128"/>
    </row>
    <row r="1123" spans="6:6">
      <c r="F1123" s="128"/>
    </row>
    <row r="1124" spans="6:6">
      <c r="F1124" s="128"/>
    </row>
    <row r="1125" spans="6:6">
      <c r="F1125" s="128"/>
    </row>
    <row r="1126" spans="6:6">
      <c r="F1126" s="128"/>
    </row>
    <row r="1127" spans="6:6">
      <c r="F1127" s="128"/>
    </row>
    <row r="1128" spans="6:6">
      <c r="F1128" s="128"/>
    </row>
    <row r="1129" spans="6:6">
      <c r="F1129" s="128"/>
    </row>
    <row r="1130" spans="6:6">
      <c r="F1130" s="128"/>
    </row>
    <row r="1131" spans="6:6">
      <c r="F1131" s="128"/>
    </row>
    <row r="1132" spans="6:6">
      <c r="F1132" s="128"/>
    </row>
    <row r="1133" spans="6:6">
      <c r="F1133" s="128"/>
    </row>
    <row r="1134" spans="6:6">
      <c r="F1134" s="128"/>
    </row>
    <row r="1135" spans="6:6">
      <c r="F1135" s="128"/>
    </row>
    <row r="1136" spans="6:6">
      <c r="F1136" s="128"/>
    </row>
    <row r="1137" spans="6:6">
      <c r="F1137" s="128"/>
    </row>
    <row r="1138" spans="6:6">
      <c r="F1138" s="128"/>
    </row>
    <row r="1139" spans="6:6">
      <c r="F1139" s="128"/>
    </row>
    <row r="1140" spans="6:6">
      <c r="F1140" s="128"/>
    </row>
    <row r="1141" spans="6:6">
      <c r="F1141" s="128"/>
    </row>
    <row r="1142" spans="6:6">
      <c r="F1142" s="128"/>
    </row>
    <row r="1143" spans="6:6">
      <c r="F1143" s="128"/>
    </row>
    <row r="1144" spans="6:6">
      <c r="F1144" s="128"/>
    </row>
    <row r="1145" spans="6:6">
      <c r="F1145" s="128"/>
    </row>
    <row r="1146" spans="6:6">
      <c r="F1146" s="128"/>
    </row>
    <row r="1147" spans="6:6">
      <c r="F1147" s="128"/>
    </row>
    <row r="1148" spans="6:6">
      <c r="F1148" s="128"/>
    </row>
    <row r="1149" spans="6:6">
      <c r="F1149" s="128"/>
    </row>
    <row r="1150" spans="6:6">
      <c r="F1150" s="128"/>
    </row>
    <row r="1151" spans="6:6">
      <c r="F1151" s="128"/>
    </row>
    <row r="1152" spans="6:6">
      <c r="F1152" s="128"/>
    </row>
    <row r="1153" spans="6:6">
      <c r="F1153" s="128"/>
    </row>
    <row r="1154" spans="6:6">
      <c r="F1154" s="128"/>
    </row>
    <row r="1155" spans="6:6">
      <c r="F1155" s="128"/>
    </row>
    <row r="1156" spans="6:6">
      <c r="F1156" s="128"/>
    </row>
    <row r="1157" spans="6:6">
      <c r="F1157" s="128"/>
    </row>
    <row r="1158" spans="6:6">
      <c r="F1158" s="128"/>
    </row>
    <row r="1159" spans="6:6">
      <c r="F1159" s="128"/>
    </row>
    <row r="1160" spans="6:6">
      <c r="F1160" s="128"/>
    </row>
    <row r="1161" spans="6:6">
      <c r="F1161" s="128"/>
    </row>
    <row r="1162" spans="6:6">
      <c r="F1162" s="128"/>
    </row>
    <row r="1163" spans="6:6">
      <c r="F1163" s="128"/>
    </row>
    <row r="1164" spans="6:6">
      <c r="F1164" s="128"/>
    </row>
    <row r="1165" spans="6:6">
      <c r="F1165" s="128"/>
    </row>
    <row r="1166" spans="6:6">
      <c r="F1166" s="128"/>
    </row>
    <row r="1167" spans="6:6">
      <c r="F1167" s="128"/>
    </row>
    <row r="1168" spans="6:6">
      <c r="F1168" s="128"/>
    </row>
    <row r="1169" spans="6:6">
      <c r="F1169" s="128"/>
    </row>
    <row r="1170" spans="6:6">
      <c r="F1170" s="128"/>
    </row>
    <row r="1171" spans="6:6">
      <c r="F1171" s="128"/>
    </row>
    <row r="1172" spans="6:6">
      <c r="F1172" s="128"/>
    </row>
    <row r="1173" spans="6:6">
      <c r="F1173" s="128"/>
    </row>
    <row r="1174" spans="6:6">
      <c r="F1174" s="128"/>
    </row>
    <row r="1175" spans="6:6">
      <c r="F1175" s="128"/>
    </row>
    <row r="1176" spans="6:6">
      <c r="F1176" s="128"/>
    </row>
    <row r="1177" spans="6:6">
      <c r="F1177" s="128"/>
    </row>
    <row r="1178" spans="6:6">
      <c r="F1178" s="128"/>
    </row>
    <row r="1179" spans="6:6">
      <c r="F1179" s="128"/>
    </row>
    <row r="1180" spans="6:6">
      <c r="F1180" s="128"/>
    </row>
    <row r="1181" spans="6:6">
      <c r="F1181" s="128"/>
    </row>
    <row r="1182" spans="6:6">
      <c r="F1182" s="128"/>
    </row>
    <row r="1183" spans="6:6">
      <c r="F1183" s="128"/>
    </row>
    <row r="1184" spans="6:6">
      <c r="F1184" s="128"/>
    </row>
    <row r="1185" spans="6:6">
      <c r="F1185" s="128"/>
    </row>
    <row r="1186" spans="6:6">
      <c r="F1186" s="128"/>
    </row>
    <row r="1187" spans="6:6">
      <c r="F1187" s="128"/>
    </row>
    <row r="1188" spans="6:6">
      <c r="F1188" s="128"/>
    </row>
    <row r="1189" spans="6:6">
      <c r="F1189" s="128"/>
    </row>
    <row r="1190" spans="6:6">
      <c r="F1190" s="128"/>
    </row>
    <row r="1191" spans="6:6">
      <c r="F1191" s="128"/>
    </row>
    <row r="1192" spans="6:6">
      <c r="F1192" s="128"/>
    </row>
    <row r="1193" spans="6:6">
      <c r="F1193" s="128"/>
    </row>
    <row r="1194" spans="6:6">
      <c r="F1194" s="128"/>
    </row>
    <row r="1195" spans="6:6">
      <c r="F1195" s="128"/>
    </row>
    <row r="1196" spans="6:6">
      <c r="F1196" s="128"/>
    </row>
    <row r="1197" spans="6:6">
      <c r="F1197" s="128"/>
    </row>
    <row r="1198" spans="6:6">
      <c r="F1198" s="128"/>
    </row>
    <row r="1199" spans="6:6">
      <c r="F1199" s="128"/>
    </row>
    <row r="1200" spans="6:6">
      <c r="F1200" s="128"/>
    </row>
    <row r="1201" spans="6:6">
      <c r="F1201" s="128"/>
    </row>
    <row r="1202" spans="6:6">
      <c r="F1202" s="128"/>
    </row>
    <row r="1203" spans="6:6">
      <c r="F1203" s="128"/>
    </row>
    <row r="1204" spans="6:6">
      <c r="F1204" s="128"/>
    </row>
    <row r="1205" spans="6:6">
      <c r="F1205" s="128"/>
    </row>
    <row r="1206" spans="6:6">
      <c r="F1206" s="128"/>
    </row>
    <row r="1207" spans="6:6">
      <c r="F1207" s="128"/>
    </row>
    <row r="1208" spans="6:6">
      <c r="F1208" s="128"/>
    </row>
    <row r="1209" spans="6:6">
      <c r="F1209" s="128"/>
    </row>
    <row r="1210" spans="6:6">
      <c r="F1210" s="128"/>
    </row>
    <row r="1211" spans="6:6">
      <c r="F1211" s="128"/>
    </row>
    <row r="1212" spans="6:6">
      <c r="F1212" s="128"/>
    </row>
    <row r="1213" spans="6:6">
      <c r="F1213" s="128"/>
    </row>
    <row r="1214" spans="6:6">
      <c r="F1214" s="128"/>
    </row>
    <row r="1215" spans="6:6">
      <c r="F1215" s="128"/>
    </row>
    <row r="1216" spans="6:6">
      <c r="F1216" s="128"/>
    </row>
    <row r="1217" spans="6:6">
      <c r="F1217" s="128"/>
    </row>
    <row r="1218" spans="6:6">
      <c r="F1218" s="128"/>
    </row>
    <row r="1219" spans="6:6">
      <c r="F1219" s="128"/>
    </row>
    <row r="1220" spans="6:6">
      <c r="F1220" s="128"/>
    </row>
    <row r="1221" spans="6:6">
      <c r="F1221" s="128"/>
    </row>
    <row r="1222" spans="6:6">
      <c r="F1222" s="128"/>
    </row>
    <row r="1223" spans="6:6">
      <c r="F1223" s="128"/>
    </row>
    <row r="1224" spans="6:6">
      <c r="F1224" s="128"/>
    </row>
    <row r="1225" spans="6:6">
      <c r="F1225" s="128"/>
    </row>
    <row r="1226" spans="6:6">
      <c r="F1226" s="128"/>
    </row>
    <row r="1227" spans="6:6">
      <c r="F1227" s="128"/>
    </row>
    <row r="1228" spans="6:6">
      <c r="F1228" s="128"/>
    </row>
    <row r="1229" spans="6:6">
      <c r="F1229" s="128"/>
    </row>
    <row r="1230" spans="6:6">
      <c r="F1230" s="128"/>
    </row>
    <row r="1231" spans="6:6">
      <c r="F1231" s="128"/>
    </row>
    <row r="1232" spans="6:6">
      <c r="F1232" s="128"/>
    </row>
    <row r="1233" spans="6:6">
      <c r="F1233" s="128"/>
    </row>
    <row r="1234" spans="6:6">
      <c r="F1234" s="128"/>
    </row>
    <row r="1235" spans="6:6">
      <c r="F1235" s="128"/>
    </row>
    <row r="1236" spans="6:6">
      <c r="F1236" s="128"/>
    </row>
    <row r="1237" spans="6:6">
      <c r="F1237" s="128"/>
    </row>
    <row r="1238" spans="6:6">
      <c r="F1238" s="128"/>
    </row>
    <row r="1239" spans="6:6">
      <c r="F1239" s="128"/>
    </row>
    <row r="1240" spans="6:6">
      <c r="F1240" s="128"/>
    </row>
    <row r="1241" spans="6:6">
      <c r="F1241" s="128"/>
    </row>
    <row r="1242" spans="6:6">
      <c r="F1242" s="128"/>
    </row>
    <row r="1243" spans="6:6">
      <c r="F1243" s="128"/>
    </row>
    <row r="1244" spans="6:6">
      <c r="F1244" s="128"/>
    </row>
    <row r="1245" spans="6:6">
      <c r="F1245" s="128"/>
    </row>
    <row r="1246" spans="6:6">
      <c r="F1246" s="128"/>
    </row>
    <row r="1247" spans="6:6">
      <c r="F1247" s="128"/>
    </row>
    <row r="1248" spans="6:6">
      <c r="F1248" s="128"/>
    </row>
    <row r="1249" spans="6:6">
      <c r="F1249" s="128"/>
    </row>
    <row r="1250" spans="6:6">
      <c r="F1250" s="128"/>
    </row>
    <row r="1251" spans="6:6">
      <c r="F1251" s="128"/>
    </row>
    <row r="1252" spans="6:6">
      <c r="F1252" s="128"/>
    </row>
    <row r="1253" spans="6:6">
      <c r="F1253" s="128"/>
    </row>
    <row r="1254" spans="6:6">
      <c r="F1254" s="128"/>
    </row>
    <row r="1255" spans="6:6">
      <c r="F1255" s="128"/>
    </row>
    <row r="1256" spans="6:6">
      <c r="F1256" s="128"/>
    </row>
    <row r="1257" spans="6:6">
      <c r="F1257" s="128"/>
    </row>
    <row r="1258" spans="6:6">
      <c r="F1258" s="128"/>
    </row>
    <row r="1259" spans="6:6">
      <c r="F1259" s="128"/>
    </row>
    <row r="1260" spans="6:6">
      <c r="F1260" s="128"/>
    </row>
    <row r="1261" spans="6:6">
      <c r="F1261" s="128"/>
    </row>
    <row r="1262" spans="6:6">
      <c r="F1262" s="128"/>
    </row>
    <row r="1263" spans="6:6">
      <c r="F1263" s="128"/>
    </row>
    <row r="1264" spans="6:6">
      <c r="F1264" s="128"/>
    </row>
    <row r="1265" spans="6:6">
      <c r="F1265" s="128"/>
    </row>
    <row r="1266" spans="6:6">
      <c r="F1266" s="128"/>
    </row>
    <row r="1267" spans="6:6">
      <c r="F1267" s="128"/>
    </row>
    <row r="1268" spans="6:6">
      <c r="F1268" s="128"/>
    </row>
    <row r="1269" spans="6:6">
      <c r="F1269" s="128"/>
    </row>
    <row r="1270" spans="6:6">
      <c r="F1270" s="128"/>
    </row>
    <row r="1271" spans="6:6">
      <c r="F1271" s="128"/>
    </row>
    <row r="1272" spans="6:6">
      <c r="F1272" s="128"/>
    </row>
    <row r="1273" spans="6:6">
      <c r="F1273" s="128"/>
    </row>
    <row r="1274" spans="6:6">
      <c r="F1274" s="128"/>
    </row>
    <row r="1275" spans="6:6">
      <c r="F1275" s="128"/>
    </row>
    <row r="1276" spans="6:6">
      <c r="F1276" s="128"/>
    </row>
    <row r="1277" spans="6:6">
      <c r="F1277" s="128"/>
    </row>
    <row r="1278" spans="6:6">
      <c r="F1278" s="128"/>
    </row>
    <row r="1279" spans="6:6">
      <c r="F1279" s="128"/>
    </row>
    <row r="1280" spans="6:6">
      <c r="F1280" s="128"/>
    </row>
    <row r="1281" spans="6:6">
      <c r="F1281" s="128"/>
    </row>
    <row r="1282" spans="6:6">
      <c r="F1282" s="128"/>
    </row>
    <row r="1283" spans="6:6">
      <c r="F1283" s="128"/>
    </row>
    <row r="1284" spans="6:6">
      <c r="F1284" s="128"/>
    </row>
    <row r="1285" spans="6:6">
      <c r="F1285" s="128"/>
    </row>
    <row r="1286" spans="6:6">
      <c r="F1286" s="128"/>
    </row>
    <row r="1287" spans="6:6">
      <c r="F1287" s="128"/>
    </row>
    <row r="1288" spans="6:6">
      <c r="F1288" s="128"/>
    </row>
    <row r="1289" spans="6:6">
      <c r="F1289" s="128"/>
    </row>
    <row r="1290" spans="6:6">
      <c r="F1290" s="128"/>
    </row>
    <row r="1291" spans="6:6">
      <c r="F1291" s="128"/>
    </row>
    <row r="1292" spans="6:6">
      <c r="F1292" s="128"/>
    </row>
    <row r="1293" spans="6:6">
      <c r="F1293" s="128"/>
    </row>
    <row r="1294" spans="6:6">
      <c r="F1294" s="128"/>
    </row>
    <row r="1295" spans="6:6">
      <c r="F1295" s="128"/>
    </row>
    <row r="1296" spans="6:6">
      <c r="F1296" s="128"/>
    </row>
    <row r="1297" spans="6:6">
      <c r="F1297" s="128"/>
    </row>
    <row r="1298" spans="6:6">
      <c r="F1298" s="128"/>
    </row>
    <row r="1299" spans="6:6">
      <c r="F1299" s="128"/>
    </row>
    <row r="1300" spans="6:6">
      <c r="F1300" s="128"/>
    </row>
    <row r="1301" spans="6:6">
      <c r="F1301" s="128"/>
    </row>
    <row r="1302" spans="6:6">
      <c r="F1302" s="128"/>
    </row>
    <row r="1303" spans="6:6">
      <c r="F1303" s="128"/>
    </row>
    <row r="1304" spans="6:6">
      <c r="F1304" s="128"/>
    </row>
    <row r="1305" spans="6:6">
      <c r="F1305" s="128"/>
    </row>
    <row r="1306" spans="6:6">
      <c r="F1306" s="128"/>
    </row>
    <row r="1307" spans="6:6">
      <c r="F1307" s="128"/>
    </row>
    <row r="1308" spans="6:6">
      <c r="F1308" s="128"/>
    </row>
    <row r="1309" spans="6:6">
      <c r="F1309" s="128"/>
    </row>
    <row r="1310" spans="6:6">
      <c r="F1310" s="128"/>
    </row>
    <row r="1311" spans="6:6">
      <c r="F1311" s="128"/>
    </row>
    <row r="1312" spans="6:6">
      <c r="F1312" s="128"/>
    </row>
    <row r="1313" spans="6:6">
      <c r="F1313" s="128"/>
    </row>
    <row r="1314" spans="6:6">
      <c r="F1314" s="128"/>
    </row>
    <row r="1315" spans="6:6">
      <c r="F1315" s="128"/>
    </row>
    <row r="1316" spans="6:6">
      <c r="F1316" s="128"/>
    </row>
    <row r="1317" spans="6:6">
      <c r="F1317" s="128"/>
    </row>
    <row r="1318" spans="6:6">
      <c r="F1318" s="128"/>
    </row>
    <row r="1319" spans="6:6">
      <c r="F1319" s="128"/>
    </row>
    <row r="1320" spans="6:6">
      <c r="F1320" s="128"/>
    </row>
    <row r="1321" spans="6:6">
      <c r="F1321" s="128"/>
    </row>
    <row r="1322" spans="6:6">
      <c r="F1322" s="128"/>
    </row>
    <row r="1323" spans="6:6">
      <c r="F1323" s="128"/>
    </row>
    <row r="1324" spans="6:6">
      <c r="F1324" s="128"/>
    </row>
    <row r="1325" spans="6:6">
      <c r="F1325" s="128"/>
    </row>
    <row r="1326" spans="6:6">
      <c r="F1326" s="128"/>
    </row>
    <row r="1327" spans="6:6">
      <c r="F1327" s="128"/>
    </row>
    <row r="1328" spans="6:6">
      <c r="F1328" s="128"/>
    </row>
    <row r="1329" spans="6:6">
      <c r="F1329" s="128"/>
    </row>
    <row r="1330" spans="6:6">
      <c r="F1330" s="128"/>
    </row>
    <row r="1331" spans="6:6">
      <c r="F1331" s="128"/>
    </row>
    <row r="1332" spans="6:6">
      <c r="F1332" s="128"/>
    </row>
    <row r="1333" spans="6:6">
      <c r="F1333" s="128"/>
    </row>
    <row r="1334" spans="6:6">
      <c r="F1334" s="128"/>
    </row>
    <row r="1335" spans="6:6">
      <c r="F1335" s="128"/>
    </row>
    <row r="1336" spans="6:6">
      <c r="F1336" s="128"/>
    </row>
    <row r="1337" spans="6:6">
      <c r="F1337" s="128"/>
    </row>
    <row r="1338" spans="6:6">
      <c r="F1338" s="128"/>
    </row>
    <row r="1339" spans="6:6">
      <c r="F1339" s="128"/>
    </row>
    <row r="1340" spans="6:6">
      <c r="F1340" s="128"/>
    </row>
    <row r="1341" spans="6:6">
      <c r="F1341" s="128"/>
    </row>
    <row r="1342" spans="6:6">
      <c r="F1342" s="128"/>
    </row>
    <row r="1343" spans="6:6">
      <c r="F1343" s="128"/>
    </row>
    <row r="1344" spans="6:6">
      <c r="F1344" s="128"/>
    </row>
    <row r="1345" spans="6:6">
      <c r="F1345" s="128"/>
    </row>
    <row r="1346" spans="6:6">
      <c r="F1346" s="128"/>
    </row>
    <row r="1347" spans="6:6">
      <c r="F1347" s="128"/>
    </row>
    <row r="1348" spans="6:6">
      <c r="F1348" s="128"/>
    </row>
    <row r="1349" spans="6:6">
      <c r="F1349" s="128"/>
    </row>
    <row r="1350" spans="6:6">
      <c r="F1350" s="128"/>
    </row>
    <row r="1351" spans="6:6">
      <c r="F1351" s="128"/>
    </row>
    <row r="1352" spans="6:6">
      <c r="F1352" s="128"/>
    </row>
    <row r="1353" spans="6:6">
      <c r="F1353" s="128"/>
    </row>
    <row r="1354" spans="6:6">
      <c r="F1354" s="128"/>
    </row>
    <row r="1355" spans="6:6">
      <c r="F1355" s="128"/>
    </row>
    <row r="1356" spans="6:6">
      <c r="F1356" s="128"/>
    </row>
    <row r="1357" spans="6:6">
      <c r="F1357" s="128"/>
    </row>
    <row r="1358" spans="6:6">
      <c r="F1358" s="128"/>
    </row>
    <row r="1359" spans="6:6">
      <c r="F1359" s="128"/>
    </row>
    <row r="1360" spans="6:6">
      <c r="F1360" s="128"/>
    </row>
    <row r="1361" spans="6:6">
      <c r="F1361" s="128"/>
    </row>
    <row r="1362" spans="6:6">
      <c r="F1362" s="128"/>
    </row>
    <row r="1363" spans="6:6">
      <c r="F1363" s="128"/>
    </row>
    <row r="1364" spans="6:6">
      <c r="F1364" s="128"/>
    </row>
    <row r="1365" spans="6:6">
      <c r="F1365" s="128"/>
    </row>
    <row r="1366" spans="6:6">
      <c r="F1366" s="128"/>
    </row>
    <row r="1367" spans="6:6">
      <c r="F1367" s="128"/>
    </row>
    <row r="1368" spans="6:6">
      <c r="F1368" s="128"/>
    </row>
    <row r="1369" spans="6:6">
      <c r="F1369" s="128"/>
    </row>
    <row r="1370" spans="6:6">
      <c r="F1370" s="128"/>
    </row>
    <row r="1371" spans="6:6">
      <c r="F1371" s="128"/>
    </row>
    <row r="1372" spans="6:6">
      <c r="F1372" s="128"/>
    </row>
    <row r="1373" spans="6:6">
      <c r="F1373" s="128"/>
    </row>
    <row r="1374" spans="6:6">
      <c r="F1374" s="128"/>
    </row>
    <row r="1375" spans="6:6">
      <c r="F1375" s="128"/>
    </row>
    <row r="1376" spans="6:6">
      <c r="F1376" s="128"/>
    </row>
    <row r="1377" spans="6:6">
      <c r="F1377" s="128"/>
    </row>
    <row r="1378" spans="6:6">
      <c r="F1378" s="128"/>
    </row>
    <row r="1379" spans="6:6">
      <c r="F1379" s="128"/>
    </row>
    <row r="1380" spans="6:6">
      <c r="F1380" s="128"/>
    </row>
    <row r="1381" spans="6:6">
      <c r="F1381" s="128"/>
    </row>
    <row r="1382" spans="6:6">
      <c r="F1382" s="128"/>
    </row>
    <row r="1383" spans="6:6">
      <c r="F1383" s="128"/>
    </row>
    <row r="1384" spans="6:6">
      <c r="F1384" s="128"/>
    </row>
    <row r="1385" spans="6:6">
      <c r="F1385" s="128"/>
    </row>
    <row r="1386" spans="6:6">
      <c r="F1386" s="128"/>
    </row>
    <row r="1387" spans="6:6">
      <c r="F1387" s="128"/>
    </row>
    <row r="1388" spans="6:6">
      <c r="F1388" s="128"/>
    </row>
    <row r="1389" spans="6:6">
      <c r="F1389" s="128"/>
    </row>
    <row r="1390" spans="6:6">
      <c r="F1390" s="128"/>
    </row>
    <row r="1391" spans="6:6">
      <c r="F1391" s="128"/>
    </row>
    <row r="1392" spans="6:6">
      <c r="F1392" s="128"/>
    </row>
    <row r="1393" spans="6:6">
      <c r="F1393" s="128"/>
    </row>
    <row r="1394" spans="6:6">
      <c r="F1394" s="128"/>
    </row>
    <row r="1395" spans="6:6">
      <c r="F1395" s="128"/>
    </row>
    <row r="1396" spans="6:6">
      <c r="F1396" s="128"/>
    </row>
    <row r="1397" spans="6:6">
      <c r="F1397" s="128"/>
    </row>
    <row r="1398" spans="6:6">
      <c r="F1398" s="128"/>
    </row>
    <row r="1399" spans="6:6">
      <c r="F1399" s="128"/>
    </row>
    <row r="1400" spans="6:6">
      <c r="F1400" s="128"/>
    </row>
    <row r="1401" spans="6:6">
      <c r="F1401" s="128"/>
    </row>
    <row r="1402" spans="6:6">
      <c r="F1402" s="128"/>
    </row>
    <row r="1403" spans="6:6">
      <c r="F1403" s="128"/>
    </row>
    <row r="1404" spans="6:6">
      <c r="F1404" s="128"/>
    </row>
    <row r="1405" spans="6:6">
      <c r="F1405" s="128"/>
    </row>
    <row r="1406" spans="6:6">
      <c r="F1406" s="128"/>
    </row>
    <row r="1407" spans="6:6">
      <c r="F1407" s="128"/>
    </row>
    <row r="1408" spans="6:6">
      <c r="F1408" s="128"/>
    </row>
    <row r="1409" spans="6:6">
      <c r="F1409" s="128"/>
    </row>
    <row r="1410" spans="6:6">
      <c r="F1410" s="128"/>
    </row>
    <row r="1411" spans="6:6">
      <c r="F1411" s="128"/>
    </row>
    <row r="1412" spans="6:6">
      <c r="F1412" s="128"/>
    </row>
    <row r="1413" spans="6:6">
      <c r="F1413" s="128"/>
    </row>
    <row r="1414" spans="6:6">
      <c r="F1414" s="128"/>
    </row>
    <row r="1415" spans="6:6">
      <c r="F1415" s="128"/>
    </row>
    <row r="1416" spans="6:6">
      <c r="F1416" s="128"/>
    </row>
    <row r="1417" spans="6:6">
      <c r="F1417" s="128"/>
    </row>
    <row r="1418" spans="6:6">
      <c r="F1418" s="128"/>
    </row>
    <row r="1419" spans="6:6">
      <c r="F1419" s="128"/>
    </row>
    <row r="1420" spans="6:6">
      <c r="F1420" s="128"/>
    </row>
    <row r="1421" spans="6:6">
      <c r="F1421" s="128"/>
    </row>
    <row r="1422" spans="6:6">
      <c r="F1422" s="128"/>
    </row>
    <row r="1423" spans="6:6">
      <c r="F1423" s="128"/>
    </row>
    <row r="1424" spans="6:6">
      <c r="F1424" s="128"/>
    </row>
    <row r="1425" spans="6:6">
      <c r="F1425" s="128"/>
    </row>
    <row r="1426" spans="6:6">
      <c r="F1426" s="128"/>
    </row>
    <row r="1427" spans="6:6">
      <c r="F1427" s="128"/>
    </row>
    <row r="1428" spans="6:6">
      <c r="F1428" s="128"/>
    </row>
    <row r="1429" spans="6:6">
      <c r="F1429" s="128"/>
    </row>
    <row r="1430" spans="6:6">
      <c r="F1430" s="128"/>
    </row>
    <row r="1431" spans="6:6">
      <c r="F1431" s="128"/>
    </row>
    <row r="1432" spans="6:6">
      <c r="F1432" s="128"/>
    </row>
    <row r="1433" spans="6:6">
      <c r="F1433" s="128"/>
    </row>
    <row r="1434" spans="6:6">
      <c r="F1434" s="128"/>
    </row>
    <row r="1435" spans="6:6">
      <c r="F1435" s="128"/>
    </row>
    <row r="1436" spans="6:6">
      <c r="F1436" s="128"/>
    </row>
    <row r="1437" spans="6:6">
      <c r="F1437" s="128"/>
    </row>
    <row r="1438" spans="6:6">
      <c r="F1438" s="128"/>
    </row>
    <row r="1439" spans="6:6">
      <c r="F1439" s="128"/>
    </row>
    <row r="1440" spans="6:6">
      <c r="F1440" s="128"/>
    </row>
    <row r="1441" spans="6:6">
      <c r="F1441" s="128"/>
    </row>
    <row r="1442" spans="6:6">
      <c r="F1442" s="128"/>
    </row>
    <row r="1443" spans="6:6">
      <c r="F1443" s="128"/>
    </row>
    <row r="1444" spans="6:6">
      <c r="F1444" s="128"/>
    </row>
    <row r="1445" spans="6:6">
      <c r="F1445" s="128"/>
    </row>
    <row r="1446" spans="6:6">
      <c r="F1446" s="128"/>
    </row>
    <row r="1447" spans="6:6">
      <c r="F1447" s="128"/>
    </row>
    <row r="1448" spans="6:6">
      <c r="F1448" s="128"/>
    </row>
    <row r="1449" spans="6:6">
      <c r="F1449" s="128"/>
    </row>
    <row r="1450" spans="6:6">
      <c r="F1450" s="128"/>
    </row>
    <row r="1451" spans="6:6">
      <c r="F1451" s="128"/>
    </row>
    <row r="1452" spans="6:6">
      <c r="F1452" s="128"/>
    </row>
    <row r="1453" spans="6:6">
      <c r="F1453" s="128"/>
    </row>
    <row r="1454" spans="6:6">
      <c r="F1454" s="128"/>
    </row>
    <row r="1455" spans="6:6">
      <c r="F1455" s="128"/>
    </row>
    <row r="1456" spans="6:6">
      <c r="F1456" s="128"/>
    </row>
    <row r="1457" spans="6:6">
      <c r="F1457" s="128"/>
    </row>
    <row r="1458" spans="6:6">
      <c r="F1458" s="128"/>
    </row>
    <row r="1459" spans="6:6">
      <c r="F1459" s="128"/>
    </row>
    <row r="1460" spans="6:6">
      <c r="F1460" s="128"/>
    </row>
    <row r="1461" spans="6:6">
      <c r="F1461" s="128"/>
    </row>
    <row r="1462" spans="6:6">
      <c r="F1462" s="128"/>
    </row>
    <row r="1463" spans="6:6">
      <c r="F1463" s="128"/>
    </row>
    <row r="1464" spans="6:6">
      <c r="F1464" s="128"/>
    </row>
    <row r="1465" spans="6:6">
      <c r="F1465" s="128"/>
    </row>
    <row r="1466" spans="6:6">
      <c r="F1466" s="128"/>
    </row>
    <row r="1467" spans="6:6">
      <c r="F1467" s="128"/>
    </row>
    <row r="1468" spans="6:6">
      <c r="F1468" s="128"/>
    </row>
    <row r="1469" spans="6:6">
      <c r="F1469" s="128"/>
    </row>
    <row r="1470" spans="6:6">
      <c r="F1470" s="128"/>
    </row>
    <row r="1471" spans="6:6">
      <c r="F1471" s="128"/>
    </row>
    <row r="1472" spans="6:6">
      <c r="F1472" s="128"/>
    </row>
    <row r="1473" spans="6:6">
      <c r="F1473" s="128"/>
    </row>
    <row r="1474" spans="6:6">
      <c r="F1474" s="128"/>
    </row>
    <row r="1475" spans="6:6">
      <c r="F1475" s="128"/>
    </row>
    <row r="1476" spans="6:6">
      <c r="F1476" s="128"/>
    </row>
    <row r="1477" spans="6:6">
      <c r="F1477" s="128"/>
    </row>
    <row r="1478" spans="6:6">
      <c r="F1478" s="128"/>
    </row>
    <row r="1479" spans="6:6">
      <c r="F1479" s="128"/>
    </row>
    <row r="1480" spans="6:6">
      <c r="F1480" s="128"/>
    </row>
    <row r="1481" spans="6:6">
      <c r="F1481" s="128"/>
    </row>
    <row r="1482" spans="6:6">
      <c r="F1482" s="128"/>
    </row>
    <row r="1483" spans="6:6">
      <c r="F1483" s="128"/>
    </row>
    <row r="1484" spans="6:6">
      <c r="F1484" s="128"/>
    </row>
    <row r="1485" spans="6:6">
      <c r="F1485" s="128"/>
    </row>
    <row r="1486" spans="6:6">
      <c r="F1486" s="128"/>
    </row>
    <row r="1487" spans="6:6">
      <c r="F1487" s="128"/>
    </row>
    <row r="1488" spans="6:6">
      <c r="F1488" s="128"/>
    </row>
    <row r="1489" spans="6:6">
      <c r="F1489" s="128"/>
    </row>
    <row r="1490" spans="6:6">
      <c r="F1490" s="128"/>
    </row>
    <row r="1491" spans="6:6">
      <c r="F1491" s="128"/>
    </row>
    <row r="1492" spans="6:6">
      <c r="F1492" s="128"/>
    </row>
    <row r="1493" spans="6:6">
      <c r="F1493" s="128"/>
    </row>
    <row r="1494" spans="6:6">
      <c r="F1494" s="128"/>
    </row>
    <row r="1495" spans="6:6">
      <c r="F1495" s="128"/>
    </row>
    <row r="1496" spans="6:6">
      <c r="F1496" s="128"/>
    </row>
    <row r="1497" spans="6:6">
      <c r="F1497" s="128"/>
    </row>
    <row r="1498" spans="6:6">
      <c r="F1498" s="128"/>
    </row>
    <row r="1499" spans="6:6">
      <c r="F1499" s="128"/>
    </row>
    <row r="1500" spans="6:6">
      <c r="F1500" s="128"/>
    </row>
    <row r="1501" spans="6:6">
      <c r="F1501" s="128"/>
    </row>
    <row r="1502" spans="6:6">
      <c r="F1502" s="128"/>
    </row>
    <row r="1503" spans="6:6">
      <c r="F1503" s="128"/>
    </row>
    <row r="1504" spans="6:6">
      <c r="F1504" s="128"/>
    </row>
    <row r="1505" spans="6:6">
      <c r="F1505" s="128"/>
    </row>
    <row r="1506" spans="6:6">
      <c r="F1506" s="128"/>
    </row>
    <row r="1507" spans="6:6">
      <c r="F1507" s="128"/>
    </row>
    <row r="1508" spans="6:6">
      <c r="F1508" s="128"/>
    </row>
    <row r="1509" spans="6:6">
      <c r="F1509" s="128"/>
    </row>
    <row r="1510" spans="6:6">
      <c r="F1510" s="128"/>
    </row>
    <row r="1511" spans="6:6">
      <c r="F1511" s="128"/>
    </row>
    <row r="1512" spans="6:6">
      <c r="F1512" s="128"/>
    </row>
    <row r="1513" spans="6:6">
      <c r="F1513" s="128"/>
    </row>
    <row r="1514" spans="6:6">
      <c r="F1514" s="128"/>
    </row>
    <row r="1515" spans="6:6">
      <c r="F1515" s="128"/>
    </row>
    <row r="1516" spans="6:6">
      <c r="F1516" s="128"/>
    </row>
    <row r="1517" spans="6:6">
      <c r="F1517" s="128"/>
    </row>
    <row r="1518" spans="6:6">
      <c r="F1518" s="128"/>
    </row>
    <row r="1519" spans="6:6">
      <c r="F1519" s="128"/>
    </row>
    <row r="1520" spans="6:6">
      <c r="F1520" s="128"/>
    </row>
    <row r="1521" spans="6:6">
      <c r="F1521" s="128"/>
    </row>
    <row r="1522" spans="6:6">
      <c r="F1522" s="128"/>
    </row>
    <row r="1523" spans="6:6">
      <c r="F1523" s="128"/>
    </row>
    <row r="1524" spans="6:6">
      <c r="F1524" s="128"/>
    </row>
    <row r="1525" spans="6:6">
      <c r="F1525" s="128"/>
    </row>
    <row r="1526" spans="6:6">
      <c r="F1526" s="128"/>
    </row>
    <row r="1527" spans="6:6">
      <c r="F1527" s="128"/>
    </row>
    <row r="1528" spans="6:6">
      <c r="F1528" s="128"/>
    </row>
    <row r="1529" spans="6:6">
      <c r="F1529" s="128"/>
    </row>
    <row r="1530" spans="6:6">
      <c r="F1530" s="128"/>
    </row>
    <row r="1531" spans="6:6">
      <c r="F1531" s="128"/>
    </row>
    <row r="1532" spans="6:6">
      <c r="F1532" s="128"/>
    </row>
    <row r="1533" spans="6:6">
      <c r="F1533" s="128"/>
    </row>
    <row r="1534" spans="6:6">
      <c r="F1534" s="128"/>
    </row>
  </sheetData>
  <pageMargins left="0" right="0" top="0.39409448818897641" bottom="0.39409448818897641" header="0" footer="0"/>
  <pageSetup paperSize="9" orientation="portrait" r:id="rId1"/>
  <headerFooter>
    <oddHeader>&amp;C&amp;A</oddHeader>
    <oddFooter>&amp;CPagina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B5E89-B1A7-43D9-8AC4-44B64ED1747E}">
  <dimension ref="A1:E63"/>
  <sheetViews>
    <sheetView workbookViewId="0"/>
  </sheetViews>
  <sheetFormatPr defaultColWidth="9" defaultRowHeight="15"/>
  <cols>
    <col min="1" max="1" width="20" style="48" bestFit="1" customWidth="1"/>
    <col min="2" max="2" width="9.875" style="48" bestFit="1" customWidth="1"/>
    <col min="3" max="3" width="25.375" style="48" bestFit="1" customWidth="1"/>
    <col min="4" max="4" width="21.5" style="48" customWidth="1"/>
    <col min="5" max="16384" width="9" style="48"/>
  </cols>
  <sheetData>
    <row r="1" spans="1:5" ht="15.75" thickBot="1">
      <c r="A1" s="48" t="s">
        <v>2863</v>
      </c>
      <c r="B1" s="48" t="s">
        <v>2864</v>
      </c>
      <c r="C1" s="48" t="s">
        <v>2865</v>
      </c>
      <c r="D1" s="48" t="s">
        <v>2866</v>
      </c>
    </row>
    <row r="2" spans="1:5" ht="15.75" thickBot="1">
      <c r="A2" s="80" t="s">
        <v>22</v>
      </c>
      <c r="B2" s="81">
        <v>7337310851</v>
      </c>
      <c r="C2" s="81" t="s">
        <v>2867</v>
      </c>
      <c r="D2" s="81" t="s">
        <v>2868</v>
      </c>
    </row>
    <row r="3" spans="1:5" ht="15.75" thickBot="1">
      <c r="A3" s="82" t="s">
        <v>215</v>
      </c>
      <c r="B3" s="83">
        <v>5131104030</v>
      </c>
      <c r="C3" s="83" t="s">
        <v>2869</v>
      </c>
      <c r="D3" s="83" t="s">
        <v>325</v>
      </c>
    </row>
    <row r="4" spans="1:5" ht="15.75" thickBot="1">
      <c r="A4" s="82" t="s">
        <v>66</v>
      </c>
      <c r="B4" s="83">
        <v>7411340441</v>
      </c>
      <c r="C4" s="83" t="s">
        <v>2870</v>
      </c>
      <c r="D4" s="83" t="s">
        <v>327</v>
      </c>
    </row>
    <row r="5" spans="1:5" ht="15.75" thickBot="1">
      <c r="A5" s="82" t="s">
        <v>95</v>
      </c>
      <c r="B5" s="83">
        <v>5116401000</v>
      </c>
      <c r="C5" s="83" t="s">
        <v>2871</v>
      </c>
      <c r="D5" s="83" t="s">
        <v>2872</v>
      </c>
    </row>
    <row r="6" spans="1:5" ht="15.75" thickBot="1">
      <c r="A6" s="82" t="s">
        <v>12</v>
      </c>
      <c r="B6" s="83">
        <v>7411610999</v>
      </c>
      <c r="C6" s="83" t="s">
        <v>2873</v>
      </c>
      <c r="D6" s="83" t="s">
        <v>2874</v>
      </c>
    </row>
    <row r="7" spans="1:5" ht="15.75" thickBot="1">
      <c r="A7" s="82" t="s">
        <v>94</v>
      </c>
      <c r="B7" s="83">
        <v>7900000064</v>
      </c>
      <c r="C7" s="83" t="s">
        <v>2875</v>
      </c>
      <c r="D7" s="83" t="s">
        <v>2872</v>
      </c>
    </row>
    <row r="8" spans="1:5" ht="15.75" thickBot="1">
      <c r="A8" s="82" t="s">
        <v>62</v>
      </c>
      <c r="B8" s="83">
        <v>7415222426</v>
      </c>
      <c r="C8" s="83" t="s">
        <v>2876</v>
      </c>
      <c r="D8" s="83" t="s">
        <v>2877</v>
      </c>
    </row>
    <row r="9" spans="1:5" ht="15.75" thickBot="1">
      <c r="A9" s="82" t="s">
        <v>2878</v>
      </c>
      <c r="B9" s="83">
        <v>7319210300</v>
      </c>
      <c r="C9" s="83" t="s">
        <v>2879</v>
      </c>
      <c r="D9" s="83" t="s">
        <v>2868</v>
      </c>
    </row>
    <row r="10" spans="1:5" ht="15.75" thickBot="1">
      <c r="A10" s="82" t="s">
        <v>2880</v>
      </c>
      <c r="B10" s="83">
        <v>7414520018</v>
      </c>
      <c r="C10" s="83" t="s">
        <v>2881</v>
      </c>
      <c r="D10" s="83" t="s">
        <v>2882</v>
      </c>
    </row>
    <row r="11" spans="1:5" ht="15.75" thickBot="1">
      <c r="A11" s="82" t="s">
        <v>13</v>
      </c>
      <c r="B11" s="83">
        <v>7411610990</v>
      </c>
      <c r="C11" s="83" t="s">
        <v>2883</v>
      </c>
      <c r="D11" s="83" t="s">
        <v>2874</v>
      </c>
      <c r="E11" s="84"/>
    </row>
    <row r="12" spans="1:5" ht="15.75" thickBot="1">
      <c r="A12" s="82" t="s">
        <v>34</v>
      </c>
      <c r="B12" s="83">
        <v>7319120865</v>
      </c>
      <c r="C12" s="83" t="s">
        <v>2884</v>
      </c>
      <c r="D12" s="83" t="s">
        <v>2885</v>
      </c>
    </row>
    <row r="13" spans="1:5" ht="15.75" thickBot="1">
      <c r="A13" s="82" t="s">
        <v>2886</v>
      </c>
      <c r="B13" s="83">
        <v>7321331074</v>
      </c>
      <c r="C13" s="83" t="s">
        <v>2887</v>
      </c>
      <c r="D13" s="83" t="s">
        <v>2882</v>
      </c>
    </row>
    <row r="14" spans="1:5" ht="15.75" thickBot="1">
      <c r="A14" s="82" t="s">
        <v>254</v>
      </c>
      <c r="B14" s="83">
        <v>9999</v>
      </c>
      <c r="C14" s="83" t="s">
        <v>2888</v>
      </c>
      <c r="D14" s="83" t="s">
        <v>325</v>
      </c>
      <c r="E14" s="85" t="s">
        <v>2889</v>
      </c>
    </row>
    <row r="15" spans="1:5" ht="15.75" thickBot="1">
      <c r="A15" s="82" t="s">
        <v>42</v>
      </c>
      <c r="B15" s="83">
        <v>7319210299</v>
      </c>
      <c r="C15" s="83" t="s">
        <v>2890</v>
      </c>
      <c r="D15" s="83" t="s">
        <v>2868</v>
      </c>
    </row>
    <row r="16" spans="1:5" ht="15.75" thickBot="1">
      <c r="A16" s="82" t="s">
        <v>105</v>
      </c>
      <c r="B16" s="83">
        <v>7411710854</v>
      </c>
      <c r="C16" s="83" t="s">
        <v>2891</v>
      </c>
      <c r="D16" s="83" t="s">
        <v>2892</v>
      </c>
    </row>
    <row r="17" spans="1:4" ht="15.75" thickBot="1">
      <c r="A17" s="82" t="s">
        <v>106</v>
      </c>
      <c r="B17" s="83">
        <v>7416211318</v>
      </c>
      <c r="C17" s="83" t="s">
        <v>2893</v>
      </c>
      <c r="D17" s="83" t="s">
        <v>2894</v>
      </c>
    </row>
    <row r="18" spans="1:4" ht="15.75" thickBot="1">
      <c r="A18" s="82" t="s">
        <v>109</v>
      </c>
      <c r="B18" s="83">
        <v>7417111156</v>
      </c>
      <c r="C18" s="83" t="s">
        <v>2895</v>
      </c>
      <c r="D18" s="83" t="s">
        <v>2894</v>
      </c>
    </row>
    <row r="19" spans="1:4" ht="15.75" thickBot="1">
      <c r="A19" s="82" t="s">
        <v>121</v>
      </c>
      <c r="B19" s="83">
        <v>7415110007</v>
      </c>
      <c r="C19" s="83" t="s">
        <v>2896</v>
      </c>
      <c r="D19" s="83" t="s">
        <v>2894</v>
      </c>
    </row>
    <row r="20" spans="1:4" ht="15.75" thickBot="1">
      <c r="A20" s="82" t="s">
        <v>40</v>
      </c>
      <c r="B20" s="83">
        <v>7415220723</v>
      </c>
      <c r="C20" s="83" t="s">
        <v>2897</v>
      </c>
      <c r="D20" s="83" t="s">
        <v>2877</v>
      </c>
    </row>
    <row r="21" spans="1:4" ht="15.75" thickBot="1">
      <c r="A21" s="82" t="s">
        <v>97</v>
      </c>
      <c r="B21" s="83">
        <v>7416211317</v>
      </c>
      <c r="C21" s="83" t="s">
        <v>2898</v>
      </c>
      <c r="D21" s="83" t="s">
        <v>2894</v>
      </c>
    </row>
    <row r="22" spans="1:4" ht="15.75" thickBot="1">
      <c r="A22" s="82" t="s">
        <v>10</v>
      </c>
      <c r="B22" s="83">
        <v>5131101000</v>
      </c>
      <c r="C22" s="83" t="s">
        <v>2899</v>
      </c>
      <c r="D22" s="83" t="s">
        <v>325</v>
      </c>
    </row>
    <row r="23" spans="1:4" ht="15.75" thickBot="1">
      <c r="A23" s="82" t="s">
        <v>2900</v>
      </c>
      <c r="B23" s="83">
        <v>7538399999</v>
      </c>
      <c r="C23" s="83" t="s">
        <v>2901</v>
      </c>
      <c r="D23" s="83" t="s">
        <v>2892</v>
      </c>
    </row>
    <row r="24" spans="1:4" ht="15.75" thickBot="1">
      <c r="A24" s="82" t="s">
        <v>2902</v>
      </c>
      <c r="B24" s="83">
        <v>7414280585</v>
      </c>
      <c r="C24" s="83" t="s">
        <v>2903</v>
      </c>
      <c r="D24" s="83" t="s">
        <v>2894</v>
      </c>
    </row>
    <row r="25" spans="1:4" ht="15.75" thickBot="1">
      <c r="A25" s="82" t="s">
        <v>20</v>
      </c>
      <c r="B25" s="83">
        <v>7417111949</v>
      </c>
      <c r="C25" s="83" t="s">
        <v>2904</v>
      </c>
      <c r="D25" s="83" t="s">
        <v>2894</v>
      </c>
    </row>
    <row r="26" spans="1:4" ht="15.75" thickBot="1">
      <c r="A26" s="82" t="s">
        <v>37</v>
      </c>
      <c r="B26" s="83">
        <v>7411111114</v>
      </c>
      <c r="C26" s="83" t="s">
        <v>2905</v>
      </c>
      <c r="D26" s="83" t="s">
        <v>2906</v>
      </c>
    </row>
    <row r="27" spans="1:4" ht="15.75" thickBot="1">
      <c r="A27" s="82" t="s">
        <v>107</v>
      </c>
      <c r="B27" s="83">
        <v>7411610992</v>
      </c>
      <c r="C27" s="83" t="s">
        <v>2907</v>
      </c>
      <c r="D27" s="83" t="s">
        <v>2908</v>
      </c>
    </row>
    <row r="28" spans="1:4" ht="15.75" thickBot="1">
      <c r="A28" s="82" t="s">
        <v>114</v>
      </c>
      <c r="B28" s="83">
        <v>7415220724</v>
      </c>
      <c r="C28" s="83" t="s">
        <v>2909</v>
      </c>
      <c r="D28" s="83" t="s">
        <v>2910</v>
      </c>
    </row>
    <row r="29" spans="1:4" ht="15.75" thickBot="1">
      <c r="A29" s="82" t="s">
        <v>98</v>
      </c>
      <c r="B29" s="83">
        <v>7414630933</v>
      </c>
      <c r="C29" s="83" t="s">
        <v>2911</v>
      </c>
      <c r="D29" s="83" t="s">
        <v>2894</v>
      </c>
    </row>
    <row r="30" spans="1:4" ht="15.75" thickBot="1">
      <c r="A30" s="82" t="s">
        <v>35</v>
      </c>
      <c r="B30" s="83">
        <v>7411610996</v>
      </c>
      <c r="C30" s="83" t="s">
        <v>2912</v>
      </c>
      <c r="D30" s="83" t="s">
        <v>2874</v>
      </c>
    </row>
    <row r="31" spans="1:4" ht="15.75" thickBot="1">
      <c r="A31" s="82" t="s">
        <v>14</v>
      </c>
      <c r="B31" s="83">
        <v>7411610998</v>
      </c>
      <c r="C31" s="83" t="s">
        <v>2913</v>
      </c>
      <c r="D31" s="83" t="s">
        <v>2908</v>
      </c>
    </row>
    <row r="32" spans="1:4" ht="15.75" thickBot="1">
      <c r="A32" s="82" t="s">
        <v>18</v>
      </c>
      <c r="B32" s="83">
        <v>7411340442</v>
      </c>
      <c r="C32" s="83" t="s">
        <v>2914</v>
      </c>
      <c r="D32" s="83" t="s">
        <v>327</v>
      </c>
    </row>
    <row r="33" spans="1:4" ht="15.75" thickBot="1">
      <c r="A33" s="82" t="s">
        <v>115</v>
      </c>
      <c r="B33" s="83">
        <v>7411140026</v>
      </c>
      <c r="C33" s="83" t="s">
        <v>2915</v>
      </c>
      <c r="D33" s="83" t="s">
        <v>2906</v>
      </c>
    </row>
    <row r="34" spans="1:4" ht="15.75" thickBot="1">
      <c r="A34" s="82" t="s">
        <v>17</v>
      </c>
      <c r="B34" s="83">
        <v>7411621107</v>
      </c>
      <c r="C34" s="83" t="s">
        <v>2916</v>
      </c>
      <c r="D34" s="83" t="s">
        <v>2908</v>
      </c>
    </row>
    <row r="35" spans="1:4" ht="15.75" thickBot="1">
      <c r="A35" s="82" t="s">
        <v>11</v>
      </c>
      <c r="B35" s="83">
        <v>5131102010</v>
      </c>
      <c r="C35" s="83" t="s">
        <v>2917</v>
      </c>
      <c r="D35" s="83" t="s">
        <v>325</v>
      </c>
    </row>
    <row r="36" spans="1:4" ht="15.75" thickBot="1">
      <c r="A36" s="82" t="s">
        <v>124</v>
      </c>
      <c r="B36" s="83">
        <v>7346816097</v>
      </c>
      <c r="C36" s="83" t="s">
        <v>2918</v>
      </c>
      <c r="D36" s="83" t="s">
        <v>2919</v>
      </c>
    </row>
    <row r="37" spans="1:4" ht="15.75" thickBot="1">
      <c r="A37" s="82" t="s">
        <v>116</v>
      </c>
      <c r="B37" s="83">
        <v>7319431046</v>
      </c>
      <c r="C37" s="83" t="s">
        <v>2920</v>
      </c>
      <c r="D37" s="83" t="s">
        <v>2921</v>
      </c>
    </row>
    <row r="38" spans="1:4" ht="15.75" thickBot="1">
      <c r="A38" s="82" t="s">
        <v>2922</v>
      </c>
      <c r="B38" s="83">
        <v>7346810182</v>
      </c>
      <c r="C38" s="83" t="s">
        <v>2923</v>
      </c>
      <c r="D38" s="83" t="s">
        <v>2919</v>
      </c>
    </row>
    <row r="39" spans="1:4" ht="15.75" thickBot="1">
      <c r="A39" s="82" t="s">
        <v>15</v>
      </c>
      <c r="B39" s="83">
        <v>7411611002</v>
      </c>
      <c r="C39" s="83" t="s">
        <v>2924</v>
      </c>
      <c r="D39" s="83" t="s">
        <v>2908</v>
      </c>
    </row>
    <row r="40" spans="1:4" ht="15.75" thickBot="1">
      <c r="A40" s="82" t="s">
        <v>117</v>
      </c>
      <c r="B40" s="83">
        <v>7415231241</v>
      </c>
      <c r="C40" s="83" t="s">
        <v>2925</v>
      </c>
      <c r="D40" s="83" t="s">
        <v>2877</v>
      </c>
    </row>
    <row r="41" spans="1:4" ht="15.75" thickBot="1">
      <c r="A41" s="82" t="s">
        <v>19</v>
      </c>
      <c r="B41" s="83">
        <v>7345220867</v>
      </c>
      <c r="C41" s="83" t="s">
        <v>2926</v>
      </c>
      <c r="D41" s="83" t="s">
        <v>2885</v>
      </c>
    </row>
    <row r="42" spans="1:4" ht="15.75" thickBot="1">
      <c r="A42" s="82" t="s">
        <v>55</v>
      </c>
      <c r="B42" s="83">
        <v>5114402010</v>
      </c>
      <c r="C42" s="83" t="s">
        <v>2927</v>
      </c>
      <c r="D42" s="83" t="s">
        <v>2872</v>
      </c>
    </row>
    <row r="43" spans="1:4" ht="15.75" thickBot="1">
      <c r="A43" s="82" t="s">
        <v>108</v>
      </c>
      <c r="B43" s="83">
        <v>7319110866</v>
      </c>
      <c r="C43" s="83" t="s">
        <v>2928</v>
      </c>
      <c r="D43" s="83" t="s">
        <v>2885</v>
      </c>
    </row>
    <row r="44" spans="1:4" ht="15.75" thickBot="1">
      <c r="A44" s="82" t="s">
        <v>16</v>
      </c>
      <c r="B44" s="83">
        <v>7411631964</v>
      </c>
      <c r="C44" s="83" t="s">
        <v>2929</v>
      </c>
      <c r="D44" s="83" t="s">
        <v>2908</v>
      </c>
    </row>
    <row r="45" spans="1:4" ht="15.75" thickBot="1">
      <c r="A45" s="82" t="s">
        <v>122</v>
      </c>
      <c r="B45" s="83">
        <v>7411210171</v>
      </c>
      <c r="C45" s="83" t="s">
        <v>2930</v>
      </c>
      <c r="D45" s="83" t="s">
        <v>2906</v>
      </c>
    </row>
    <row r="46" spans="1:4" ht="15.75" thickBot="1">
      <c r="A46" s="82" t="s">
        <v>2931</v>
      </c>
      <c r="B46" s="83"/>
      <c r="C46" s="83"/>
      <c r="D46" s="83" t="s">
        <v>2874</v>
      </c>
    </row>
    <row r="47" spans="1:4" ht="15.75" thickBot="1">
      <c r="A47" s="82" t="s">
        <v>125</v>
      </c>
      <c r="B47" s="83"/>
      <c r="C47" s="83"/>
      <c r="D47" s="83" t="s">
        <v>2906</v>
      </c>
    </row>
    <row r="48" spans="1:4" ht="15.75" thickBot="1">
      <c r="A48" s="82" t="s">
        <v>2932</v>
      </c>
      <c r="B48" s="83"/>
      <c r="C48" s="83"/>
      <c r="D48" s="83" t="s">
        <v>2919</v>
      </c>
    </row>
    <row r="49" spans="1:5" ht="15.75" thickBot="1">
      <c r="A49" s="82" t="s">
        <v>2933</v>
      </c>
      <c r="B49" s="83"/>
      <c r="C49" s="83"/>
      <c r="D49" s="83" t="s">
        <v>100</v>
      </c>
    </row>
    <row r="50" spans="1:5" ht="15.75" thickBot="1">
      <c r="A50" s="82" t="s">
        <v>100</v>
      </c>
      <c r="B50" s="83" t="s">
        <v>2934</v>
      </c>
      <c r="C50" s="83"/>
      <c r="D50" s="83" t="s">
        <v>100</v>
      </c>
    </row>
    <row r="51" spans="1:5" ht="15.75" thickBot="1">
      <c r="A51" s="82" t="s">
        <v>120</v>
      </c>
      <c r="B51" s="83"/>
      <c r="C51" s="83"/>
      <c r="D51" s="83" t="s">
        <v>2892</v>
      </c>
    </row>
    <row r="52" spans="1:5" ht="15.75" thickBot="1">
      <c r="A52" s="82" t="s">
        <v>2935</v>
      </c>
      <c r="B52" s="83"/>
      <c r="C52" s="83"/>
      <c r="D52" s="83" t="s">
        <v>2910</v>
      </c>
      <c r="E52" s="48" t="s">
        <v>2936</v>
      </c>
    </row>
    <row r="53" spans="1:5" ht="15.75" thickBot="1">
      <c r="A53" s="82" t="s">
        <v>2937</v>
      </c>
      <c r="B53" s="83"/>
      <c r="C53" s="83"/>
      <c r="D53" s="83" t="s">
        <v>2921</v>
      </c>
      <c r="E53" s="48" t="s">
        <v>2938</v>
      </c>
    </row>
    <row r="54" spans="1:5" ht="15.75" thickBot="1">
      <c r="A54" s="82" t="s">
        <v>60</v>
      </c>
      <c r="B54" s="83"/>
      <c r="C54" s="83"/>
      <c r="D54" s="83" t="s">
        <v>2892</v>
      </c>
    </row>
    <row r="55" spans="1:5" ht="15.75" thickBot="1">
      <c r="A55" s="82" t="s">
        <v>2939</v>
      </c>
      <c r="B55" s="83"/>
      <c r="C55" s="83"/>
      <c r="D55" s="83" t="s">
        <v>2892</v>
      </c>
    </row>
    <row r="56" spans="1:5" ht="15.75" thickBot="1">
      <c r="A56" s="82" t="s">
        <v>110</v>
      </c>
      <c r="B56" s="83">
        <v>7416111229</v>
      </c>
      <c r="C56" s="83" t="s">
        <v>4112</v>
      </c>
      <c r="D56" s="83" t="s">
        <v>2894</v>
      </c>
      <c r="E56" s="48" t="s">
        <v>4113</v>
      </c>
    </row>
    <row r="57" spans="1:5">
      <c r="A57" s="84"/>
      <c r="B57" s="84"/>
      <c r="C57" s="84"/>
      <c r="D57" s="84"/>
    </row>
    <row r="58" spans="1:5">
      <c r="A58" s="86" t="s">
        <v>2940</v>
      </c>
    </row>
    <row r="60" spans="1:5" ht="15.75" thickBot="1">
      <c r="A60" s="82" t="s">
        <v>78</v>
      </c>
      <c r="B60" s="83"/>
      <c r="C60" s="83"/>
      <c r="D60" s="83" t="s">
        <v>325</v>
      </c>
      <c r="E60" s="48" t="s">
        <v>2941</v>
      </c>
    </row>
    <row r="61" spans="1:5" ht="15.75" thickBot="1">
      <c r="A61" s="82" t="s">
        <v>53</v>
      </c>
      <c r="B61" s="83"/>
      <c r="C61" s="83"/>
      <c r="D61" s="83" t="s">
        <v>325</v>
      </c>
    </row>
    <row r="62" spans="1:5" ht="15.75" thickBot="1">
      <c r="A62" s="82" t="s">
        <v>72</v>
      </c>
      <c r="B62" s="83"/>
      <c r="C62" s="83"/>
      <c r="D62" s="83" t="s">
        <v>325</v>
      </c>
    </row>
    <row r="63" spans="1:5" ht="15.75" thickBot="1">
      <c r="A63" s="82" t="s">
        <v>88</v>
      </c>
      <c r="B63" s="83"/>
      <c r="C63" s="83"/>
      <c r="D63" s="83" t="s">
        <v>325</v>
      </c>
    </row>
  </sheetData>
  <autoFilter ref="A1:D63" xr:uid="{40BA9A5B-FAE8-42BD-AEA8-B592DECF5A31}"/>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8"/>
  <sheetViews>
    <sheetView zoomScale="85" zoomScaleNormal="85" workbookViewId="0">
      <selection activeCell="B6" sqref="B6"/>
    </sheetView>
  </sheetViews>
  <sheetFormatPr defaultColWidth="9" defaultRowHeight="15.75"/>
  <cols>
    <col min="1" max="1" width="64.125" style="63" bestFit="1" customWidth="1"/>
    <col min="2" max="2" width="29.625" style="63" customWidth="1"/>
    <col min="3" max="16384" width="9" style="63"/>
  </cols>
  <sheetData>
    <row r="1" spans="1:2">
      <c r="A1" s="62" t="s">
        <v>4209</v>
      </c>
    </row>
    <row r="2" spans="1:2">
      <c r="A2" s="62" t="s">
        <v>282</v>
      </c>
    </row>
    <row r="3" spans="1:2" ht="31.5">
      <c r="A3" s="64" t="s">
        <v>4138</v>
      </c>
    </row>
    <row r="4" spans="1:2">
      <c r="A4" s="63" t="s">
        <v>238</v>
      </c>
    </row>
    <row r="6" spans="1:2">
      <c r="A6" s="63" t="s">
        <v>4210</v>
      </c>
      <c r="B6" s="63" t="s">
        <v>4211</v>
      </c>
    </row>
    <row r="8" spans="1:2">
      <c r="A8" s="63" t="s">
        <v>245</v>
      </c>
    </row>
    <row r="9" spans="1:2">
      <c r="A9" s="63" t="s">
        <v>246</v>
      </c>
      <c r="B9" s="63" t="s">
        <v>4195</v>
      </c>
    </row>
    <row r="10" spans="1:2">
      <c r="A10" s="63" t="s">
        <v>4196</v>
      </c>
      <c r="B10" s="63" t="s">
        <v>4200</v>
      </c>
    </row>
    <row r="11" spans="1:2">
      <c r="A11" s="63" t="s">
        <v>4197</v>
      </c>
      <c r="B11" s="63" t="s">
        <v>4200</v>
      </c>
    </row>
    <row r="12" spans="1:2">
      <c r="A12" s="63" t="s">
        <v>4198</v>
      </c>
      <c r="B12" s="63" t="s">
        <v>4200</v>
      </c>
    </row>
    <row r="13" spans="1:2">
      <c r="A13" s="63" t="s">
        <v>4199</v>
      </c>
      <c r="B13" s="63" t="s">
        <v>4200</v>
      </c>
    </row>
    <row r="14" spans="1:2">
      <c r="A14" s="63" t="s">
        <v>4126</v>
      </c>
      <c r="B14" s="63" t="s">
        <v>4124</v>
      </c>
    </row>
    <row r="15" spans="1:2">
      <c r="A15" s="63" t="s">
        <v>4125</v>
      </c>
      <c r="B15" s="63" t="s">
        <v>4124</v>
      </c>
    </row>
    <row r="16" spans="1:2">
      <c r="A16" s="63" t="s">
        <v>4127</v>
      </c>
      <c r="B16" s="63" t="s">
        <v>4091</v>
      </c>
    </row>
    <row r="17" spans="1:2">
      <c r="A17" s="63" t="s">
        <v>4128</v>
      </c>
      <c r="B17" s="63" t="s">
        <v>4091</v>
      </c>
    </row>
    <row r="18" spans="1:2">
      <c r="A18" s="63" t="s">
        <v>236</v>
      </c>
      <c r="B18" s="63" t="s">
        <v>336</v>
      </c>
    </row>
    <row r="19" spans="1:2">
      <c r="A19" s="63" t="s">
        <v>237</v>
      </c>
      <c r="B19" s="63" t="s">
        <v>336</v>
      </c>
    </row>
    <row r="20" spans="1:2">
      <c r="A20" s="63" t="s">
        <v>2944</v>
      </c>
      <c r="B20" s="63" t="s">
        <v>337</v>
      </c>
    </row>
    <row r="21" spans="1:2">
      <c r="A21" s="63" t="s">
        <v>263</v>
      </c>
      <c r="B21" s="63" t="s">
        <v>4111</v>
      </c>
    </row>
    <row r="22" spans="1:2">
      <c r="A22" s="63" t="s">
        <v>264</v>
      </c>
      <c r="B22" s="63" t="s">
        <v>4110</v>
      </c>
    </row>
    <row r="23" spans="1:2">
      <c r="A23" s="63" t="s">
        <v>265</v>
      </c>
      <c r="B23" s="63" t="s">
        <v>4110</v>
      </c>
    </row>
    <row r="25" spans="1:2">
      <c r="A25" s="63" t="s">
        <v>210</v>
      </c>
      <c r="B25" s="63" t="s">
        <v>4195</v>
      </c>
    </row>
    <row r="26" spans="1:2">
      <c r="A26" s="63" t="s">
        <v>229</v>
      </c>
      <c r="B26" s="63" t="s">
        <v>4092</v>
      </c>
    </row>
    <row r="27" spans="1:2">
      <c r="A27" s="63" t="s">
        <v>232</v>
      </c>
      <c r="B27" s="63" t="s">
        <v>4195</v>
      </c>
    </row>
    <row r="28" spans="1:2">
      <c r="A28" s="63" t="s">
        <v>233</v>
      </c>
      <c r="B28" s="63" t="s">
        <v>4195</v>
      </c>
    </row>
    <row r="29" spans="1:2">
      <c r="A29" s="63" t="s">
        <v>230</v>
      </c>
      <c r="B29" s="63" t="s">
        <v>4123</v>
      </c>
    </row>
    <row r="30" spans="1:2">
      <c r="A30" s="63" t="s">
        <v>231</v>
      </c>
      <c r="B30" s="63" t="s">
        <v>4092</v>
      </c>
    </row>
    <row r="31" spans="1:2">
      <c r="A31" s="63" t="s">
        <v>234</v>
      </c>
      <c r="B31" s="63" t="s">
        <v>4123</v>
      </c>
    </row>
    <row r="32" spans="1:2">
      <c r="A32" s="63" t="s">
        <v>235</v>
      </c>
      <c r="B32" s="63" t="s">
        <v>4195</v>
      </c>
    </row>
    <row r="34" spans="1:2">
      <c r="A34" s="63" t="s">
        <v>356</v>
      </c>
    </row>
    <row r="35" spans="1:2">
      <c r="A35" s="63" t="s">
        <v>2942</v>
      </c>
      <c r="B35" s="63" t="s">
        <v>4201</v>
      </c>
    </row>
    <row r="36" spans="1:2">
      <c r="A36" s="63" t="s">
        <v>355</v>
      </c>
      <c r="B36" s="63" t="s">
        <v>337</v>
      </c>
    </row>
    <row r="37" spans="1:2">
      <c r="A37" s="63" t="s">
        <v>2943</v>
      </c>
      <c r="B37" s="63" t="s">
        <v>337</v>
      </c>
    </row>
    <row r="38" spans="1:2">
      <c r="A38" s="63" t="s">
        <v>4090</v>
      </c>
      <c r="B38" s="63" t="s">
        <v>4136</v>
      </c>
    </row>
  </sheetData>
  <phoneticPr fontId="48" type="noConversion"/>
  <pageMargins left="0.7" right="0.7" top="0.75" bottom="0.75" header="0.3" footer="0.3"/>
  <pageSetup paperSize="9"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34"/>
  <sheetViews>
    <sheetView workbookViewId="0">
      <selection activeCell="K26" sqref="K26"/>
    </sheetView>
  </sheetViews>
  <sheetFormatPr defaultColWidth="9" defaultRowHeight="12.75"/>
  <cols>
    <col min="1" max="1" width="22.125" style="12" customWidth="1"/>
    <col min="2" max="2" width="21" style="12" customWidth="1"/>
    <col min="3" max="3" width="26.625" style="14" customWidth="1"/>
    <col min="4" max="4" width="7" style="12" customWidth="1"/>
    <col min="5" max="7" width="5.625" style="12" customWidth="1"/>
    <col min="8" max="8" width="5.625" style="15" customWidth="1"/>
    <col min="9" max="13" width="5.625" style="12" customWidth="1"/>
    <col min="14" max="14" width="8.375" style="12" customWidth="1"/>
    <col min="15" max="15" width="9.75" style="12" customWidth="1"/>
    <col min="16" max="19" width="10.25" style="12" customWidth="1"/>
    <col min="20" max="16384" width="9" style="12"/>
  </cols>
  <sheetData>
    <row r="1" spans="1:23">
      <c r="A1" s="13" t="s">
        <v>249</v>
      </c>
    </row>
    <row r="2" spans="1:23">
      <c r="A2" s="296" t="s">
        <v>4118</v>
      </c>
    </row>
    <row r="3" spans="1:23">
      <c r="A3" s="296" t="s">
        <v>4119</v>
      </c>
    </row>
    <row r="4" spans="1:23">
      <c r="A4" s="296" t="s">
        <v>4120</v>
      </c>
    </row>
    <row r="5" spans="1:23">
      <c r="A5" s="171" t="s">
        <v>4117</v>
      </c>
    </row>
    <row r="7" spans="1:23" ht="13.5" thickBot="1">
      <c r="P7" s="12" t="s">
        <v>4191</v>
      </c>
    </row>
    <row r="8" spans="1:23" ht="36.75" thickBot="1">
      <c r="A8" s="33" t="s">
        <v>0</v>
      </c>
      <c r="B8" s="33" t="s">
        <v>197</v>
      </c>
      <c r="C8" s="33" t="s">
        <v>211</v>
      </c>
      <c r="D8" s="34" t="s">
        <v>1</v>
      </c>
      <c r="E8" s="33" t="s">
        <v>2</v>
      </c>
      <c r="F8" s="33" t="s">
        <v>3</v>
      </c>
      <c r="G8" s="33" t="s">
        <v>212</v>
      </c>
      <c r="H8" s="34" t="s">
        <v>247</v>
      </c>
      <c r="I8" s="33" t="s">
        <v>39</v>
      </c>
      <c r="J8" s="33" t="s">
        <v>91</v>
      </c>
      <c r="K8" s="33" t="s">
        <v>157</v>
      </c>
      <c r="L8" s="34" t="s">
        <v>4</v>
      </c>
      <c r="M8" s="33" t="s">
        <v>5</v>
      </c>
      <c r="N8" s="33" t="s">
        <v>6</v>
      </c>
      <c r="O8" s="33" t="s">
        <v>7</v>
      </c>
      <c r="P8" s="34" t="s">
        <v>283</v>
      </c>
      <c r="Q8" s="33"/>
      <c r="R8" s="33"/>
      <c r="S8" s="33"/>
    </row>
    <row r="9" spans="1:23" ht="24.75" thickBot="1">
      <c r="A9" s="33"/>
      <c r="B9" s="33"/>
      <c r="C9" s="33"/>
      <c r="D9" s="34"/>
      <c r="E9" s="33"/>
      <c r="F9" s="33"/>
      <c r="G9" s="33"/>
      <c r="H9" s="34"/>
      <c r="I9" s="33"/>
      <c r="J9" s="33"/>
      <c r="K9" s="33"/>
      <c r="L9" s="34" t="s">
        <v>8</v>
      </c>
      <c r="M9" s="33"/>
      <c r="N9" s="33"/>
      <c r="O9" s="33"/>
      <c r="P9" s="34" t="s">
        <v>213</v>
      </c>
      <c r="Q9" s="33" t="s">
        <v>193</v>
      </c>
      <c r="R9" s="33" t="s">
        <v>194</v>
      </c>
      <c r="S9" s="33" t="s">
        <v>214</v>
      </c>
    </row>
    <row r="10" spans="1:23">
      <c r="A10" s="35" t="s">
        <v>210</v>
      </c>
      <c r="B10" s="35" t="s">
        <v>4175</v>
      </c>
      <c r="C10" s="35"/>
      <c r="D10" s="36">
        <v>2023</v>
      </c>
      <c r="E10" s="35" t="s">
        <v>4176</v>
      </c>
      <c r="F10" s="35">
        <v>0.29899999999999999</v>
      </c>
      <c r="G10" s="330" t="s">
        <v>311</v>
      </c>
      <c r="H10" s="331" t="s">
        <v>311</v>
      </c>
      <c r="I10" s="330" t="s">
        <v>311</v>
      </c>
      <c r="J10" s="330" t="s">
        <v>311</v>
      </c>
      <c r="K10" s="330" t="s">
        <v>311</v>
      </c>
      <c r="L10" s="36">
        <v>0.58899999999999997</v>
      </c>
      <c r="M10" s="35"/>
      <c r="N10" s="35">
        <v>0.44400000000000001</v>
      </c>
      <c r="O10" s="40" t="s">
        <v>248</v>
      </c>
      <c r="P10" s="40">
        <v>0.42</v>
      </c>
      <c r="Q10" s="39">
        <v>0.28000000000000003</v>
      </c>
      <c r="R10" s="41">
        <v>0.14000000000000001</v>
      </c>
      <c r="S10" s="42">
        <v>0</v>
      </c>
      <c r="U10" s="171"/>
      <c r="V10" s="171"/>
      <c r="W10" s="171"/>
    </row>
    <row r="11" spans="1:23">
      <c r="A11" s="35"/>
      <c r="B11" s="35"/>
      <c r="C11" s="35" t="s">
        <v>4181</v>
      </c>
      <c r="D11" s="36">
        <v>2023</v>
      </c>
      <c r="E11" s="35"/>
      <c r="F11" s="35">
        <v>0.33200000000000002</v>
      </c>
      <c r="G11" s="330">
        <v>0.625</v>
      </c>
      <c r="H11" s="331" t="s">
        <v>311</v>
      </c>
      <c r="I11" s="330">
        <v>0</v>
      </c>
      <c r="J11" s="330">
        <v>0</v>
      </c>
      <c r="K11" s="330">
        <v>0.114</v>
      </c>
      <c r="L11" s="36">
        <v>0.72499999999999998</v>
      </c>
      <c r="M11" s="35"/>
      <c r="N11" s="35">
        <v>0.52900000000000003</v>
      </c>
      <c r="O11" s="35"/>
      <c r="P11" s="40"/>
      <c r="Q11" s="39"/>
      <c r="R11" s="41"/>
      <c r="S11" s="42"/>
      <c r="U11" s="171"/>
      <c r="V11" s="171"/>
      <c r="W11" s="171"/>
    </row>
    <row r="12" spans="1:23">
      <c r="A12" s="35"/>
      <c r="B12" s="35"/>
      <c r="C12" s="35" t="s">
        <v>4182</v>
      </c>
      <c r="D12" s="36">
        <v>2023</v>
      </c>
      <c r="E12" s="35"/>
      <c r="F12" s="35">
        <v>0.30499999999999999</v>
      </c>
      <c r="G12" s="330">
        <v>0.57099999999999995</v>
      </c>
      <c r="H12" s="331" t="s">
        <v>311</v>
      </c>
      <c r="I12" s="330">
        <v>0</v>
      </c>
      <c r="J12" s="330">
        <v>0</v>
      </c>
      <c r="K12" s="330">
        <v>0.114</v>
      </c>
      <c r="L12" s="36">
        <v>0.69399999999999995</v>
      </c>
      <c r="M12" s="35"/>
      <c r="N12" s="35">
        <v>0.499</v>
      </c>
      <c r="O12" s="35"/>
      <c r="P12" s="40"/>
      <c r="Q12" s="39"/>
      <c r="R12" s="41"/>
      <c r="S12" s="42"/>
      <c r="U12" s="173"/>
      <c r="V12" s="173"/>
      <c r="W12" s="171"/>
    </row>
    <row r="13" spans="1:23">
      <c r="A13" s="35"/>
      <c r="B13" s="35"/>
      <c r="C13" s="35" t="s">
        <v>4183</v>
      </c>
      <c r="D13" s="36">
        <v>2023</v>
      </c>
      <c r="E13" s="35"/>
      <c r="F13" s="35">
        <v>0.224</v>
      </c>
      <c r="G13" s="330">
        <v>0.40899999999999997</v>
      </c>
      <c r="H13" s="331" t="s">
        <v>311</v>
      </c>
      <c r="I13" s="330">
        <v>0</v>
      </c>
      <c r="J13" s="330">
        <v>0</v>
      </c>
      <c r="K13" s="330">
        <v>0.114</v>
      </c>
      <c r="L13" s="36">
        <v>0.27100000000000002</v>
      </c>
      <c r="M13" s="35"/>
      <c r="N13" s="35">
        <v>0.248</v>
      </c>
      <c r="O13" s="35"/>
      <c r="P13" s="40"/>
      <c r="Q13" s="39"/>
      <c r="R13" s="41"/>
      <c r="S13" s="42"/>
      <c r="U13" s="173"/>
      <c r="V13" s="173"/>
      <c r="W13" s="171"/>
    </row>
    <row r="14" spans="1:23" ht="13.5" thickBot="1">
      <c r="A14" s="37"/>
      <c r="B14" s="37"/>
      <c r="C14" s="37" t="s">
        <v>4184</v>
      </c>
      <c r="D14" s="38">
        <v>2023</v>
      </c>
      <c r="E14" s="37"/>
      <c r="F14" s="37">
        <v>0.33400000000000002</v>
      </c>
      <c r="G14" s="332">
        <v>0.5</v>
      </c>
      <c r="H14" s="333" t="s">
        <v>311</v>
      </c>
      <c r="I14" s="332">
        <v>0</v>
      </c>
      <c r="J14" s="332">
        <v>0.39</v>
      </c>
      <c r="K14" s="332">
        <v>0.114</v>
      </c>
      <c r="L14" s="38">
        <v>0.66600000000000004</v>
      </c>
      <c r="M14" s="37"/>
      <c r="N14" s="37">
        <v>0.5</v>
      </c>
      <c r="O14" s="37"/>
      <c r="P14" s="46"/>
      <c r="Q14" s="45"/>
      <c r="R14" s="44"/>
      <c r="S14" s="43"/>
      <c r="U14" s="173"/>
      <c r="V14" s="173"/>
      <c r="W14" s="171"/>
    </row>
    <row r="15" spans="1:23" ht="15" customHeight="1">
      <c r="A15" s="35" t="s">
        <v>233</v>
      </c>
      <c r="B15" s="35" t="s">
        <v>4171</v>
      </c>
      <c r="C15" s="35"/>
      <c r="D15" s="36">
        <v>2023</v>
      </c>
      <c r="E15" s="35" t="s">
        <v>259</v>
      </c>
      <c r="F15" s="35">
        <v>0.34599999999999997</v>
      </c>
      <c r="G15" s="330" t="s">
        <v>311</v>
      </c>
      <c r="H15" s="331" t="s">
        <v>311</v>
      </c>
      <c r="I15" s="330" t="s">
        <v>311</v>
      </c>
      <c r="J15" s="330" t="s">
        <v>311</v>
      </c>
      <c r="K15" s="330" t="s">
        <v>311</v>
      </c>
      <c r="L15" s="320">
        <v>0.75800000000000001</v>
      </c>
      <c r="M15" s="35"/>
      <c r="N15" s="319">
        <v>0.55200000000000005</v>
      </c>
      <c r="O15" s="40" t="s">
        <v>248</v>
      </c>
      <c r="P15" s="324">
        <v>0.5</v>
      </c>
      <c r="Q15" s="322">
        <v>0.33</v>
      </c>
      <c r="R15" s="323">
        <v>0.16</v>
      </c>
      <c r="S15" s="302">
        <v>0</v>
      </c>
    </row>
    <row r="16" spans="1:23">
      <c r="A16" s="35"/>
      <c r="B16" s="35"/>
      <c r="C16" s="35" t="s">
        <v>4178</v>
      </c>
      <c r="D16" s="36">
        <v>2023</v>
      </c>
      <c r="E16" s="35"/>
      <c r="F16" s="35">
        <v>0.34499999999999997</v>
      </c>
      <c r="G16" s="330">
        <v>0.64800000000000002</v>
      </c>
      <c r="H16" s="331" t="s">
        <v>311</v>
      </c>
      <c r="I16" s="330">
        <v>0</v>
      </c>
      <c r="J16" s="330">
        <v>0</v>
      </c>
      <c r="K16" s="330">
        <v>0.124</v>
      </c>
      <c r="L16" s="36">
        <v>0.78100000000000003</v>
      </c>
      <c r="M16" s="35"/>
      <c r="N16" s="35">
        <v>0.56299999999999994</v>
      </c>
      <c r="O16" s="35"/>
      <c r="P16" s="324"/>
      <c r="Q16" s="39"/>
      <c r="R16" s="41"/>
      <c r="S16" s="42"/>
    </row>
    <row r="17" spans="1:19">
      <c r="A17" s="35"/>
      <c r="B17" s="35"/>
      <c r="C17" s="35" t="s">
        <v>4179</v>
      </c>
      <c r="D17" s="36">
        <v>2023</v>
      </c>
      <c r="E17" s="35"/>
      <c r="F17" s="35">
        <v>0.316</v>
      </c>
      <c r="G17" s="330">
        <v>0.45700000000000002</v>
      </c>
      <c r="H17" s="331" t="s">
        <v>311</v>
      </c>
      <c r="I17" s="330">
        <v>0</v>
      </c>
      <c r="J17" s="330">
        <v>0.48</v>
      </c>
      <c r="K17" s="330">
        <v>4.2999999999999997E-2</v>
      </c>
      <c r="L17" s="36">
        <v>0.68100000000000005</v>
      </c>
      <c r="M17" s="35"/>
      <c r="N17" s="35">
        <v>0.499</v>
      </c>
      <c r="O17" s="35"/>
      <c r="P17" s="324"/>
      <c r="Q17" s="39"/>
      <c r="R17" s="41"/>
      <c r="S17" s="42"/>
    </row>
    <row r="18" spans="1:19" ht="13.5" thickBot="1">
      <c r="A18" s="37"/>
      <c r="B18" s="37"/>
      <c r="C18" s="37" t="s">
        <v>4180</v>
      </c>
      <c r="D18" s="38">
        <v>2023</v>
      </c>
      <c r="E18" s="37"/>
      <c r="F18" s="37">
        <v>0.376</v>
      </c>
      <c r="G18" s="332">
        <v>0.64</v>
      </c>
      <c r="H18" s="333" t="s">
        <v>311</v>
      </c>
      <c r="I18" s="332">
        <v>0</v>
      </c>
      <c r="J18" s="332">
        <v>0</v>
      </c>
      <c r="K18" s="332">
        <v>0.33500000000000002</v>
      </c>
      <c r="L18" s="318">
        <v>0.81299999999999994</v>
      </c>
      <c r="M18" s="37"/>
      <c r="N18" s="37">
        <v>0.59499999999999997</v>
      </c>
      <c r="O18" s="37"/>
      <c r="P18" s="325"/>
      <c r="Q18" s="45"/>
      <c r="R18" s="44"/>
      <c r="S18" s="43"/>
    </row>
    <row r="19" spans="1:19">
      <c r="A19" s="35" t="s">
        <v>4173</v>
      </c>
      <c r="B19" s="35" t="s">
        <v>4174</v>
      </c>
      <c r="C19" s="35"/>
      <c r="D19" s="36">
        <v>2023</v>
      </c>
      <c r="E19" s="35" t="s">
        <v>259</v>
      </c>
      <c r="F19" s="35">
        <v>0.42599999999999999</v>
      </c>
      <c r="G19" s="330" t="s">
        <v>311</v>
      </c>
      <c r="H19" s="331" t="s">
        <v>311</v>
      </c>
      <c r="I19" s="330" t="s">
        <v>311</v>
      </c>
      <c r="J19" s="330" t="s">
        <v>311</v>
      </c>
      <c r="K19" s="330" t="s">
        <v>311</v>
      </c>
      <c r="L19" s="320">
        <v>0.84799999999999998</v>
      </c>
      <c r="M19" s="319"/>
      <c r="N19" s="319">
        <v>0.63700000000000001</v>
      </c>
      <c r="O19" s="40" t="s">
        <v>248</v>
      </c>
      <c r="P19" s="324">
        <v>0.6</v>
      </c>
      <c r="Q19" s="322">
        <v>0.4</v>
      </c>
      <c r="R19" s="323">
        <v>0.2</v>
      </c>
      <c r="S19" s="42">
        <v>0</v>
      </c>
    </row>
    <row r="20" spans="1:19">
      <c r="A20" s="35"/>
      <c r="B20" s="35"/>
      <c r="C20" s="35" t="s">
        <v>4185</v>
      </c>
      <c r="D20" s="36">
        <v>2023</v>
      </c>
      <c r="E20" s="35"/>
      <c r="F20" s="35">
        <v>0.42599999999999999</v>
      </c>
      <c r="G20" s="330">
        <v>0.52500000000000002</v>
      </c>
      <c r="H20" s="331" t="s">
        <v>311</v>
      </c>
      <c r="I20" s="330">
        <v>0.52</v>
      </c>
      <c r="J20" s="330">
        <v>1.6E-2</v>
      </c>
      <c r="K20" s="330">
        <v>0.442</v>
      </c>
      <c r="L20" s="320">
        <v>0.87</v>
      </c>
      <c r="M20" s="319"/>
      <c r="N20" s="319">
        <v>0.64800000000000002</v>
      </c>
      <c r="O20" s="35"/>
      <c r="P20" s="324"/>
      <c r="Q20" s="39"/>
      <c r="R20" s="41"/>
      <c r="S20" s="42"/>
    </row>
    <row r="21" spans="1:19" ht="13.5" thickBot="1">
      <c r="A21" s="37"/>
      <c r="B21" s="37"/>
      <c r="C21" s="37" t="s">
        <v>4186</v>
      </c>
      <c r="D21" s="38">
        <v>2023</v>
      </c>
      <c r="E21" s="37"/>
      <c r="F21" s="37">
        <v>0.42499999999999999</v>
      </c>
      <c r="G21" s="332">
        <v>0.71</v>
      </c>
      <c r="H21" s="333" t="s">
        <v>311</v>
      </c>
      <c r="I21" s="332">
        <v>0</v>
      </c>
      <c r="J21" s="332">
        <v>0</v>
      </c>
      <c r="K21" s="332">
        <v>0.42099999999999999</v>
      </c>
      <c r="L21" s="318">
        <v>0.82599999999999996</v>
      </c>
      <c r="M21" s="321"/>
      <c r="N21" s="321">
        <v>0.626</v>
      </c>
      <c r="O21" s="37"/>
      <c r="P21" s="325"/>
      <c r="Q21" s="45"/>
      <c r="R21" s="44"/>
      <c r="S21" s="43"/>
    </row>
    <row r="22" spans="1:19" s="109" customFormat="1">
      <c r="A22" s="35" t="s">
        <v>235</v>
      </c>
      <c r="B22" s="35" t="s">
        <v>4177</v>
      </c>
      <c r="C22" s="35"/>
      <c r="D22" s="36">
        <v>2023</v>
      </c>
      <c r="E22" s="35" t="s">
        <v>4116</v>
      </c>
      <c r="F22" s="35">
        <v>0.27700000000000002</v>
      </c>
      <c r="G22" s="330"/>
      <c r="H22" s="331"/>
      <c r="I22" s="330"/>
      <c r="J22" s="330"/>
      <c r="K22" s="330"/>
      <c r="L22" s="320">
        <v>0.497</v>
      </c>
      <c r="M22" s="35"/>
      <c r="N22" s="319">
        <v>0.38700000000000001</v>
      </c>
      <c r="O22" s="39" t="s">
        <v>193</v>
      </c>
      <c r="P22" s="324">
        <v>0.4</v>
      </c>
      <c r="Q22" s="322">
        <v>0.27</v>
      </c>
      <c r="R22" s="323">
        <v>0.14000000000000001</v>
      </c>
      <c r="S22" s="302">
        <v>0</v>
      </c>
    </row>
    <row r="23" spans="1:19">
      <c r="A23" s="35"/>
      <c r="B23" s="35"/>
      <c r="C23" s="35" t="s">
        <v>4187</v>
      </c>
      <c r="D23" s="36">
        <v>2023</v>
      </c>
      <c r="E23" s="35"/>
      <c r="F23" s="35">
        <v>0.27700000000000002</v>
      </c>
      <c r="G23" s="330" t="s">
        <v>311</v>
      </c>
      <c r="H23" s="331">
        <v>0.50700000000000001</v>
      </c>
      <c r="I23" s="330">
        <v>0</v>
      </c>
      <c r="J23" s="330">
        <v>0</v>
      </c>
      <c r="K23" s="330">
        <v>0.13900000000000001</v>
      </c>
      <c r="L23" s="320">
        <v>0.44600000000000001</v>
      </c>
      <c r="M23" s="35"/>
      <c r="N23" s="35">
        <v>0.36199999999999999</v>
      </c>
      <c r="O23" s="35"/>
      <c r="P23" s="324"/>
      <c r="Q23" s="39"/>
      <c r="R23" s="41"/>
      <c r="S23" s="42"/>
    </row>
    <row r="24" spans="1:19">
      <c r="A24" s="35"/>
      <c r="B24" s="35"/>
      <c r="C24" s="35" t="s">
        <v>4188</v>
      </c>
      <c r="D24" s="36">
        <v>2023</v>
      </c>
      <c r="E24" s="35"/>
      <c r="F24" s="35">
        <v>0.27700000000000002</v>
      </c>
      <c r="G24" s="330" t="s">
        <v>311</v>
      </c>
      <c r="H24" s="331">
        <v>0.50700000000000001</v>
      </c>
      <c r="I24" s="330">
        <v>0</v>
      </c>
      <c r="J24" s="330">
        <v>1E-3</v>
      </c>
      <c r="K24" s="330">
        <v>0.13900000000000001</v>
      </c>
      <c r="L24" s="320">
        <v>0.56299999999999994</v>
      </c>
      <c r="M24" s="35"/>
      <c r="N24" s="35">
        <v>0.42</v>
      </c>
      <c r="O24" s="35"/>
      <c r="P24" s="40"/>
      <c r="Q24" s="39"/>
      <c r="R24" s="41"/>
      <c r="S24" s="42"/>
    </row>
    <row r="25" spans="1:19">
      <c r="A25" s="35"/>
      <c r="B25" s="35"/>
      <c r="C25" s="35" t="s">
        <v>4189</v>
      </c>
      <c r="D25" s="36">
        <v>2023</v>
      </c>
      <c r="E25" s="35"/>
      <c r="F25" s="35">
        <v>0.27700000000000002</v>
      </c>
      <c r="G25" s="330" t="s">
        <v>311</v>
      </c>
      <c r="H25" s="331">
        <v>0.50700000000000001</v>
      </c>
      <c r="I25" s="330">
        <v>0</v>
      </c>
      <c r="J25" s="330">
        <v>0</v>
      </c>
      <c r="K25" s="330">
        <v>0.13900000000000001</v>
      </c>
      <c r="L25" s="320">
        <v>0.39700000000000002</v>
      </c>
      <c r="M25" s="35"/>
      <c r="N25" s="35">
        <v>0.33700000000000002</v>
      </c>
      <c r="O25" s="35"/>
      <c r="P25" s="40"/>
      <c r="Q25" s="39"/>
      <c r="R25" s="41"/>
      <c r="S25" s="42"/>
    </row>
    <row r="26" spans="1:19" ht="13.5" thickBot="1">
      <c r="A26" s="37"/>
      <c r="B26" s="37"/>
      <c r="C26" s="37" t="s">
        <v>4190</v>
      </c>
      <c r="D26" s="38">
        <v>2023</v>
      </c>
      <c r="E26" s="37"/>
      <c r="F26" s="37">
        <v>0.27700000000000002</v>
      </c>
      <c r="G26" s="332" t="s">
        <v>311</v>
      </c>
      <c r="H26" s="333">
        <v>0.50700000000000001</v>
      </c>
      <c r="I26" s="332">
        <v>0</v>
      </c>
      <c r="J26" s="332">
        <v>0</v>
      </c>
      <c r="K26" s="332">
        <v>0.13900000000000001</v>
      </c>
      <c r="L26" s="318">
        <v>0.58299999999999996</v>
      </c>
      <c r="M26" s="37"/>
      <c r="N26" s="37">
        <v>0.43</v>
      </c>
      <c r="O26" s="37"/>
      <c r="P26" s="46"/>
      <c r="Q26" s="45"/>
      <c r="R26" s="44"/>
      <c r="S26" s="43"/>
    </row>
    <row r="27" spans="1:19">
      <c r="H27" s="12"/>
    </row>
    <row r="28" spans="1:19">
      <c r="H28" s="12"/>
    </row>
    <row r="29" spans="1:19">
      <c r="H29" s="12"/>
    </row>
    <row r="30" spans="1:19">
      <c r="H30" s="12"/>
    </row>
    <row r="31" spans="1:19">
      <c r="H31" s="12"/>
    </row>
    <row r="32" spans="1:19">
      <c r="H32" s="12"/>
    </row>
    <row r="33" spans="8:8">
      <c r="H33" s="12"/>
    </row>
    <row r="34" spans="8:8">
      <c r="H34" s="12"/>
    </row>
  </sheetData>
  <pageMargins left="0" right="0" top="0.39409448818897641" bottom="0.39409448818897641" header="0" footer="0"/>
  <pageSetup paperSize="9" orientation="portrait" r:id="rId1"/>
  <headerFooter>
    <oddHeader>&amp;C&amp;A</oddHeader>
    <oddFooter>&amp;CPagina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2BE17-4908-49D9-B181-5C9D5FDF5B98}">
  <dimension ref="A1:S28"/>
  <sheetViews>
    <sheetView zoomScale="85" zoomScaleNormal="85" workbookViewId="0"/>
  </sheetViews>
  <sheetFormatPr defaultColWidth="9" defaultRowHeight="12.75"/>
  <cols>
    <col min="1" max="7" width="9" style="171"/>
    <col min="8" max="8" width="19.25" style="171" bestFit="1" customWidth="1"/>
    <col min="9" max="9" width="11.5" style="171" customWidth="1"/>
    <col min="10" max="16384" width="9" style="171"/>
  </cols>
  <sheetData>
    <row r="1" spans="1:19">
      <c r="A1" s="171" t="s">
        <v>315</v>
      </c>
      <c r="B1" s="171" t="s">
        <v>315</v>
      </c>
      <c r="C1" s="172" t="s">
        <v>315</v>
      </c>
      <c r="D1" s="171" t="s">
        <v>315</v>
      </c>
      <c r="E1" s="171" t="s">
        <v>4084</v>
      </c>
      <c r="F1" s="171" t="s">
        <v>4084</v>
      </c>
      <c r="G1" s="171" t="s">
        <v>4085</v>
      </c>
      <c r="H1" s="171" t="s">
        <v>4085</v>
      </c>
      <c r="N1" s="171" t="s">
        <v>210</v>
      </c>
      <c r="P1" s="171" t="s">
        <v>213</v>
      </c>
      <c r="S1" s="316" t="s">
        <v>4172</v>
      </c>
    </row>
    <row r="2" spans="1:19">
      <c r="C2" s="172"/>
      <c r="E2" s="171">
        <v>2100</v>
      </c>
      <c r="F2" s="171">
        <v>2200</v>
      </c>
      <c r="N2" s="171">
        <v>0.42</v>
      </c>
      <c r="O2" s="171">
        <v>1</v>
      </c>
      <c r="P2" s="171" t="s">
        <v>4086</v>
      </c>
    </row>
    <row r="3" spans="1:19">
      <c r="A3" s="171" t="s">
        <v>2949</v>
      </c>
      <c r="B3" s="171" t="s">
        <v>2950</v>
      </c>
      <c r="C3" s="172" t="s">
        <v>1</v>
      </c>
      <c r="D3" s="171" t="s">
        <v>2951</v>
      </c>
      <c r="E3" s="171" t="s">
        <v>3</v>
      </c>
      <c r="F3" s="171" t="s">
        <v>4087</v>
      </c>
      <c r="G3" s="171" t="s">
        <v>4088</v>
      </c>
      <c r="H3" s="171" t="s">
        <v>2952</v>
      </c>
      <c r="I3" s="171" t="s">
        <v>4089</v>
      </c>
      <c r="N3" s="173">
        <v>0.27999999999999997</v>
      </c>
      <c r="O3" s="173">
        <v>0.41999999999999993</v>
      </c>
      <c r="P3" s="171" t="s">
        <v>193</v>
      </c>
    </row>
    <row r="4" spans="1:19">
      <c r="A4" s="171" t="s">
        <v>210</v>
      </c>
      <c r="B4" s="171" t="s">
        <v>4175</v>
      </c>
      <c r="C4" s="171">
        <v>2012</v>
      </c>
      <c r="D4" s="316" t="s">
        <v>4176</v>
      </c>
      <c r="E4" s="171">
        <v>0.255</v>
      </c>
      <c r="F4" s="171">
        <v>0.54400000000000004</v>
      </c>
      <c r="G4" s="171">
        <v>0.4</v>
      </c>
      <c r="H4" s="171" t="s">
        <v>193</v>
      </c>
      <c r="I4" s="171" t="str">
        <f>IF(G4&gt;$N$2,$P$2,IF(AND(G4&gt;$N$3,G4&lt;$O$3),$P$3,IF(AND(G4&gt;$N$4,G4&lt;$O$4),$P$4,IF(AND(G4&gt;$N$5,G4&lt;$O$5),$P$5,""))))</f>
        <v>Matig</v>
      </c>
      <c r="N4" s="173">
        <v>0.13999999999999999</v>
      </c>
      <c r="O4" s="173">
        <v>0.27999999999999997</v>
      </c>
      <c r="P4" s="171" t="s">
        <v>194</v>
      </c>
    </row>
    <row r="5" spans="1:19">
      <c r="A5" s="171" t="s">
        <v>210</v>
      </c>
      <c r="B5" s="171" t="s">
        <v>4175</v>
      </c>
      <c r="C5" s="171">
        <v>2013</v>
      </c>
      <c r="D5" s="316" t="s">
        <v>4176</v>
      </c>
      <c r="E5" s="171">
        <v>0.23499999999999999</v>
      </c>
      <c r="F5" s="171">
        <v>0.498</v>
      </c>
      <c r="G5" s="171">
        <v>0.36699999999999999</v>
      </c>
      <c r="H5" s="316" t="s">
        <v>194</v>
      </c>
      <c r="I5" s="171" t="str">
        <f t="shared" ref="I5:I15" si="0">IF(G5&gt;$N$2,$P$2,IF(AND(G5&gt;$N$3,G5&lt;$O$3),$P$3,IF(AND(G5&gt;$N$4,G5&lt;$O$4),$P$4,IF(AND(G5&gt;$N$5,G5&lt;$O$5),$P$5,""))))</f>
        <v>Matig</v>
      </c>
      <c r="N5" s="173">
        <v>0</v>
      </c>
      <c r="O5" s="173">
        <v>0.13999999999999999</v>
      </c>
      <c r="P5" s="171" t="s">
        <v>214</v>
      </c>
    </row>
    <row r="6" spans="1:19">
      <c r="A6" s="171" t="s">
        <v>210</v>
      </c>
      <c r="B6" s="171" t="s">
        <v>4175</v>
      </c>
      <c r="C6" s="171">
        <v>2014</v>
      </c>
      <c r="D6" s="316" t="s">
        <v>4176</v>
      </c>
      <c r="E6" s="171">
        <v>0.26900000000000002</v>
      </c>
      <c r="F6" s="171">
        <v>0.54900000000000004</v>
      </c>
      <c r="G6" s="171">
        <v>0.40899999999999997</v>
      </c>
      <c r="H6" s="171" t="s">
        <v>193</v>
      </c>
      <c r="I6" s="171" t="str">
        <f t="shared" si="0"/>
        <v>Matig</v>
      </c>
    </row>
    <row r="7" spans="1:19">
      <c r="C7" s="171">
        <v>2015</v>
      </c>
      <c r="E7" s="258"/>
      <c r="F7" s="258"/>
      <c r="G7" s="258"/>
      <c r="I7" s="171" t="str">
        <f t="shared" si="0"/>
        <v/>
      </c>
    </row>
    <row r="8" spans="1:19">
      <c r="C8" s="171">
        <v>2016</v>
      </c>
      <c r="E8" s="258"/>
      <c r="F8" s="258"/>
      <c r="G8" s="258"/>
    </row>
    <row r="9" spans="1:19">
      <c r="A9" s="171" t="s">
        <v>210</v>
      </c>
      <c r="B9" s="171" t="s">
        <v>4175</v>
      </c>
      <c r="C9" s="171">
        <v>2017</v>
      </c>
      <c r="D9" s="316" t="s">
        <v>4176</v>
      </c>
      <c r="E9" s="171">
        <v>0.25700000000000001</v>
      </c>
      <c r="F9" s="171">
        <v>0.57799999999999996</v>
      </c>
      <c r="G9" s="171">
        <v>0.41799999999999998</v>
      </c>
      <c r="H9" s="316" t="s">
        <v>193</v>
      </c>
      <c r="I9" s="171" t="str">
        <f t="shared" si="0"/>
        <v>Matig</v>
      </c>
    </row>
    <row r="10" spans="1:19">
      <c r="C10" s="171">
        <v>2018</v>
      </c>
      <c r="E10" s="258"/>
      <c r="F10" s="258"/>
      <c r="G10" s="258"/>
      <c r="I10" s="171" t="str">
        <f t="shared" si="0"/>
        <v/>
      </c>
    </row>
    <row r="11" spans="1:19">
      <c r="C11" s="171">
        <v>2019</v>
      </c>
      <c r="E11" s="258"/>
      <c r="F11" s="258"/>
      <c r="G11" s="258"/>
      <c r="I11" s="171" t="str">
        <f t="shared" si="0"/>
        <v/>
      </c>
    </row>
    <row r="12" spans="1:19">
      <c r="A12" s="171" t="s">
        <v>210</v>
      </c>
      <c r="B12" s="171" t="s">
        <v>4175</v>
      </c>
      <c r="C12" s="171">
        <v>2020</v>
      </c>
      <c r="D12" s="316" t="s">
        <v>4176</v>
      </c>
      <c r="E12" s="171">
        <v>0.245</v>
      </c>
      <c r="F12" s="171">
        <v>0.45900000000000002</v>
      </c>
      <c r="G12" s="171">
        <v>0.35199999999999998</v>
      </c>
      <c r="H12" s="316" t="s">
        <v>194</v>
      </c>
      <c r="I12" s="171" t="str">
        <f t="shared" si="0"/>
        <v>Matig</v>
      </c>
    </row>
    <row r="13" spans="1:19">
      <c r="C13" s="171">
        <v>2021</v>
      </c>
      <c r="E13" s="258"/>
      <c r="F13" s="258"/>
      <c r="G13" s="258"/>
    </row>
    <row r="14" spans="1:19">
      <c r="C14" s="171">
        <v>2022</v>
      </c>
      <c r="I14" s="171" t="str">
        <f t="shared" si="0"/>
        <v/>
      </c>
    </row>
    <row r="15" spans="1:19">
      <c r="A15" s="171" t="s">
        <v>210</v>
      </c>
      <c r="B15" s="171" t="s">
        <v>4175</v>
      </c>
      <c r="C15" s="171">
        <v>2023</v>
      </c>
      <c r="D15" s="316" t="s">
        <v>4176</v>
      </c>
      <c r="E15" s="171">
        <v>0.29899999999999999</v>
      </c>
      <c r="F15" s="171">
        <v>0.58899999999999997</v>
      </c>
      <c r="G15" s="171">
        <v>0.44400000000000001</v>
      </c>
      <c r="H15" s="316" t="s">
        <v>193</v>
      </c>
      <c r="I15" s="171" t="str">
        <f t="shared" si="0"/>
        <v>Goed en hoger (GEP en MEP)</v>
      </c>
    </row>
    <row r="19" spans="15:15">
      <c r="O19" s="172"/>
    </row>
    <row r="20" spans="15:15">
      <c r="O20" s="172"/>
    </row>
    <row r="21" spans="15:15">
      <c r="O21" s="172"/>
    </row>
    <row r="23" spans="15:15">
      <c r="O23" s="172"/>
    </row>
    <row r="26" spans="15:15">
      <c r="O26" s="172"/>
    </row>
    <row r="28" spans="15:15">
      <c r="O28" s="172"/>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11DFB-D33A-49FF-BE68-8B0E74381188}">
  <dimension ref="A1:T47"/>
  <sheetViews>
    <sheetView zoomScale="85" zoomScaleNormal="85" workbookViewId="0"/>
  </sheetViews>
  <sheetFormatPr defaultColWidth="9" defaultRowHeight="12.75"/>
  <cols>
    <col min="1" max="7" width="9" style="171"/>
    <col min="8" max="8" width="19.25" style="171" bestFit="1" customWidth="1"/>
    <col min="9" max="9" width="11.5" style="171" customWidth="1"/>
    <col min="10" max="10" width="9" style="171"/>
    <col min="11" max="11" width="37.625" style="171" customWidth="1"/>
    <col min="12" max="16" width="9" style="171"/>
    <col min="17" max="17" width="10.125" style="171" customWidth="1"/>
    <col min="18" max="16384" width="9" style="171"/>
  </cols>
  <sheetData>
    <row r="1" spans="1:19">
      <c r="A1" s="171" t="s">
        <v>315</v>
      </c>
      <c r="B1" s="171" t="s">
        <v>315</v>
      </c>
      <c r="C1" s="172" t="s">
        <v>315</v>
      </c>
      <c r="D1" s="171" t="s">
        <v>315</v>
      </c>
      <c r="E1" s="171" t="s">
        <v>4084</v>
      </c>
      <c r="F1" s="171" t="s">
        <v>4084</v>
      </c>
      <c r="G1" s="171" t="s">
        <v>4085</v>
      </c>
      <c r="H1" s="171" t="s">
        <v>4085</v>
      </c>
      <c r="K1" s="296" t="s">
        <v>4118</v>
      </c>
      <c r="N1" s="171" t="s">
        <v>233</v>
      </c>
      <c r="P1" s="171" t="s">
        <v>213</v>
      </c>
      <c r="R1" s="316" t="s">
        <v>4172</v>
      </c>
    </row>
    <row r="2" spans="1:19">
      <c r="C2" s="172"/>
      <c r="E2" s="171">
        <v>2100</v>
      </c>
      <c r="F2" s="171">
        <v>2200</v>
      </c>
      <c r="K2" s="296" t="s">
        <v>4119</v>
      </c>
      <c r="N2" s="171">
        <v>0.5</v>
      </c>
      <c r="O2" s="171">
        <v>1</v>
      </c>
      <c r="P2" s="171" t="s">
        <v>4086</v>
      </c>
    </row>
    <row r="3" spans="1:19">
      <c r="A3" s="171" t="s">
        <v>2949</v>
      </c>
      <c r="B3" s="171" t="s">
        <v>2950</v>
      </c>
      <c r="C3" s="172" t="s">
        <v>1</v>
      </c>
      <c r="D3" s="171" t="s">
        <v>2951</v>
      </c>
      <c r="E3" s="171" t="s">
        <v>3</v>
      </c>
      <c r="F3" s="171" t="s">
        <v>4087</v>
      </c>
      <c r="G3" s="171" t="s">
        <v>4088</v>
      </c>
      <c r="H3" s="171" t="s">
        <v>2952</v>
      </c>
      <c r="I3" s="171" t="s">
        <v>4089</v>
      </c>
      <c r="K3" s="296" t="s">
        <v>4120</v>
      </c>
      <c r="N3" s="173">
        <v>0.33</v>
      </c>
      <c r="O3" s="173">
        <f>N2</f>
        <v>0.5</v>
      </c>
      <c r="P3" s="171" t="s">
        <v>193</v>
      </c>
    </row>
    <row r="4" spans="1:19">
      <c r="A4" s="171" t="s">
        <v>233</v>
      </c>
      <c r="B4" s="171" t="s">
        <v>4171</v>
      </c>
      <c r="C4" s="47">
        <v>2011</v>
      </c>
      <c r="D4" s="47" t="s">
        <v>259</v>
      </c>
      <c r="E4" s="47">
        <v>0.47399999999999998</v>
      </c>
      <c r="F4" s="47">
        <v>0.63800000000000001</v>
      </c>
      <c r="G4" s="171">
        <v>0.55600000000000005</v>
      </c>
      <c r="H4" s="47" t="s">
        <v>193</v>
      </c>
      <c r="I4" s="171" t="str">
        <f>IF(G4&gt;$N$2,$P$2,IF(AND(G4&gt;$N$3,G4&lt;$O$3),$P$3,IF(AND(G4&gt;$N$4,G4&lt;$O$4),$P$4,IF(AND(G4&gt;$N$5,G4&lt;$O$5),$P$5,""))))</f>
        <v>Goed en hoger (GEP en MEP)</v>
      </c>
      <c r="K4" s="171" t="s">
        <v>4117</v>
      </c>
      <c r="N4" s="173">
        <v>0.16</v>
      </c>
      <c r="O4" s="173">
        <f t="shared" ref="O4:O5" si="0">N3</f>
        <v>0.33</v>
      </c>
      <c r="P4" s="171" t="s">
        <v>194</v>
      </c>
    </row>
    <row r="5" spans="1:19">
      <c r="A5" s="171" t="s">
        <v>233</v>
      </c>
      <c r="B5" s="171" t="s">
        <v>4171</v>
      </c>
      <c r="C5" s="47">
        <v>2012</v>
      </c>
      <c r="D5" s="47" t="s">
        <v>259</v>
      </c>
      <c r="E5" s="47">
        <v>0.40899999999999997</v>
      </c>
      <c r="F5" s="47">
        <v>0.621</v>
      </c>
      <c r="G5" s="171">
        <v>0.51500000000000001</v>
      </c>
      <c r="H5" s="47" t="s">
        <v>193</v>
      </c>
      <c r="I5" s="171" t="str">
        <f t="shared" ref="I5:I16" si="1">IF(G5&gt;$N$2,$P$2,IF(AND(G5&gt;$N$3,G5&lt;$O$3),$P$3,IF(AND(G5&gt;$N$4,G5&lt;$O$4),$P$4,IF(AND(G5&gt;$N$5,G5&lt;$O$5),$P$5,""))))</f>
        <v>Goed en hoger (GEP en MEP)</v>
      </c>
      <c r="N5" s="173">
        <v>0</v>
      </c>
      <c r="O5" s="173">
        <f t="shared" si="0"/>
        <v>0.16</v>
      </c>
      <c r="P5" s="171" t="s">
        <v>214</v>
      </c>
    </row>
    <row r="6" spans="1:19">
      <c r="C6" s="47">
        <v>2013</v>
      </c>
      <c r="I6" s="171" t="str">
        <f t="shared" si="1"/>
        <v/>
      </c>
    </row>
    <row r="7" spans="1:19">
      <c r="C7" s="47">
        <v>2014</v>
      </c>
      <c r="I7" s="171" t="str">
        <f t="shared" si="1"/>
        <v/>
      </c>
    </row>
    <row r="8" spans="1:19">
      <c r="A8" s="171" t="s">
        <v>233</v>
      </c>
      <c r="B8" s="171" t="s">
        <v>4171</v>
      </c>
      <c r="C8" s="47">
        <v>2015</v>
      </c>
      <c r="D8" s="47" t="s">
        <v>259</v>
      </c>
      <c r="E8" s="171">
        <v>0.33600000000000002</v>
      </c>
      <c r="F8" s="171">
        <v>0.68600000000000005</v>
      </c>
      <c r="G8" s="171">
        <v>0.51100000000000001</v>
      </c>
      <c r="H8" s="47" t="s">
        <v>193</v>
      </c>
      <c r="I8" s="171" t="str">
        <f t="shared" si="1"/>
        <v>Goed en hoger (GEP en MEP)</v>
      </c>
    </row>
    <row r="9" spans="1:19">
      <c r="C9" s="47">
        <v>2016</v>
      </c>
      <c r="I9" s="171" t="str">
        <f t="shared" si="1"/>
        <v/>
      </c>
    </row>
    <row r="10" spans="1:19">
      <c r="C10" s="47">
        <v>2017</v>
      </c>
      <c r="I10" s="171" t="str">
        <f t="shared" si="1"/>
        <v/>
      </c>
    </row>
    <row r="11" spans="1:19">
      <c r="A11" s="171" t="s">
        <v>233</v>
      </c>
      <c r="B11" s="171" t="s">
        <v>4171</v>
      </c>
      <c r="C11" s="47">
        <v>2018</v>
      </c>
      <c r="D11" s="47" t="s">
        <v>259</v>
      </c>
      <c r="E11" s="171">
        <v>0.34799999999999998</v>
      </c>
      <c r="F11" s="171">
        <v>0.60499999999999998</v>
      </c>
      <c r="G11" s="171">
        <v>0.47699999999999998</v>
      </c>
      <c r="H11" s="47" t="s">
        <v>193</v>
      </c>
      <c r="I11" s="171" t="str">
        <f t="shared" si="1"/>
        <v>Matig</v>
      </c>
      <c r="L11" s="47"/>
      <c r="M11" s="47"/>
      <c r="N11" s="47"/>
      <c r="O11" s="47"/>
      <c r="P11" s="47"/>
      <c r="Q11" s="47"/>
      <c r="R11" s="47"/>
      <c r="S11" s="47"/>
    </row>
    <row r="12" spans="1:19">
      <c r="C12" s="47">
        <v>2019</v>
      </c>
      <c r="D12" s="47"/>
      <c r="E12" s="47"/>
      <c r="F12" s="47"/>
      <c r="G12" s="47"/>
      <c r="H12" s="47"/>
      <c r="I12" s="171" t="str">
        <f t="shared" si="1"/>
        <v/>
      </c>
      <c r="L12" s="47"/>
      <c r="M12" s="47"/>
      <c r="N12" s="299"/>
      <c r="O12" s="47"/>
      <c r="P12" s="47"/>
      <c r="Q12" s="47"/>
      <c r="R12" s="47"/>
      <c r="S12" s="47"/>
    </row>
    <row r="13" spans="1:19">
      <c r="A13" s="171" t="s">
        <v>233</v>
      </c>
      <c r="B13" s="171" t="s">
        <v>4171</v>
      </c>
      <c r="C13" s="47">
        <v>2020</v>
      </c>
      <c r="D13" s="316" t="s">
        <v>259</v>
      </c>
      <c r="E13" s="171">
        <v>0.39600000000000002</v>
      </c>
      <c r="F13" s="171">
        <v>0.70799999999999996</v>
      </c>
      <c r="G13" s="171">
        <v>0.55200000000000005</v>
      </c>
      <c r="H13" s="47" t="s">
        <v>193</v>
      </c>
      <c r="I13" s="171" t="str">
        <f t="shared" si="1"/>
        <v>Goed en hoger (GEP en MEP)</v>
      </c>
      <c r="L13" s="47"/>
      <c r="M13" s="47"/>
      <c r="N13" s="299"/>
      <c r="O13" s="47"/>
      <c r="P13" s="47"/>
      <c r="Q13" s="47"/>
      <c r="R13" s="47"/>
      <c r="S13" s="47"/>
    </row>
    <row r="14" spans="1:19">
      <c r="A14" s="298"/>
      <c r="B14" s="298"/>
      <c r="C14" s="47">
        <v>2021</v>
      </c>
      <c r="D14" s="298"/>
      <c r="E14" s="298"/>
      <c r="F14" s="298"/>
      <c r="G14" s="298"/>
      <c r="H14" s="298"/>
      <c r="I14" s="171" t="str">
        <f t="shared" si="1"/>
        <v/>
      </c>
    </row>
    <row r="15" spans="1:19">
      <c r="A15" s="171" t="s">
        <v>233</v>
      </c>
      <c r="B15" s="171" t="s">
        <v>4171</v>
      </c>
      <c r="C15" s="47">
        <v>2022</v>
      </c>
      <c r="D15" s="47" t="s">
        <v>259</v>
      </c>
      <c r="I15" s="171" t="str">
        <f t="shared" si="1"/>
        <v/>
      </c>
    </row>
    <row r="16" spans="1:19">
      <c r="C16" s="171">
        <v>2023</v>
      </c>
      <c r="E16" s="171">
        <v>0.34599999999999997</v>
      </c>
      <c r="F16" s="171">
        <v>0.75800000000000001</v>
      </c>
      <c r="G16" s="171">
        <v>0.55200000000000005</v>
      </c>
      <c r="H16" s="47" t="s">
        <v>193</v>
      </c>
      <c r="I16" s="171" t="str">
        <f t="shared" si="1"/>
        <v>Goed en hoger (GEP en MEP)</v>
      </c>
      <c r="L16" s="47"/>
      <c r="M16" s="47"/>
      <c r="N16" s="299"/>
      <c r="O16" s="47"/>
      <c r="P16" s="47"/>
      <c r="Q16" s="47"/>
      <c r="R16" s="47"/>
      <c r="S16" s="47"/>
    </row>
    <row r="17" spans="12:20">
      <c r="L17" s="47"/>
      <c r="M17" s="47"/>
      <c r="N17" s="299"/>
      <c r="O17" s="47"/>
      <c r="P17" s="47"/>
      <c r="Q17" s="47"/>
      <c r="R17" s="47"/>
      <c r="S17" s="47"/>
    </row>
    <row r="18" spans="12:20">
      <c r="L18" s="47"/>
      <c r="M18" s="47"/>
      <c r="N18" s="299"/>
      <c r="O18" s="47"/>
      <c r="P18" s="47"/>
      <c r="Q18" s="47"/>
      <c r="R18" s="47"/>
      <c r="S18" s="47"/>
    </row>
    <row r="19" spans="12:20">
      <c r="L19" s="47"/>
      <c r="M19" s="47"/>
      <c r="N19" s="299"/>
      <c r="O19" s="47"/>
      <c r="P19" s="47"/>
      <c r="Q19" s="47"/>
      <c r="R19" s="47"/>
      <c r="S19" s="47"/>
    </row>
    <row r="21" spans="12:20">
      <c r="L21" s="47"/>
      <c r="M21" s="47"/>
      <c r="N21" s="299"/>
      <c r="O21" s="47"/>
      <c r="P21" s="47"/>
      <c r="Q21" s="47"/>
      <c r="R21" s="47"/>
      <c r="S21" s="47"/>
    </row>
    <row r="22" spans="12:20">
      <c r="L22" s="47"/>
      <c r="M22" s="47"/>
      <c r="N22" s="299"/>
      <c r="O22" s="47"/>
      <c r="P22" s="47"/>
      <c r="Q22" s="47"/>
      <c r="R22" s="47"/>
      <c r="S22" s="47"/>
    </row>
    <row r="24" spans="12:20">
      <c r="L24" s="298"/>
      <c r="M24" s="298"/>
      <c r="N24" s="298"/>
      <c r="O24" s="298"/>
      <c r="P24" s="298"/>
      <c r="Q24" s="298"/>
      <c r="R24" s="298"/>
      <c r="S24" s="298"/>
    </row>
    <row r="25" spans="12:20">
      <c r="L25" s="47"/>
      <c r="M25" s="47"/>
      <c r="N25" s="299"/>
      <c r="O25" s="47"/>
      <c r="P25" s="47"/>
      <c r="Q25" s="47"/>
      <c r="R25" s="47"/>
      <c r="S25" s="47"/>
    </row>
    <row r="26" spans="12:20">
      <c r="T26" s="298"/>
    </row>
    <row r="27" spans="12:20">
      <c r="T27" s="298"/>
    </row>
    <row r="28" spans="12:20">
      <c r="T28" s="298"/>
    </row>
    <row r="29" spans="12:20">
      <c r="T29" s="298"/>
    </row>
    <row r="35" spans="12:20">
      <c r="M35" s="47"/>
      <c r="N35" s="299"/>
      <c r="O35" s="299"/>
      <c r="P35" s="299"/>
      <c r="Q35" s="299"/>
      <c r="R35" s="299"/>
      <c r="S35" s="299"/>
      <c r="T35" s="298"/>
    </row>
    <row r="36" spans="12:20">
      <c r="M36" s="47"/>
      <c r="N36" s="47"/>
      <c r="O36" s="47"/>
      <c r="P36" s="47"/>
      <c r="Q36" s="47"/>
      <c r="R36" s="47"/>
      <c r="S36" s="47"/>
      <c r="T36" s="298"/>
    </row>
    <row r="37" spans="12:20">
      <c r="M37" s="47"/>
      <c r="N37" s="47"/>
      <c r="O37" s="47"/>
      <c r="P37" s="47"/>
      <c r="Q37" s="47"/>
      <c r="R37" s="47"/>
      <c r="S37" s="47"/>
      <c r="T37" s="298"/>
    </row>
    <row r="38" spans="12:20">
      <c r="M38" s="47"/>
      <c r="N38" s="47"/>
      <c r="O38" s="47"/>
      <c r="P38" s="47"/>
      <c r="Q38" s="47"/>
      <c r="R38" s="47"/>
      <c r="S38" s="47"/>
      <c r="T38" s="298"/>
    </row>
    <row r="39" spans="12:20">
      <c r="M39" s="47"/>
      <c r="N39" s="47"/>
      <c r="O39" s="47"/>
      <c r="P39" s="47"/>
      <c r="Q39" s="47"/>
      <c r="R39" s="47"/>
      <c r="S39" s="47"/>
      <c r="T39" s="298"/>
    </row>
    <row r="40" spans="12:20">
      <c r="M40" s="47"/>
      <c r="N40" s="47"/>
      <c r="O40" s="47"/>
      <c r="P40" s="47"/>
      <c r="Q40" s="47"/>
      <c r="R40" s="47"/>
      <c r="S40" s="47"/>
      <c r="T40" s="298"/>
    </row>
    <row r="41" spans="12:20">
      <c r="M41" s="47"/>
      <c r="N41" s="47"/>
      <c r="O41" s="47"/>
      <c r="P41" s="47"/>
      <c r="Q41" s="47"/>
      <c r="R41" s="47"/>
      <c r="S41" s="47"/>
      <c r="T41" s="298"/>
    </row>
    <row r="42" spans="12:20">
      <c r="L42" s="298"/>
      <c r="M42" s="47"/>
      <c r="N42" s="47"/>
      <c r="O42" s="47"/>
      <c r="P42" s="47"/>
      <c r="Q42" s="47"/>
      <c r="R42" s="47"/>
      <c r="S42" s="47"/>
      <c r="T42" s="298"/>
    </row>
    <row r="43" spans="12:20">
      <c r="L43" s="298"/>
      <c r="M43" s="47"/>
      <c r="N43" s="47"/>
      <c r="O43" s="47"/>
      <c r="P43" s="47"/>
      <c r="Q43" s="47"/>
      <c r="R43" s="47"/>
      <c r="S43" s="47"/>
      <c r="T43" s="298"/>
    </row>
    <row r="44" spans="12:20">
      <c r="L44" s="298"/>
      <c r="M44" s="47"/>
      <c r="N44" s="47"/>
      <c r="O44" s="47"/>
      <c r="P44" s="47"/>
      <c r="Q44" s="47"/>
      <c r="R44" s="47"/>
      <c r="S44" s="47"/>
      <c r="T44" s="298"/>
    </row>
    <row r="45" spans="12:20">
      <c r="L45" s="298"/>
      <c r="M45" s="47"/>
      <c r="N45" s="47"/>
      <c r="O45" s="47"/>
      <c r="P45" s="47"/>
      <c r="Q45" s="47"/>
      <c r="R45" s="47"/>
      <c r="S45" s="47"/>
      <c r="T45" s="298"/>
    </row>
    <row r="46" spans="12:20">
      <c r="L46" s="298"/>
      <c r="M46" s="47"/>
      <c r="N46" s="47"/>
      <c r="O46" s="47"/>
      <c r="P46" s="47"/>
      <c r="Q46" s="47"/>
      <c r="R46" s="47"/>
      <c r="S46" s="47"/>
      <c r="T46" s="298"/>
    </row>
    <row r="47" spans="12:20">
      <c r="M47" s="47"/>
      <c r="N47" s="47"/>
      <c r="O47" s="47"/>
      <c r="P47" s="47"/>
      <c r="Q47" s="47"/>
      <c r="R47" s="47"/>
      <c r="S47" s="47"/>
      <c r="T47" s="298"/>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FBA85-BE24-4638-A061-02BBE7308AAB}">
  <dimension ref="A1:P35"/>
  <sheetViews>
    <sheetView zoomScale="85" zoomScaleNormal="85" workbookViewId="0"/>
  </sheetViews>
  <sheetFormatPr defaultColWidth="9" defaultRowHeight="12.75"/>
  <cols>
    <col min="1" max="7" width="9" style="171"/>
    <col min="8" max="8" width="19.25" style="171" bestFit="1" customWidth="1"/>
    <col min="9" max="9" width="11.5" style="171" customWidth="1"/>
    <col min="10" max="16384" width="9" style="171"/>
  </cols>
  <sheetData>
    <row r="1" spans="1:16">
      <c r="A1" s="171" t="s">
        <v>315</v>
      </c>
      <c r="B1" s="171" t="s">
        <v>315</v>
      </c>
      <c r="C1" s="172" t="s">
        <v>315</v>
      </c>
      <c r="D1" s="171" t="s">
        <v>315</v>
      </c>
      <c r="E1" s="171" t="s">
        <v>4084</v>
      </c>
      <c r="F1" s="171" t="s">
        <v>4084</v>
      </c>
      <c r="G1" s="171" t="s">
        <v>4085</v>
      </c>
      <c r="H1" s="171" t="s">
        <v>4085</v>
      </c>
      <c r="K1" s="296" t="s">
        <v>4118</v>
      </c>
      <c r="N1" s="171" t="s">
        <v>235</v>
      </c>
      <c r="P1" s="171" t="s">
        <v>213</v>
      </c>
    </row>
    <row r="2" spans="1:16">
      <c r="C2" s="172"/>
      <c r="E2" s="171">
        <v>2100</v>
      </c>
      <c r="F2" s="171">
        <v>2200</v>
      </c>
      <c r="K2" s="296" t="s">
        <v>4119</v>
      </c>
      <c r="N2" s="171">
        <v>0.4</v>
      </c>
      <c r="O2" s="171">
        <v>1</v>
      </c>
      <c r="P2" s="171" t="s">
        <v>4086</v>
      </c>
    </row>
    <row r="3" spans="1:16">
      <c r="A3" s="171" t="s">
        <v>2949</v>
      </c>
      <c r="B3" s="171" t="s">
        <v>2950</v>
      </c>
      <c r="C3" s="172" t="s">
        <v>1</v>
      </c>
      <c r="D3" s="171" t="s">
        <v>2951</v>
      </c>
      <c r="E3" s="171" t="s">
        <v>3</v>
      </c>
      <c r="F3" s="171" t="s">
        <v>4087</v>
      </c>
      <c r="G3" s="171" t="s">
        <v>4088</v>
      </c>
      <c r="H3" s="171" t="s">
        <v>2952</v>
      </c>
      <c r="I3" s="171" t="s">
        <v>4089</v>
      </c>
      <c r="K3" s="296" t="s">
        <v>4120</v>
      </c>
      <c r="N3" s="173">
        <v>0.27</v>
      </c>
      <c r="O3" s="173">
        <f>N2</f>
        <v>0.4</v>
      </c>
      <c r="P3" s="171" t="s">
        <v>193</v>
      </c>
    </row>
    <row r="4" spans="1:16">
      <c r="A4" s="171" t="s">
        <v>235</v>
      </c>
      <c r="B4" s="171" t="s">
        <v>4177</v>
      </c>
      <c r="C4" s="171">
        <v>2011</v>
      </c>
      <c r="D4" s="317" t="s">
        <v>4116</v>
      </c>
      <c r="E4" s="171">
        <v>0.25</v>
      </c>
      <c r="F4" s="171">
        <v>0.41599999999999998</v>
      </c>
      <c r="G4" s="171">
        <v>0.33300000000000002</v>
      </c>
      <c r="H4" s="316" t="s">
        <v>194</v>
      </c>
      <c r="I4" s="171" t="str">
        <f>IF(G4&gt;$N$2,$P$2,IF(AND(G4&gt;$N$3,G4&lt;$O$3),$P$3,IF(AND(G4&gt;$N$4,G4&lt;$O$4),$P$4,IF(AND(G4&gt;$N$5,G4&lt;$O$5),$P$5,""))))</f>
        <v>Matig</v>
      </c>
      <c r="K4" s="171" t="s">
        <v>4117</v>
      </c>
      <c r="N4" s="173">
        <v>0.14000000000000001</v>
      </c>
      <c r="O4" s="173">
        <f t="shared" ref="O4:O5" si="0">N3</f>
        <v>0.27</v>
      </c>
      <c r="P4" s="171" t="s">
        <v>194</v>
      </c>
    </row>
    <row r="5" spans="1:16">
      <c r="C5" s="171">
        <v>2012</v>
      </c>
      <c r="D5" s="297"/>
      <c r="I5" s="171" t="str">
        <f t="shared" ref="I5:I16" si="1">IF(G5&gt;$N$2,$P$2,IF(AND(G5&gt;$N$3,G5&lt;$O$3),$P$3,IF(AND(G5&gt;$N$4,G5&lt;$O$4),$P$4,IF(AND(G5&gt;$N$5,G5&lt;$O$5),$P$5,""))))</f>
        <v/>
      </c>
      <c r="N5" s="173">
        <v>0</v>
      </c>
      <c r="O5" s="173">
        <f t="shared" si="0"/>
        <v>0.14000000000000001</v>
      </c>
      <c r="P5" s="171" t="s">
        <v>214</v>
      </c>
    </row>
    <row r="6" spans="1:16">
      <c r="A6" s="171" t="s">
        <v>235</v>
      </c>
      <c r="B6" s="171" t="s">
        <v>4177</v>
      </c>
      <c r="C6" s="171">
        <v>2013</v>
      </c>
      <c r="D6" s="317" t="s">
        <v>4116</v>
      </c>
      <c r="E6" s="171">
        <v>0.25700000000000001</v>
      </c>
      <c r="F6" s="171">
        <v>0.46800000000000003</v>
      </c>
      <c r="G6" s="171">
        <v>0.36299999999999999</v>
      </c>
      <c r="H6" s="316" t="s">
        <v>194</v>
      </c>
      <c r="I6" s="171" t="str">
        <f t="shared" si="1"/>
        <v>Matig</v>
      </c>
    </row>
    <row r="7" spans="1:16">
      <c r="A7" s="171" t="s">
        <v>235</v>
      </c>
      <c r="B7" s="171" t="s">
        <v>4177</v>
      </c>
      <c r="C7" s="171">
        <v>2014</v>
      </c>
      <c r="D7" s="317" t="s">
        <v>4116</v>
      </c>
      <c r="E7" s="171">
        <v>0.33800000000000002</v>
      </c>
      <c r="F7" s="171">
        <v>0.45700000000000002</v>
      </c>
      <c r="G7" s="171">
        <v>0.39800000000000002</v>
      </c>
      <c r="H7" s="316" t="s">
        <v>194</v>
      </c>
      <c r="I7" s="171" t="str">
        <f t="shared" si="1"/>
        <v>Matig</v>
      </c>
    </row>
    <row r="8" spans="1:16">
      <c r="C8" s="171">
        <v>2015</v>
      </c>
      <c r="D8" s="297"/>
      <c r="I8" s="171" t="str">
        <f t="shared" si="1"/>
        <v/>
      </c>
    </row>
    <row r="9" spans="1:16">
      <c r="C9" s="171">
        <v>2016</v>
      </c>
      <c r="I9" s="171" t="str">
        <f t="shared" si="1"/>
        <v/>
      </c>
    </row>
    <row r="10" spans="1:16">
      <c r="A10" s="171" t="s">
        <v>235</v>
      </c>
      <c r="B10" s="171" t="s">
        <v>4177</v>
      </c>
      <c r="C10" s="171">
        <v>2017</v>
      </c>
      <c r="D10" s="317" t="s">
        <v>4116</v>
      </c>
      <c r="E10" s="171">
        <v>0.29399999999999998</v>
      </c>
      <c r="F10" s="171">
        <v>0.46500000000000002</v>
      </c>
      <c r="G10" s="171">
        <v>0.38</v>
      </c>
      <c r="H10" s="316" t="s">
        <v>194</v>
      </c>
      <c r="I10" s="171" t="str">
        <f t="shared" si="1"/>
        <v>Matig</v>
      </c>
    </row>
    <row r="11" spans="1:16">
      <c r="C11" s="171">
        <v>2018</v>
      </c>
      <c r="D11" s="297"/>
      <c r="I11" s="171" t="str">
        <f t="shared" si="1"/>
        <v/>
      </c>
    </row>
    <row r="12" spans="1:16">
      <c r="C12" s="171">
        <v>2019</v>
      </c>
      <c r="I12" s="171" t="str">
        <f t="shared" si="1"/>
        <v/>
      </c>
    </row>
    <row r="13" spans="1:16">
      <c r="A13" s="171" t="s">
        <v>235</v>
      </c>
      <c r="B13" s="171" t="s">
        <v>4177</v>
      </c>
      <c r="C13" s="171">
        <v>2020</v>
      </c>
      <c r="D13" s="317" t="s">
        <v>4116</v>
      </c>
      <c r="E13" s="171">
        <v>0.28799999999999998</v>
      </c>
      <c r="F13" s="171">
        <v>0.51100000000000001</v>
      </c>
      <c r="G13" s="171">
        <v>0.39900000000000002</v>
      </c>
      <c r="H13" s="316" t="s">
        <v>194</v>
      </c>
      <c r="I13" s="171" t="str">
        <f>IF(G13&gt;$N$2,$P$2,IF(AND(G13&gt;$N$3,G13&lt;$O$3),$P$3,IF(AND(G13&gt;$N$4,G13&lt;$O$4),$P$4,IF(AND(G13&gt;$N$5,G13&lt;$O$5),$P$5,""))))</f>
        <v>Matig</v>
      </c>
    </row>
    <row r="14" spans="1:16">
      <c r="C14" s="171">
        <v>2021</v>
      </c>
      <c r="D14" s="297"/>
      <c r="I14" s="171" t="str">
        <f t="shared" si="1"/>
        <v/>
      </c>
    </row>
    <row r="15" spans="1:16">
      <c r="C15" s="171">
        <v>2022</v>
      </c>
      <c r="I15" s="171" t="str">
        <f t="shared" si="1"/>
        <v/>
      </c>
    </row>
    <row r="16" spans="1:16">
      <c r="A16" s="171" t="s">
        <v>235</v>
      </c>
      <c r="B16" s="171" t="s">
        <v>4177</v>
      </c>
      <c r="C16" s="171">
        <v>2023</v>
      </c>
      <c r="D16" s="317" t="s">
        <v>4116</v>
      </c>
      <c r="E16" s="171">
        <v>0.27700000000000002</v>
      </c>
      <c r="F16" s="171">
        <v>0.497</v>
      </c>
      <c r="G16" s="171">
        <v>0.38700000000000001</v>
      </c>
      <c r="H16" s="316" t="s">
        <v>194</v>
      </c>
      <c r="I16" s="171" t="str">
        <f t="shared" si="1"/>
        <v>Matig</v>
      </c>
      <c r="K16" s="296"/>
    </row>
    <row r="17" spans="4:15">
      <c r="D17" s="297"/>
      <c r="O17" s="297"/>
    </row>
    <row r="18" spans="4:15">
      <c r="D18" s="297"/>
      <c r="F18" s="296"/>
      <c r="G18" s="296"/>
      <c r="O18" s="297"/>
    </row>
    <row r="19" spans="4:15">
      <c r="O19" s="297"/>
    </row>
    <row r="22" spans="4:15">
      <c r="O22" s="297"/>
    </row>
    <row r="25" spans="4:15">
      <c r="O25" s="297"/>
    </row>
    <row r="28" spans="4:15">
      <c r="O28" s="297"/>
    </row>
    <row r="31" spans="4:15">
      <c r="O31" s="297"/>
    </row>
    <row r="35" spans="15:15">
      <c r="O35" s="297"/>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4419</TotalTime>
  <Application>Microsoft Excel</Application>
  <DocSecurity>0</DocSecurity>
  <ScaleCrop>false</ScaleCrop>
  <HeadingPairs>
    <vt:vector size="4" baseType="variant">
      <vt:variant>
        <vt:lpstr>Werkbladen</vt:lpstr>
      </vt:variant>
      <vt:variant>
        <vt:i4>26</vt:i4>
      </vt:variant>
      <vt:variant>
        <vt:lpstr>Benoemde bereiken</vt:lpstr>
      </vt:variant>
      <vt:variant>
        <vt:i4>1</vt:i4>
      </vt:variant>
    </vt:vector>
  </HeadingPairs>
  <TitlesOfParts>
    <vt:vector size="27" baseType="lpstr">
      <vt:lpstr>A_KRW meetpunten</vt:lpstr>
      <vt:lpstr>A_weging diepteklasse</vt:lpstr>
      <vt:lpstr>A_soortinfo</vt:lpstr>
      <vt:lpstr>A_soortgroepen</vt:lpstr>
      <vt:lpstr>Verantwoording</vt:lpstr>
      <vt:lpstr>1 - Toetsresultaten KRW</vt:lpstr>
      <vt:lpstr>1- Graf EKR score IJsselmeer</vt:lpstr>
      <vt:lpstr>1-Graf EKR score Ketel-Vos</vt:lpstr>
      <vt:lpstr>1-Graf EKR score Zoommeer</vt:lpstr>
      <vt:lpstr>1-Graf EKR score Zwartemeer</vt:lpstr>
      <vt:lpstr>1-Graf EKR score Markermeer</vt:lpstr>
      <vt:lpstr>1-Graf EKR score Randmeren Zuid</vt:lpstr>
      <vt:lpstr>1-Graf EKR score Volkerak</vt:lpstr>
      <vt:lpstr>1-Graf EKR score Randmeren Oost</vt:lpstr>
      <vt:lpstr>2 - Trends soorten</vt:lpstr>
      <vt:lpstr>3 - Trends groeivormen</vt:lpstr>
      <vt:lpstr>4 - Trends groeivormen KRW</vt:lpstr>
      <vt:lpstr>5 - Nieuwe soorten en exoten</vt:lpstr>
      <vt:lpstr>NL92_IJsselmeer</vt:lpstr>
      <vt:lpstr>NL92_Ketelmeer_Vossemeer</vt:lpstr>
      <vt:lpstr>NL89_Zoommedt</vt:lpstr>
      <vt:lpstr>NL92_Zwarte_Meer</vt:lpstr>
      <vt:lpstr>NL92_Randmeren_Oost</vt:lpstr>
      <vt:lpstr>NL89_Volkerak</vt:lpstr>
      <vt:lpstr>NL92_Markermeer</vt:lpstr>
      <vt:lpstr>NL92_Randmeren_Zuid</vt:lpstr>
      <vt:lpstr>'1 - Toetsresultaten KRW'!_Hlk66374024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Coops</dc:creator>
  <cp:lastModifiedBy>Astrid Boerkamp (ATKB)</cp:lastModifiedBy>
  <cp:revision>92</cp:revision>
  <cp:lastPrinted>2018-12-18T09:34:43Z</cp:lastPrinted>
  <dcterms:created xsi:type="dcterms:W3CDTF">2012-11-28T13:00:44Z</dcterms:created>
  <dcterms:modified xsi:type="dcterms:W3CDTF">2024-02-26T10:09:26Z</dcterms:modified>
</cp:coreProperties>
</file>